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4"/>
  </bookViews>
  <sheets>
    <sheet name="Экология" sheetId="1" r:id="rId1"/>
    <sheet name="Жилье и гор.среда" sheetId="2" r:id="rId2"/>
    <sheet name="Демография" sheetId="3" r:id="rId3"/>
    <sheet name="Образование" sheetId="4" r:id="rId4"/>
    <sheet name="МСП" sheetId="5" r:id="rId5"/>
  </sheets>
  <calcPr calcId="145621"/>
</workbook>
</file>

<file path=xl/calcChain.xml><?xml version="1.0" encoding="utf-8"?>
<calcChain xmlns="http://schemas.openxmlformats.org/spreadsheetml/2006/main">
  <c r="G38" i="4" l="1"/>
  <c r="I38" i="4" s="1"/>
  <c r="H34" i="4"/>
  <c r="I32" i="4"/>
  <c r="H28" i="4"/>
  <c r="G28" i="4"/>
  <c r="G15" i="4"/>
  <c r="I14" i="4"/>
  <c r="E13" i="4"/>
  <c r="H11" i="4"/>
  <c r="G11" i="4"/>
  <c r="G10" i="4"/>
  <c r="H9" i="4"/>
  <c r="H6" i="4" s="1"/>
  <c r="G9" i="4"/>
  <c r="G8" i="4"/>
  <c r="G34" i="4" l="1"/>
  <c r="I34" i="4" s="1"/>
  <c r="G6" i="4"/>
  <c r="I9" i="4"/>
  <c r="I8" i="4"/>
  <c r="I28" i="4"/>
  <c r="I6" i="4"/>
  <c r="I11" i="4"/>
  <c r="G7" i="2"/>
</calcChain>
</file>

<file path=xl/sharedStrings.xml><?xml version="1.0" encoding="utf-8"?>
<sst xmlns="http://schemas.openxmlformats.org/spreadsheetml/2006/main" count="477" uniqueCount="124">
  <si>
    <t>№
п/п</t>
  </si>
  <si>
    <t xml:space="preserve">Наименование регионального проекта </t>
  </si>
  <si>
    <t>Исполнение целевых показателей</t>
  </si>
  <si>
    <t>Источники финансирования</t>
  </si>
  <si>
    <t>Исполнение финансовых показателей</t>
  </si>
  <si>
    <t>Краткий отчет о проделанной работе</t>
  </si>
  <si>
    <t xml:space="preserve">Заместитель главы
(куратор) 
по  направлению деятельности </t>
  </si>
  <si>
    <t>Ответственный исполнитель</t>
  </si>
  <si>
    <t>Наименование показателя</t>
  </si>
  <si>
    <t>Целевое значение на 2020 год</t>
  </si>
  <si>
    <t>План на 2020 год
(таблица 4)</t>
  </si>
  <si>
    <t>% исполнения</t>
  </si>
  <si>
    <t>Национальный проект Российской Федерации «Экология»</t>
  </si>
  <si>
    <t xml:space="preserve"> "Чистая вода"</t>
  </si>
  <si>
    <t xml:space="preserve">показатель отсутсвует </t>
  </si>
  <si>
    <t xml:space="preserve">всего </t>
  </si>
  <si>
    <t>В 2019г. выполнены работы по технологическому (визуальному и инструментальному) обследованию объекта, а также предпроектные проработоки основных технологических решений по реконструкции водопроводных очистных сооружений для объекта.
НМЦК на выполнение ПИР по реконструкции объекта "Здание станции 2-го подъема, ВОС - 8000м3 в гп.Пойковский" составляет 30 266,94 тыс.руб.. Срок выполнения работ 7 месяцев. Проведение аукциона запланировано на 10.04.2020г.</t>
  </si>
  <si>
    <t>Директор департамента строительства и жилищно-коммунального комплекса Нефтеюганского района - заместитель главы района - Кошаков Валентин Сергеевич</t>
  </si>
  <si>
    <t>федеральный бюджет</t>
  </si>
  <si>
    <t>бюджет автономного округа</t>
  </si>
  <si>
    <t>местный бюджет</t>
  </si>
  <si>
    <t>иные источники</t>
  </si>
  <si>
    <t xml:space="preserve"> "Сохранение уникальных водных объектов"</t>
  </si>
  <si>
    <t>Сформирован план о местах проведения мероприятий по очистке от мусора берегов и прибрежной акватории водных объектов на территории Нефтеюганского района на 2020 год</t>
  </si>
  <si>
    <t>За реализацию объекта : 
- начальник отдела коммунальной и жилищной инфраструктуры департамента строительства и жилищно-коммунального комплекса Нефтеюганского района -  Горячева Ольга Константиновна; 
- директор МКУ «Управление капитального строительства и жилищно-коммунального комплекса Нефтеюганского района» Бабин Сергей Михайлович.                                      За региональный проект: 
- специалист-эксперт комитета по делам народов Севера, охраны окружающей среды и водных ресурсов администрации Нефтеюганского района Заруднева Анастасия Сергеевна.</t>
  </si>
  <si>
    <t>Национальный проект Российской Федерации «Демография»</t>
  </si>
  <si>
    <t xml:space="preserve">"Спорт - норма жизни"                                        </t>
  </si>
  <si>
    <t>"Старшее поколение"</t>
  </si>
  <si>
    <t>Не установлен</t>
  </si>
  <si>
    <t>План на 2020 год
(таблица 4), тыс.руб.</t>
  </si>
  <si>
    <t>Национальный проект Российской Федерации «Жилье и городская среда»</t>
  </si>
  <si>
    <t>Исполнение на 01.04.2020</t>
  </si>
  <si>
    <t>Исполнено на 
01.04.2020</t>
  </si>
  <si>
    <t xml:space="preserve">      Исполнение на 
    01.04.2020</t>
  </si>
  <si>
    <t>1.Доля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реализуется проекты по созданию комфортной городской среды, %</t>
  </si>
  <si>
    <t>2.Количество благоустроенных общественных территорий, ед</t>
  </si>
  <si>
    <t>1.Протяженность очищенной прибрежной полосы водных объектов (км.)</t>
  </si>
  <si>
    <t xml:space="preserve">2.Количество населения, вовлеченного в мероприятия по очистке берегов водных объектов, (нарастающим итогом), тыс. человек </t>
  </si>
  <si>
    <t xml:space="preserve">Уровень обеспеченности граждан спортивными сооружениями исходя из единовременной пропускной способности объектов спорта %         </t>
  </si>
  <si>
    <t xml:space="preserve">Разработан план мероприятий (дорожная карта) по реализации проекта благоустройства общественной территории "Парк "Сердце Югры" в гп.Пойковский, планируемый к реализации в 2020 году.
На сегодняшний день подготовлены технические задания для дальнейшего объявления аукционов (первая декада апреля 2020) на выполнение работ по благоустройству общественной территории парк "Сердце Югры". 
   </t>
  </si>
  <si>
    <t>"Содействие занятости женщин - создание условий дошкольного образования для детей в возрасте до трех лет"</t>
  </si>
  <si>
    <t>1. Численность воспитанников в возрасте до трех лет, посещающих государственные и муниципальные организации, осуществляющие образовательную деятельность по образовательным программам дошкольного образования, присмотр и уход, человек</t>
  </si>
  <si>
    <t>2. Численность воспитанников в возрасте до трех лет, посещающих частные организации, осуществляющие образовательную деятельность по образовательным программам дошкольного образования, присмотр и уход, человек</t>
  </si>
  <si>
    <t>3. Доступность дошкольного образования для детей в возрасте от полутора до трех лет (%)</t>
  </si>
  <si>
    <t xml:space="preserve">Во всех поселениях Нефтеюганского района обеспечивается потребность населения в предоставлении услуг дошкольного образования для детей в возрасте до 3 лет с учетом актуального спроса. В результате доступность дошкольного образования для детей данной категории составляет 100%.
Показатель по численности воспитанников до 3 лет в 2020 году планируется достигнуть в результате создания 80 мест для детей до 3 лет и сохранить 100 процентную доступность дошкольного образования для детей до 3 лет:
- строительства комплекса «Школа - Детский сад» в п. Юганская Обь (в 2020 году будет создано 20 мест); 
- строительство и ввод в эксплутацию ДОУ Каркатеевы (в 2020 году  создано 20 мест); 
- перепрофилирования помещений ДОУ Родничок и Жемчужинка гп. Пойковский (в 2020 году будет создано 40 мест). В феврале осуществлена процедура выкупа ДОУ на 80 мест в сп. Каркатеевы
</t>
  </si>
  <si>
    <t xml:space="preserve">Михалев Владлен Геннадьевич – заместитель главы
Нефтеюганского района </t>
  </si>
  <si>
    <t>Кривуля А.Н. – заместитель директора департамента образования и молодежной политики Нефтеюганского района,                           Кофанова О.А.  –  заместитель директора департамента образования и молодежной политики Нефтеюганского района</t>
  </si>
  <si>
    <t>По состоянию на 01.04.2020 года прошло 35 спортивно-массовых мероприятия,с участием 1614 человек. Из них самые крупные мероприятия:                                                                                                                                                                                                                                                                                                                                                                          
1.На арене  Ледового дворца «Нефтяник» прошла Дискотека на  льду «Спорт против наркотиков!».                                                                                         2. В с.п.Чеускино прошло Открытое первенство Нефтеюганского района по лыжным гонкам "Гонка патрулей" приуроченный ко Дню Округа и ко Дню Нефтеюганского района.                                                                                                        3. Лыжня России-2020                                                 4. Открытое первенство г.п.Пойковского по зимнему картингу</t>
  </si>
  <si>
    <r>
      <t xml:space="preserve">Исполнение на </t>
    </r>
    <r>
      <rPr>
        <b/>
        <u/>
        <sz val="16"/>
        <color theme="1"/>
        <rFont val="Times New Roman"/>
        <family val="1"/>
        <charset val="204"/>
      </rPr>
      <t>01.04.2020</t>
    </r>
  </si>
  <si>
    <r>
      <t xml:space="preserve">Исполнено на </t>
    </r>
    <r>
      <rPr>
        <b/>
        <u/>
        <sz val="16"/>
        <color theme="1"/>
        <rFont val="Times New Roman"/>
        <family val="1"/>
        <charset val="204"/>
      </rPr>
      <t>01.04.2020</t>
    </r>
    <r>
      <rPr>
        <b/>
        <sz val="16"/>
        <color theme="1"/>
        <rFont val="Times New Roman"/>
        <family val="1"/>
        <charset val="204"/>
      </rPr>
      <t xml:space="preserve">
</t>
    </r>
  </si>
  <si>
    <t>Современная школа</t>
  </si>
  <si>
    <t>1. Количество муниципальных образований Ханты-мансийского автономного округа - Югры, в которых обновлено содержание и методы обучения предметной области "Технология" и других предметных областей, ед.</t>
  </si>
  <si>
    <t>2. Число общеобразовательных организаций, расположенных в сельской местности и малых городах, обновивших материально-техническую базу для реализации основных и дополнительных общеобразовательных программ цифрового, естественнонаучного и гуманитарного профилей, тыс. единиц нарастающим итогом к 2018 году</t>
  </si>
  <si>
    <t>3. Численность обучающихся, охваченных основными и дополнительными общеобразовательными программами цифрового, естественнонаучного и гуманитарного профилей, тыс. человек нарастающим итогом к 2018 году</t>
  </si>
  <si>
    <t>4. Число созданных новых мест в общеобразовательных организациях, расположенных в сельской местности и поселках городского типа, не менее тыс. мест нарастающим итогом к 2019 году</t>
  </si>
  <si>
    <t>Успех каждого ребенка</t>
  </si>
  <si>
    <t>1. Охват детей в возрасте от 5 до 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от 5 до 18 лет, %</t>
  </si>
  <si>
    <t>В  2020 году  показатель «Доля детей в возрасте от 5 до 18 лет, охваченных дополнительным образованием» будет сохраненн на уровне 92,7%.</t>
  </si>
  <si>
    <t>2. Число детей, охваченных деятельностью детских технопарков «Кванториум» (мобильных технопарков «Кванториум») и других проектов, направленных на обеспечение доступности дополнительных общеобразовательных программ естественнонаучной и технической направленностей, соответствующих приоритетным направлениям технологического развития Российской Федерации, тыс. человек, нарастающим итогом</t>
  </si>
  <si>
    <t>3. Число участников открытых онлайн-уроков, реализуемых с учетом опыта цикла открытых уроков "Проектория", "Уроки настоящего" или иных аналогичных по возможностям, функциям и результатам проектов, направленных на раннюю профориентацию, млн. человек, нарастающим итогом</t>
  </si>
  <si>
    <t xml:space="preserve">Министерство просвещения Российской Федерации совместно с порталом «ПроеКТОриЯ» организует цикл Всероссийских открытых уроков для обучающихся 8-11 классов. Открытые уроки «Проектория» прошли 30 января и 13 февраля, 05 марта и 19 марта 2020 года. Число участников открытых онлайн-уроков, направленных на раннюю профориентацию, составило 2730 человека. </t>
  </si>
  <si>
    <t>4. Число детей, получивших рекомендации по построению индивидуального учебного плана в соответствии с выбранными профессиональными компетенциями (профессиональными областями деятельности) с учетом реализации проекта «Билет в будущее», нарастающим итогом, тыс. человек</t>
  </si>
  <si>
    <t xml:space="preserve">Все общеобразовательные организации Нефтеюганскго района зарегистрированы на информационной сервисной онлайн- платформе «Билет в будущее», 95 учеников 6-11 классов </t>
  </si>
  <si>
    <t>Поддержка семей, имеющих детей</t>
  </si>
  <si>
    <t>1. Количество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родителей, в том числе с привлечением некоммерческих организаций (далее – НКО), нарастающим итогом с 2019 года, млн. единиц</t>
  </si>
  <si>
    <t>2. Доля граждан, положительно оценивших качество услуг психолого-педагогической, методической и консультативной помощи, от общего числа обращений за получением услуги, %:</t>
  </si>
  <si>
    <t>Цифровая образовательная среда</t>
  </si>
  <si>
    <t>1. Доля обучающихся, по программам общего образования, дополнительного образования и среднего профессионального образования, для которых формируется цифровой образовательный профиль и индивидуальный план обучения с использованием федеральной информационно-сервисной платформы цифровой образовательной среды, в общем числе обучающихся по указанным программам, процент</t>
  </si>
  <si>
    <t xml:space="preserve">В 100% общеобразовательных организациях  достигнут показатель по увеличению скорости интернет не менее 50 Мбит/с. Все школы района имеют доступ к отдельным элементам федеральной информационно-сервисной платфоме цифровой образовательной среды (ООО "Яндекс", ООО "Учи.ру", ООО "ЯКласс"). </t>
  </si>
  <si>
    <t>2. Доля образовательных организаций, реализующих программы общего образования, дополнительного образования детей и среднего профессионального образования, осуществляющих образовательную деятельность с использованием федеральной информационно-сервисной платформы цифровой образовательной среды, в общем числе образовательных организаций процент</t>
  </si>
  <si>
    <t>3. Доля педагогических работников общего образования, прошедших повышение квалификации в рамках периодической аттестации в цифровой форме с использованием информационного ресурса «одного окна» («Современная цифровая образовательная среда в Российской Федерации»), в общем числе педагогических работников общего образования, процент</t>
  </si>
  <si>
    <t>4. Доля обучающихся по программам общего образования и среднего профессионального образования, использующих федеральную информационно-сервисную платформу цифровой образовательной среды для «горизонтального» обучения и неформального образования, в общем числе обучающихся по указанным программам, процент</t>
  </si>
  <si>
    <t>Согласно письма ДОиМП ХМАО от 30.10.2019 №10-Исх-10665 была направлена скорректированная декомпозиция по показателям и результатам регионального проекта "Цифровая образовательная среда"</t>
  </si>
  <si>
    <t>Учитель будущего</t>
  </si>
  <si>
    <t>1. Доля учителей общеобразовательных организаций, вовлеченных в национальную систему профессионального роста педагогических работников, процент</t>
  </si>
  <si>
    <t>2. Доля педагогических работников, прошедших добровольную независимую оценку профессиональной квалификации, процент</t>
  </si>
  <si>
    <t>Социальная активность</t>
  </si>
  <si>
    <t>1. Численность обучающихся, вовлеченных в деятельность общественных объединений на базе образовательных организаций общего образования, среднего и высшего профессионального образования, млн. человек</t>
  </si>
  <si>
    <t xml:space="preserve">2. Доля граждан, вовлеченных в добровольческую деятельность, % </t>
  </si>
  <si>
    <t>3. Доля молодежи, задействованной в мероприятиях по вовлечению в творческую деятельность, от общего числа молодежи в субъекте Российской Федерации, %</t>
  </si>
  <si>
    <t>Кривуля А.Н.– заместитель директора департамента образования и молодежной политики Нефтеюганского района,                                  Кофанова О.А. – заместитель директора департамента образования и молодежной политики Нефтеюганского района</t>
  </si>
  <si>
    <t>_</t>
  </si>
  <si>
    <t>Пайвина С.Д.– заместитель директора департамента образования и молодежной политики Нефтеюганского района</t>
  </si>
  <si>
    <t xml:space="preserve">В 2020 году запланировано создание детского технопарка «Кванториум» по модели Квантолаб в Сингапайской школе. При условии завершения строительства детского сада в сп. Сингапай, в осенний период в рамках выделенного финансирования пройдут ремонтные работы по обустройству помещений с использованием фирменного стиля, пройдут закупки необходимого оборудования. </t>
  </si>
  <si>
    <t>Латыпова А.М.– специалист-эксперт отдела общего, специального и дошкольного образования департамента образования и молодежной политики Нефтеюганского района</t>
  </si>
  <si>
    <t>Издан приказ Департамента образования и молодежной политики от 04.12.2019 № 1003-0  предписывающий обеспечить регистрацию педагогических работников на ресурсе «Современная цифровая образовательная среда в Российской Федерации». Прошли повышение квалификации в цифровой форме с использованием ресурса «одного окна» с получением подтверждающих документов - 21 педагогический работник общего образования,   продолжают обучение -  43.</t>
  </si>
  <si>
    <t>Показатель будет достигаться после создания  Центра непрерывного повышения квалификации ХМАО-Югры (2021 год). Систематическое повышение своего профессионального уровня – это обязанность педагогических работников, зафиксированная в статье 48 Федерального закона № 273-ФЗ. В 2020 году, в целях создания условий для педагогического образования, Департамент продолжит сотрудничество с ведущими ВУЗами страны по организации курсов повышения квалификации для педагогических и руководящих кадров образовательных организаций Нефтеюганского района</t>
  </si>
  <si>
    <t>Усманова Р.Р.  –             главный специалист МКУ "Центр бухгалтерского обслуживания и организационного обеспечения образования"</t>
  </si>
  <si>
    <t>Показатель будет достигаться после создания  Центра непрерывного повышения квалификации ХМАО-Югры (2021 год)</t>
  </si>
  <si>
    <t>Малиновская О.С.– начальник отдела по делам молодежи департамента образования и молодежной политики Нефтеюганского района</t>
  </si>
  <si>
    <t>Национальный проект Российской Федерации «Малое и среднее предпринимательство 
и поддержка индивидуальной предпринимательской инициативы»</t>
  </si>
  <si>
    <t xml:space="preserve">«Популяризация предпринимательства» </t>
  </si>
  <si>
    <t xml:space="preserve">не установлено </t>
  </si>
  <si>
    <t xml:space="preserve">Бузунова Мария Федоровна - директор департамента финансов –
заместитель главы района
</t>
  </si>
  <si>
    <t>Шумейко Ирина Михайловна - председатель комитета по экономической политике и предпринимательству</t>
  </si>
  <si>
    <t>«Расширение доступа субъектов МСП к финансовой поддержке, в том числе к льготному финансированию»</t>
  </si>
  <si>
    <t>Исполнено на 01.04.2020</t>
  </si>
  <si>
    <t>«Обеспечение устойчивого сокращения непригодного для проживания жилищного фонда»</t>
  </si>
  <si>
    <t>«Жилье»</t>
  </si>
  <si>
    <t>Общий объем ввода жилья, млн. кв.м.</t>
  </si>
  <si>
    <t xml:space="preserve"> Бородкина Оксана Владимировна – директор департамента имущественных отношений Нефтеюганского района-заместитель главы Нефтеюганского района</t>
  </si>
  <si>
    <t>Гончаренко Т.Л.– начальник отдела  реализации жилищных программ департамента имущественных отношений Нефтеюганского района</t>
  </si>
  <si>
    <t>Фоминых А.В.–  заместитель председателя комитета по градостроительству администрации Нефтеюганского района</t>
  </si>
  <si>
    <t xml:space="preserve">В 2020 году планируется к приобретению жилые помещения в сп.Юганская Обь, сп.Сингапай, гп.Пойковский, а также выплата выкупной стоимости за изымаемое жилое помещение 
</t>
  </si>
  <si>
    <t>"Формирование комфортной городской среды"</t>
  </si>
  <si>
    <t>Общее количество квадратных метров расселенного непригодного жилищного фонда, млн. кв.м.</t>
  </si>
  <si>
    <t>Кошаков Валенти Сергеевич - директор департамента строительства и жилищно-коммунального комплекса-заместитель главы Нефтеюганского района</t>
  </si>
  <si>
    <t>Горячева О.К. -  начальник отдела развития коммунальной и жилищной инфраструктуры департамента строительства и жилищно-коммунального комплекса, 
исполнитль - администрация гп.Пойковский</t>
  </si>
  <si>
    <t xml:space="preserve"> Моисеенко А. Е.  -              заместитель председателя      КФКиС </t>
  </si>
  <si>
    <t xml:space="preserve"> Моисеенко А. Е.  -              заместитель председателя           КФКиС </t>
  </si>
  <si>
    <t>Для обеспечения положительной оценки услуги со стороны получателя, составлен план мероприятий, включающий в себя:
 - проведение в дошкольных учреждениях мероприятий «День открытых дверей» для будущих воспитанников;
 - ведение на сайтах дошкольных учреждений рубрик «узких специалистов» в формате «Вопрос-ответ»; 
 - организация курсов для родителей (законных представителей) несовершеннолетних детей по основам детской психологии и педагогике. Показатель будет фиксирован при наличии методических рекомендаций Института развития образования Ханты-Мансийского автономного округа «Оценка качества предоставляемых услуг». По состоянию на 31.03.2020 оценочные карты отсутствуют.</t>
  </si>
  <si>
    <t xml:space="preserve">В 2020 году запланированы к созданию Центры образования цифрового и гуманитарного профилей «Точка роста»  (должно быть создано 3 Центра – это Салымская СОШ № 1, Чеускинская СОШ, Сентябрьская СОШ). В летний период в рамках выделенного финансирования пройдут ремонтные работы по обустройству помещений с использованием фирменного стиля, пройдут закупки необходимого оборудования. Показатель будет достигнут с 01.10.2020. </t>
  </si>
  <si>
    <t xml:space="preserve">На текущую дату на территории района:
продолжается строительство комплекса «Школа - Детский сад» в п. Юганская Обь (ввод 130 мест в 2020 году); летом этого года началась реконструкция Салымской СОШ № 2 (дополнительно 95 мест в 2020 году, мощность объекта составит 700 мест);         
осуществляется капитальный ремонт Пойковской СОШ № 2 (дополнительно 150 мест в 2020 году за счет площадей музыкальной школы, мощность объекта составит 275 мест). </t>
  </si>
  <si>
    <t xml:space="preserve"> Профессиональный состав центров составляют логопеды, психологи, социальные педагоги,  методисты. Во всех дошкольных учреждениях района составлен график и план работы специалистов Консультативного центра (службы) на 2020 уч.год. Информация размещена на сайтах учреждений. За отчетный период количество оказанных услуг психолого-педагогической, методической и консультативной помощи родителям составляет 266 единиц.(с нарастающим итогом с 2019 годом состовляет 424 еденицы.   </t>
  </si>
  <si>
    <t>В районе осуществляют деятельность 15 волонтерских (395 человек), 14 детских и молодежных общественных объединения (776 человек), 5 юнармейских отрядов (149 человек), 2 поисковых отряда (28 человек) и 13 школьных ученических самоуправлений (1401 человек).
По направлению «военно-патриотическое» задействовано 8 учреждений, «информационно-медийное» - 3, «гражданская активность» - 6, «личностное развитие» - 2</t>
  </si>
  <si>
    <t>Волонтёры работают по направлениям: «Волонтеры Победы»; Событийное волонтерство; Социальное волонтерство; Медицинское волонтерство; Культурное волонтерство; Семейное волонтерство; Медиаволонтёрство; Экологическое волонтёрство, кибердружина.
В феврале 2020 года Волонтеры Победы, медиаволонтеры приняли участие во Всероссийских акциях «Без срока давности» и «Память Героев». Также в феврале состоялось методическое совещание для руководителей детских, молодежных и волонтерских объединений Нефтеюганского района. В марте 2020 года сформирован добровольческий корпус "Волонтеры Конституции" общим количеством 70 человек.</t>
  </si>
  <si>
    <t xml:space="preserve">В  период февраль-март  2020 года состоялись яркие творческие и масштабные  районные мероприятия  для молодежи в возрасте 14-30 лет:
 - фестиваль художественной самодеятельности «Слава тебе, Россия!», посвященный 75-летию Победы в Великой Отечественной войне 1941-1945 годов. В фестивале  в направлениях «вокал» и хореография» приняли участие 90 молодых людей.
 - муниципальный молодежный образовательный форум «М.И.Р. молодых», посвященный 40-летию Нефтеюганского района, в рамках которого были организованы ряд площадок  и мероприятий, позволяющих раскрыть творческий  потенциал молодежи и развить креативное мышление по технологии форум-театр, участники 50 человек.
</t>
  </si>
  <si>
    <t xml:space="preserve"> В районе 13 общеобразовательных организаций, из них 8 перевели предметную область  «Технология» на линию УМК Казакевича В.М.Началось обновление содержания программ по предметной области «Технология». Достижение показателя планируется с 2021 года. </t>
  </si>
  <si>
    <t>За мероприятие: 
- заместитель председателя комитета по делам народов Севера, охраны окружающей среды и водных ресурсов администрации Нефтеюганского района Чокан Татьяна Петровна. 
За региональный проект: 
- специалист-эксперт комитета по делам народов Севера, охраны окружающей среды и водных ресурсов администрации Нефтеюганского района Заруднева Анастасия Сергеевна.</t>
  </si>
  <si>
    <t>Документация по аукциону на оказание услуг по изготовлению и трансляции в телевизионном эфире информационных материалов в рамках муниципальной программы запущена на согласование по средствам СЭД ДЕЛО.</t>
  </si>
  <si>
    <t>1. Ведется работа по приему документов от субъектов СМСП на предоставление субсидий и гранта.
2. Подготовлен проект постановления по внесению изменений в постановление администрации от 24.04.2015 № 884-па-нпа "Об утверждении порядков предоставления субсидий субъектам малого и среднего предпринимательства и грантов в форме субсидий начинающим предпринимателям Нефтеюганского района" (введен дополнительный вид поддержки Грант действующим предпринимателям), запущен на согласование по средствам СЭД ДЕЛО.</t>
  </si>
  <si>
    <t>Ввод жилья:
На территории Нефтеюганского района введено в эксплуатацию 0,002987млн. кв.м. жилья в том числе:
- многоквартирные жилые дома – 0;
- индивидуальные жилые дома – 0,002987 млн.кв.м. (41 дом).</t>
  </si>
  <si>
    <t>Информация о реализации региональных проектов, входящих в состав национальных проектов Российской
Федерации, реализуемых администрацией Нефтеюганского района  за март 2020 года</t>
  </si>
  <si>
    <t>Информация о реализации региональных проектов, входящих в состав национальных проектов Российской
Федерации, реализуемых администрацией Нефтеюганского района за март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</si>
</sst>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0\ _₽_-;\-* #,##0.000\ _₽_-;_-* &quot;-&quot;??\ _₽_-;_-@_-"/>
    <numFmt numFmtId="166" formatCode="#,##0_ ;\-#,##0\ "/>
    <numFmt numFmtId="167" formatCode="_-* #,##0.0\ _₽_-;\-* #,##0.0\ _₽_-;_-* &quot;-&quot;??\ _₽_-;_-@_-"/>
    <numFmt numFmtId="168" formatCode="_-* #,##0.0000\ _₽_-;\-* #,##0.0000\ _₽_-;_-* &quot;-&quot;??\ _₽_-;_-@_-"/>
    <numFmt numFmtId="169" formatCode="_-* #,##0.000000\ _₽_-;\-* #,##0.000000\ _₽_-;_-* &quot;-&quot;??\ _₽_-;_-@_-"/>
    <numFmt numFmtId="170" formatCode="0.0%"/>
    <numFmt numFmtId="171" formatCode="000000"/>
    <numFmt numFmtId="172" formatCode="#,##0.000_ ;\-#,##0.000\ 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43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/>
    <xf numFmtId="0" fontId="2" fillId="0" borderId="13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43" fontId="2" fillId="0" borderId="5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3" fontId="5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49" fontId="9" fillId="0" borderId="0" xfId="0" applyNumberFormat="1" applyFont="1" applyFill="1" applyAlignment="1">
      <alignment horizontal="left" vertical="center" wrapText="1"/>
    </xf>
    <xf numFmtId="0" fontId="1" fillId="2" borderId="0" xfId="0" applyFont="1" applyFill="1"/>
    <xf numFmtId="43" fontId="10" fillId="0" borderId="0" xfId="0" applyNumberFormat="1" applyFont="1" applyFill="1"/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43" fontId="2" fillId="0" borderId="8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vertical="top" wrapText="1"/>
    </xf>
    <xf numFmtId="167" fontId="2" fillId="0" borderId="1" xfId="0" applyNumberFormat="1" applyFont="1" applyFill="1" applyBorder="1" applyAlignment="1">
      <alignment horizontal="center" vertical="top" wrapText="1"/>
    </xf>
    <xf numFmtId="167" fontId="2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left" vertical="top" wrapText="1"/>
    </xf>
    <xf numFmtId="43" fontId="2" fillId="0" borderId="16" xfId="0" applyNumberFormat="1" applyFont="1" applyFill="1" applyBorder="1" applyAlignment="1">
      <alignment horizontal="center" vertical="top" wrapText="1"/>
    </xf>
    <xf numFmtId="167" fontId="2" fillId="0" borderId="16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167" fontId="2" fillId="0" borderId="5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167" fontId="2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3" fontId="2" fillId="2" borderId="1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 wrapText="1"/>
    </xf>
    <xf numFmtId="43" fontId="2" fillId="2" borderId="5" xfId="0" applyNumberFormat="1" applyFont="1" applyFill="1" applyBorder="1" applyAlignment="1">
      <alignment horizontal="center" vertical="top" wrapText="1"/>
    </xf>
    <xf numFmtId="167" fontId="2" fillId="2" borderId="5" xfId="0" applyNumberFormat="1" applyFont="1" applyFill="1" applyBorder="1" applyAlignment="1">
      <alignment horizontal="center" vertical="top" wrapText="1"/>
    </xf>
    <xf numFmtId="43" fontId="2" fillId="2" borderId="1" xfId="0" applyNumberFormat="1" applyFont="1" applyFill="1" applyBorder="1" applyAlignment="1">
      <alignment vertical="top" wrapText="1"/>
    </xf>
    <xf numFmtId="43" fontId="4" fillId="0" borderId="1" xfId="0" applyNumberFormat="1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43" fontId="5" fillId="0" borderId="5" xfId="0" applyNumberFormat="1" applyFont="1" applyFill="1" applyBorder="1" applyAlignment="1">
      <alignment horizontal="center" vertical="top" wrapText="1"/>
    </xf>
    <xf numFmtId="168" fontId="4" fillId="0" borderId="1" xfId="0" applyNumberFormat="1" applyFont="1" applyFill="1" applyBorder="1" applyAlignment="1">
      <alignment vertical="top" wrapText="1"/>
    </xf>
    <xf numFmtId="43" fontId="5" fillId="0" borderId="16" xfId="0" applyNumberFormat="1" applyFont="1" applyFill="1" applyBorder="1" applyAlignment="1">
      <alignment vertical="top" wrapText="1"/>
    </xf>
    <xf numFmtId="43" fontId="3" fillId="0" borderId="8" xfId="0" applyNumberFormat="1" applyFont="1" applyFill="1" applyBorder="1" applyAlignment="1">
      <alignment vertical="top" wrapText="1"/>
    </xf>
    <xf numFmtId="167" fontId="3" fillId="0" borderId="8" xfId="0" applyNumberFormat="1" applyFont="1" applyFill="1" applyBorder="1" applyAlignment="1">
      <alignment vertical="top" wrapText="1"/>
    </xf>
    <xf numFmtId="43" fontId="2" fillId="0" borderId="1" xfId="0" applyNumberFormat="1" applyFont="1" applyFill="1" applyBorder="1" applyAlignment="1">
      <alignment vertical="top" wrapText="1"/>
    </xf>
    <xf numFmtId="43" fontId="4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3" fontId="5" fillId="2" borderId="5" xfId="0" applyNumberFormat="1" applyFont="1" applyFill="1" applyBorder="1" applyAlignment="1">
      <alignment horizontal="center" vertical="top" wrapText="1"/>
    </xf>
    <xf numFmtId="43" fontId="4" fillId="2" borderId="1" xfId="0" applyNumberFormat="1" applyFont="1" applyFill="1" applyBorder="1" applyAlignment="1">
      <alignment vertical="top" wrapText="1"/>
    </xf>
    <xf numFmtId="167" fontId="2" fillId="2" borderId="1" xfId="0" applyNumberFormat="1" applyFont="1" applyFill="1" applyBorder="1" applyAlignment="1">
      <alignment vertical="top" wrapText="1"/>
    </xf>
    <xf numFmtId="167" fontId="2" fillId="0" borderId="8" xfId="0" applyNumberFormat="1" applyFont="1" applyFill="1" applyBorder="1" applyAlignment="1">
      <alignment vertical="top" wrapText="1"/>
    </xf>
    <xf numFmtId="43" fontId="5" fillId="0" borderId="1" xfId="0" applyNumberFormat="1" applyFont="1" applyFill="1" applyBorder="1" applyAlignment="1">
      <alignment vertical="top" wrapText="1"/>
    </xf>
    <xf numFmtId="43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vertical="center" wrapText="1"/>
    </xf>
    <xf numFmtId="1" fontId="4" fillId="0" borderId="11" xfId="0" applyNumberFormat="1" applyFont="1" applyFill="1" applyBorder="1" applyAlignment="1">
      <alignment horizontal="center" vertical="top" wrapText="1"/>
    </xf>
    <xf numFmtId="1" fontId="5" fillId="0" borderId="15" xfId="0" applyNumberFormat="1" applyFont="1" applyFill="1" applyBorder="1" applyAlignment="1">
      <alignment horizontal="center" vertical="top" wrapText="1"/>
    </xf>
    <xf numFmtId="1" fontId="2" fillId="0" borderId="16" xfId="0" applyNumberFormat="1" applyFont="1" applyFill="1" applyBorder="1" applyAlignment="1">
      <alignment horizontal="center" vertical="top" wrapText="1"/>
    </xf>
    <xf numFmtId="1" fontId="3" fillId="0" borderId="8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5" fillId="0" borderId="16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vertical="center" wrapText="1"/>
    </xf>
    <xf numFmtId="39" fontId="3" fillId="0" borderId="30" xfId="0" applyNumberFormat="1" applyFont="1" applyFill="1" applyBorder="1" applyAlignment="1">
      <alignment horizontal="center" vertical="top" wrapText="1"/>
    </xf>
    <xf numFmtId="1" fontId="2" fillId="0" borderId="30" xfId="0" applyNumberFormat="1" applyFont="1" applyFill="1" applyBorder="1" applyAlignment="1">
      <alignment horizontal="center" vertical="top" wrapText="1"/>
    </xf>
    <xf numFmtId="43" fontId="4" fillId="0" borderId="1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left" vertical="center" wrapText="1"/>
    </xf>
    <xf numFmtId="43" fontId="11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43" fontId="4" fillId="0" borderId="5" xfId="0" applyNumberFormat="1" applyFont="1" applyFill="1" applyBorder="1" applyAlignment="1">
      <alignment horizontal="center" vertical="top" wrapText="1"/>
    </xf>
    <xf numFmtId="43" fontId="2" fillId="0" borderId="6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43" fontId="2" fillId="0" borderId="22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9" fontId="5" fillId="0" borderId="6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165" fontId="4" fillId="0" borderId="5" xfId="0" applyNumberFormat="1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43" fontId="5" fillId="0" borderId="5" xfId="0" applyNumberFormat="1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vertical="top" wrapText="1"/>
    </xf>
    <xf numFmtId="43" fontId="3" fillId="0" borderId="6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49" fontId="5" fillId="0" borderId="12" xfId="0" applyNumberFormat="1" applyFont="1" applyFill="1" applyBorder="1" applyAlignment="1">
      <alignment horizontal="center" vertical="top" wrapText="1"/>
    </xf>
    <xf numFmtId="43" fontId="3" fillId="0" borderId="6" xfId="0" applyNumberFormat="1" applyFont="1" applyFill="1" applyBorder="1" applyAlignment="1">
      <alignment vertical="top" wrapText="1"/>
    </xf>
    <xf numFmtId="167" fontId="3" fillId="0" borderId="6" xfId="0" applyNumberFormat="1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43" fontId="5" fillId="2" borderId="1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horizontal="center" vertical="top" wrapText="1"/>
    </xf>
    <xf numFmtId="169" fontId="2" fillId="2" borderId="9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43" fontId="3" fillId="2" borderId="5" xfId="0" applyNumberFormat="1" applyFont="1" applyFill="1" applyBorder="1" applyAlignment="1">
      <alignment horizontal="center" vertical="top" wrapText="1"/>
    </xf>
    <xf numFmtId="167" fontId="3" fillId="2" borderId="5" xfId="0" applyNumberFormat="1" applyFont="1" applyFill="1" applyBorder="1" applyAlignment="1">
      <alignment horizontal="center" vertical="top" wrapText="1"/>
    </xf>
    <xf numFmtId="169" fontId="2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43" fontId="3" fillId="2" borderId="1" xfId="0" applyNumberFormat="1" applyFont="1" applyFill="1" applyBorder="1" applyAlignment="1">
      <alignment horizontal="center" vertical="top" wrapText="1"/>
    </xf>
    <xf numFmtId="167" fontId="3" fillId="2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164" fontId="2" fillId="0" borderId="12" xfId="0" applyNumberFormat="1" applyFont="1" applyFill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top" wrapText="1"/>
    </xf>
    <xf numFmtId="164" fontId="2" fillId="0" borderId="17" xfId="0" applyNumberFormat="1" applyFont="1" applyFill="1" applyBorder="1" applyAlignment="1">
      <alignment horizontal="center" vertical="top" wrapText="1"/>
    </xf>
    <xf numFmtId="171" fontId="4" fillId="0" borderId="9" xfId="0" applyNumberFormat="1" applyFont="1" applyFill="1" applyBorder="1" applyAlignment="1">
      <alignment horizontal="center" vertical="top" wrapText="1"/>
    </xf>
    <xf numFmtId="171" fontId="4" fillId="0" borderId="12" xfId="0" applyNumberFormat="1" applyFont="1" applyFill="1" applyBorder="1" applyAlignment="1">
      <alignment horizontal="center" vertical="top" wrapText="1"/>
    </xf>
    <xf numFmtId="171" fontId="4" fillId="0" borderId="6" xfId="0" applyNumberFormat="1" applyFont="1" applyFill="1" applyBorder="1" applyAlignment="1">
      <alignment horizontal="center" vertical="top" wrapText="1"/>
    </xf>
    <xf numFmtId="171" fontId="4" fillId="0" borderId="5" xfId="0" applyNumberFormat="1" applyFont="1" applyFill="1" applyBorder="1" applyAlignment="1">
      <alignment horizontal="center" vertical="top" wrapText="1"/>
    </xf>
    <xf numFmtId="171" fontId="4" fillId="0" borderId="17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43" fontId="4" fillId="0" borderId="5" xfId="0" applyNumberFormat="1" applyFont="1" applyFill="1" applyBorder="1" applyAlignment="1">
      <alignment horizontal="center" vertical="top" wrapText="1"/>
    </xf>
    <xf numFmtId="43" fontId="4" fillId="0" borderId="12" xfId="0" applyNumberFormat="1" applyFont="1" applyFill="1" applyBorder="1" applyAlignment="1">
      <alignment horizontal="center" vertical="top" wrapText="1"/>
    </xf>
    <xf numFmtId="43" fontId="4" fillId="0" borderId="6" xfId="0" applyNumberFormat="1" applyFont="1" applyFill="1" applyBorder="1" applyAlignment="1">
      <alignment horizontal="center" vertical="top" wrapText="1"/>
    </xf>
    <xf numFmtId="172" fontId="4" fillId="0" borderId="5" xfId="0" applyNumberFormat="1" applyFont="1" applyFill="1" applyBorder="1" applyAlignment="1">
      <alignment horizontal="center" vertical="top" wrapText="1"/>
    </xf>
    <xf numFmtId="172" fontId="4" fillId="0" borderId="12" xfId="0" applyNumberFormat="1" applyFont="1" applyFill="1" applyBorder="1" applyAlignment="1">
      <alignment horizontal="center" vertical="top" wrapText="1"/>
    </xf>
    <xf numFmtId="172" fontId="4" fillId="0" borderId="6" xfId="0" applyNumberFormat="1" applyFont="1" applyFill="1" applyBorder="1" applyAlignment="1">
      <alignment horizontal="center" vertical="top" wrapText="1"/>
    </xf>
    <xf numFmtId="43" fontId="2" fillId="0" borderId="5" xfId="0" applyNumberFormat="1" applyFont="1" applyFill="1" applyBorder="1" applyAlignment="1">
      <alignment horizontal="center" vertical="top" wrapText="1"/>
    </xf>
    <xf numFmtId="43" fontId="2" fillId="0" borderId="12" xfId="0" applyNumberFormat="1" applyFont="1" applyFill="1" applyBorder="1" applyAlignment="1">
      <alignment horizontal="center" vertical="top" wrapText="1"/>
    </xf>
    <xf numFmtId="43" fontId="2" fillId="0" borderId="6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vertical="top" wrapText="1"/>
    </xf>
    <xf numFmtId="166" fontId="2" fillId="0" borderId="5" xfId="0" applyNumberFormat="1" applyFont="1" applyFill="1" applyBorder="1" applyAlignment="1">
      <alignment horizontal="center" vertical="top" wrapText="1"/>
    </xf>
    <xf numFmtId="166" fontId="2" fillId="0" borderId="12" xfId="0" applyNumberFormat="1" applyFont="1" applyFill="1" applyBorder="1" applyAlignment="1">
      <alignment horizontal="center" vertical="top" wrapText="1"/>
    </xf>
    <xf numFmtId="166" fontId="2" fillId="0" borderId="6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top" wrapText="1"/>
    </xf>
    <xf numFmtId="164" fontId="2" fillId="0" borderId="14" xfId="0" applyNumberFormat="1" applyFont="1" applyFill="1" applyBorder="1" applyAlignment="1">
      <alignment horizontal="center" vertical="top" wrapText="1"/>
    </xf>
    <xf numFmtId="164" fontId="2" fillId="0" borderId="19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43" fontId="2" fillId="0" borderId="4" xfId="0" applyNumberFormat="1" applyFont="1" applyFill="1" applyBorder="1" applyAlignment="1">
      <alignment horizontal="center" vertical="top" wrapText="1"/>
    </xf>
    <xf numFmtId="43" fontId="2" fillId="0" borderId="20" xfId="0" applyNumberFormat="1" applyFont="1" applyFill="1" applyBorder="1" applyAlignment="1">
      <alignment horizontal="center" vertical="top" wrapText="1"/>
    </xf>
    <xf numFmtId="43" fontId="2" fillId="0" borderId="22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21" xfId="0" applyNumberFormat="1" applyFont="1" applyFill="1" applyBorder="1" applyAlignment="1">
      <alignment horizontal="center" vertical="top" wrapText="1"/>
    </xf>
    <xf numFmtId="0" fontId="2" fillId="0" borderId="23" xfId="0" applyNumberFormat="1" applyFont="1" applyFill="1" applyBorder="1" applyAlignment="1">
      <alignment horizontal="center" vertical="top" wrapText="1"/>
    </xf>
    <xf numFmtId="164" fontId="2" fillId="0" borderId="24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3" fontId="2" fillId="0" borderId="9" xfId="0" applyNumberFormat="1" applyFont="1" applyFill="1" applyBorder="1" applyAlignment="1">
      <alignment horizontal="center" vertical="top" wrapText="1"/>
    </xf>
    <xf numFmtId="170" fontId="2" fillId="0" borderId="12" xfId="0" applyNumberFormat="1" applyFont="1" applyFill="1" applyBorder="1" applyAlignment="1">
      <alignment horizontal="center" vertical="top" wrapText="1"/>
    </xf>
    <xf numFmtId="167" fontId="2" fillId="0" borderId="5" xfId="0" applyNumberFormat="1" applyFont="1" applyFill="1" applyBorder="1" applyAlignment="1">
      <alignment vertical="top" wrapText="1"/>
    </xf>
    <xf numFmtId="167" fontId="2" fillId="0" borderId="12" xfId="0" applyNumberFormat="1" applyFont="1" applyFill="1" applyBorder="1" applyAlignment="1">
      <alignment vertical="top" wrapText="1"/>
    </xf>
    <xf numFmtId="167" fontId="2" fillId="0" borderId="6" xfId="0" applyNumberFormat="1" applyFont="1" applyFill="1" applyBorder="1" applyAlignment="1">
      <alignment vertical="top" wrapText="1"/>
    </xf>
    <xf numFmtId="0" fontId="2" fillId="0" borderId="9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center" vertical="top" wrapText="1"/>
    </xf>
    <xf numFmtId="0" fontId="2" fillId="0" borderId="3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17" xfId="0" applyNumberFormat="1" applyFont="1" applyFill="1" applyBorder="1" applyAlignment="1">
      <alignment horizontal="center" vertical="top" wrapText="1"/>
    </xf>
    <xf numFmtId="43" fontId="2" fillId="0" borderId="17" xfId="0" applyNumberFormat="1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horizontal="center" vertical="top" wrapText="1"/>
    </xf>
    <xf numFmtId="0" fontId="2" fillId="2" borderId="32" xfId="0" applyFont="1" applyFill="1" applyBorder="1" applyAlignment="1">
      <alignment horizontal="center" vertical="top" wrapText="1"/>
    </xf>
    <xf numFmtId="167" fontId="3" fillId="0" borderId="5" xfId="0" applyNumberFormat="1" applyFont="1" applyFill="1" applyBorder="1" applyAlignment="1">
      <alignment horizontal="center" vertical="top" wrapText="1"/>
    </xf>
    <xf numFmtId="167" fontId="3" fillId="0" borderId="6" xfId="0" applyNumberFormat="1" applyFont="1" applyFill="1" applyBorder="1" applyAlignment="1">
      <alignment horizontal="center" vertical="top" wrapText="1"/>
    </xf>
    <xf numFmtId="43" fontId="3" fillId="0" borderId="5" xfId="0" applyNumberFormat="1" applyFont="1" applyFill="1" applyBorder="1" applyAlignment="1">
      <alignment horizontal="center" vertical="top" wrapText="1"/>
    </xf>
    <xf numFmtId="43" fontId="3" fillId="0" borderId="6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164" fontId="5" fillId="0" borderId="9" xfId="0" applyNumberFormat="1" applyFont="1" applyFill="1" applyBorder="1" applyAlignment="1">
      <alignment horizontal="center" vertical="top" wrapText="1"/>
    </xf>
    <xf numFmtId="164" fontId="5" fillId="0" borderId="6" xfId="0" applyNumberFormat="1" applyFont="1" applyFill="1" applyBorder="1" applyAlignment="1">
      <alignment horizontal="center" vertical="top" wrapText="1"/>
    </xf>
    <xf numFmtId="49" fontId="2" fillId="0" borderId="9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12" xfId="0" applyNumberFormat="1" applyFont="1" applyFill="1" applyBorder="1" applyAlignment="1">
      <alignment horizontal="center" vertical="top" wrapText="1"/>
    </xf>
    <xf numFmtId="43" fontId="4" fillId="2" borderId="5" xfId="0" applyNumberFormat="1" applyFont="1" applyFill="1" applyBorder="1" applyAlignment="1">
      <alignment horizontal="center" vertical="top" wrapText="1"/>
    </xf>
    <xf numFmtId="43" fontId="4" fillId="2" borderId="12" xfId="0" applyNumberFormat="1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top" wrapText="1"/>
    </xf>
    <xf numFmtId="164" fontId="4" fillId="0" borderId="12" xfId="0" applyNumberFormat="1" applyFont="1" applyFill="1" applyBorder="1" applyAlignment="1">
      <alignment horizontal="center" vertical="top" wrapText="1"/>
    </xf>
    <xf numFmtId="43" fontId="5" fillId="0" borderId="5" xfId="0" applyNumberFormat="1" applyFont="1" applyFill="1" applyBorder="1" applyAlignment="1">
      <alignment horizontal="center" vertical="top" wrapText="1"/>
    </xf>
    <xf numFmtId="43" fontId="5" fillId="0" borderId="12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7" fontId="4" fillId="2" borderId="1" xfId="0" applyNumberFormat="1" applyFont="1" applyFill="1" applyBorder="1" applyAlignment="1">
      <alignment horizontal="center" vertical="top" wrapText="1"/>
    </xf>
    <xf numFmtId="43" fontId="4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7" fontId="2" fillId="0" borderId="5" xfId="0" applyNumberFormat="1" applyFont="1" applyFill="1" applyBorder="1" applyAlignment="1">
      <alignment horizontal="center" vertical="top" wrapText="1"/>
    </xf>
    <xf numFmtId="167" fontId="2" fillId="0" borderId="6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3" fontId="3" fillId="0" borderId="1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164" fontId="5" fillId="0" borderId="5" xfId="0" applyNumberFormat="1" applyFont="1" applyFill="1" applyBorder="1" applyAlignment="1">
      <alignment horizontal="center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2" fillId="0" borderId="12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0" fontId="2" fillId="0" borderId="28" xfId="0" applyFont="1" applyFill="1" applyBorder="1" applyAlignment="1">
      <alignment horizontal="center" vertical="top" wrapText="1"/>
    </xf>
    <xf numFmtId="0" fontId="2" fillId="0" borderId="31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29" xfId="0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center" vertical="top" wrapText="1"/>
    </xf>
    <xf numFmtId="49" fontId="5" fillId="0" borderId="6" xfId="0" applyNumberFormat="1" applyFont="1" applyFill="1" applyBorder="1" applyAlignment="1">
      <alignment horizontal="center" vertical="top" wrapText="1"/>
    </xf>
    <xf numFmtId="49" fontId="2" fillId="0" borderId="17" xfId="0" applyNumberFormat="1" applyFont="1" applyFill="1" applyBorder="1" applyAlignment="1">
      <alignment horizontal="center" vertical="top" wrapText="1"/>
    </xf>
    <xf numFmtId="165" fontId="4" fillId="0" borderId="5" xfId="0" applyNumberFormat="1" applyFont="1" applyFill="1" applyBorder="1" applyAlignment="1">
      <alignment horizontal="center" vertical="top" wrapText="1"/>
    </xf>
    <xf numFmtId="165" fontId="4" fillId="0" borderId="17" xfId="0" applyNumberFormat="1" applyFont="1" applyFill="1" applyBorder="1" applyAlignment="1">
      <alignment horizontal="center" vertical="top" wrapText="1"/>
    </xf>
    <xf numFmtId="164" fontId="4" fillId="0" borderId="17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49" fontId="4" fillId="0" borderId="17" xfId="0" applyNumberFormat="1" applyFont="1" applyFill="1" applyBorder="1" applyAlignment="1">
      <alignment horizontal="center" vertical="top" wrapText="1"/>
    </xf>
    <xf numFmtId="167" fontId="3" fillId="0" borderId="1" xfId="0" applyNumberFormat="1" applyFont="1" applyFill="1" applyBorder="1" applyAlignment="1">
      <alignment horizontal="center" vertical="top" wrapText="1"/>
    </xf>
    <xf numFmtId="167" fontId="4" fillId="0" borderId="1" xfId="0" applyNumberFormat="1" applyFont="1" applyFill="1" applyBorder="1" applyAlignment="1">
      <alignment horizontal="center" vertical="top" wrapText="1"/>
    </xf>
    <xf numFmtId="167" fontId="2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171" fontId="2" fillId="0" borderId="9" xfId="0" applyNumberFormat="1" applyFont="1" applyFill="1" applyBorder="1" applyAlignment="1">
      <alignment horizontal="center" vertical="top" wrapText="1"/>
    </xf>
    <xf numFmtId="171" fontId="2" fillId="0" borderId="12" xfId="0" applyNumberFormat="1" applyFont="1" applyFill="1" applyBorder="1" applyAlignment="1">
      <alignment horizontal="center" vertical="top" wrapText="1"/>
    </xf>
    <xf numFmtId="171" fontId="2" fillId="0" borderId="17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BreakPreview" zoomScale="64" zoomScaleNormal="100" zoomScaleSheetLayoutView="64" zoomScalePageLayoutView="64" workbookViewId="0">
      <selection activeCell="J3" sqref="J3:J4"/>
    </sheetView>
  </sheetViews>
  <sheetFormatPr defaultRowHeight="15" x14ac:dyDescent="0.25"/>
  <cols>
    <col min="1" max="1" width="7.85546875" customWidth="1"/>
    <col min="2" max="2" width="23.7109375" customWidth="1"/>
    <col min="3" max="3" width="26.140625" customWidth="1"/>
    <col min="4" max="4" width="19.140625" customWidth="1"/>
    <col min="5" max="5" width="18.7109375" customWidth="1"/>
    <col min="6" max="6" width="29.28515625" customWidth="1"/>
    <col min="7" max="7" width="18.28515625" customWidth="1"/>
    <col min="8" max="8" width="17.5703125" customWidth="1"/>
    <col min="9" max="9" width="18.85546875" customWidth="1"/>
    <col min="10" max="10" width="39.42578125" customWidth="1"/>
    <col min="11" max="11" width="35" customWidth="1"/>
    <col min="12" max="12" width="43.140625" customWidth="1"/>
  </cols>
  <sheetData>
    <row r="1" spans="1:12" ht="44.25" customHeight="1" x14ac:dyDescent="0.25">
      <c r="A1" s="144" t="s">
        <v>123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15.75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47.25" customHeight="1" x14ac:dyDescent="0.25">
      <c r="A3" s="146" t="s">
        <v>0</v>
      </c>
      <c r="B3" s="146" t="s">
        <v>1</v>
      </c>
      <c r="C3" s="147" t="s">
        <v>2</v>
      </c>
      <c r="D3" s="141"/>
      <c r="E3" s="148"/>
      <c r="F3" s="149" t="s">
        <v>3</v>
      </c>
      <c r="G3" s="146" t="s">
        <v>4</v>
      </c>
      <c r="H3" s="146"/>
      <c r="I3" s="146"/>
      <c r="J3" s="149" t="s">
        <v>5</v>
      </c>
      <c r="K3" s="149" t="s">
        <v>6</v>
      </c>
      <c r="L3" s="149" t="s">
        <v>7</v>
      </c>
    </row>
    <row r="4" spans="1:12" ht="90.75" customHeight="1" x14ac:dyDescent="0.25">
      <c r="A4" s="146"/>
      <c r="B4" s="146"/>
      <c r="C4" s="102" t="s">
        <v>8</v>
      </c>
      <c r="D4" s="89" t="s">
        <v>9</v>
      </c>
      <c r="E4" s="89" t="s">
        <v>31</v>
      </c>
      <c r="F4" s="150"/>
      <c r="G4" s="25" t="s">
        <v>10</v>
      </c>
      <c r="H4" s="25" t="s">
        <v>32</v>
      </c>
      <c r="I4" s="25" t="s">
        <v>11</v>
      </c>
      <c r="J4" s="150"/>
      <c r="K4" s="150"/>
      <c r="L4" s="150"/>
    </row>
    <row r="5" spans="1:12" ht="20.25" x14ac:dyDescent="0.25">
      <c r="A5" s="25">
        <v>1</v>
      </c>
      <c r="B5" s="25">
        <v>2</v>
      </c>
      <c r="C5" s="25">
        <v>4</v>
      </c>
      <c r="D5" s="25">
        <v>5</v>
      </c>
      <c r="E5" s="25">
        <v>6</v>
      </c>
      <c r="F5" s="25"/>
      <c r="G5" s="25">
        <v>7</v>
      </c>
      <c r="H5" s="25">
        <v>8</v>
      </c>
      <c r="I5" s="25">
        <v>9</v>
      </c>
      <c r="J5" s="25"/>
      <c r="K5" s="25">
        <v>10</v>
      </c>
      <c r="L5" s="25">
        <v>11</v>
      </c>
    </row>
    <row r="6" spans="1:12" ht="27" customHeight="1" x14ac:dyDescent="0.25">
      <c r="A6" s="141" t="s">
        <v>12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</row>
    <row r="7" spans="1:12" ht="36.75" customHeight="1" x14ac:dyDescent="0.25">
      <c r="A7" s="138">
        <v>1</v>
      </c>
      <c r="B7" s="139" t="s">
        <v>13</v>
      </c>
      <c r="C7" s="140" t="s">
        <v>14</v>
      </c>
      <c r="D7" s="142" t="s">
        <v>81</v>
      </c>
      <c r="E7" s="142" t="s">
        <v>81</v>
      </c>
      <c r="F7" s="27" t="s">
        <v>15</v>
      </c>
      <c r="G7" s="71">
        <v>30266.94</v>
      </c>
      <c r="H7" s="16" t="s">
        <v>81</v>
      </c>
      <c r="I7" s="16" t="s">
        <v>81</v>
      </c>
      <c r="J7" s="143" t="s">
        <v>16</v>
      </c>
      <c r="K7" s="131" t="s">
        <v>17</v>
      </c>
      <c r="L7" s="132" t="s">
        <v>24</v>
      </c>
    </row>
    <row r="8" spans="1:12" ht="51" customHeight="1" x14ac:dyDescent="0.25">
      <c r="A8" s="138"/>
      <c r="B8" s="139"/>
      <c r="C8" s="140"/>
      <c r="D8" s="142"/>
      <c r="E8" s="142"/>
      <c r="F8" s="4" t="s">
        <v>18</v>
      </c>
      <c r="G8" s="18" t="s">
        <v>81</v>
      </c>
      <c r="H8" s="16" t="s">
        <v>81</v>
      </c>
      <c r="I8" s="16" t="s">
        <v>81</v>
      </c>
      <c r="J8" s="143"/>
      <c r="K8" s="131"/>
      <c r="L8" s="132"/>
    </row>
    <row r="9" spans="1:12" ht="51.75" customHeight="1" x14ac:dyDescent="0.25">
      <c r="A9" s="138"/>
      <c r="B9" s="139"/>
      <c r="C9" s="140"/>
      <c r="D9" s="142"/>
      <c r="E9" s="142"/>
      <c r="F9" s="4" t="s">
        <v>19</v>
      </c>
      <c r="G9" s="18" t="s">
        <v>81</v>
      </c>
      <c r="H9" s="16" t="s">
        <v>81</v>
      </c>
      <c r="I9" s="16" t="s">
        <v>81</v>
      </c>
      <c r="J9" s="143"/>
      <c r="K9" s="131"/>
      <c r="L9" s="132"/>
    </row>
    <row r="10" spans="1:12" ht="35.25" customHeight="1" x14ac:dyDescent="0.25">
      <c r="A10" s="138"/>
      <c r="B10" s="139"/>
      <c r="C10" s="140"/>
      <c r="D10" s="142"/>
      <c r="E10" s="142"/>
      <c r="F10" s="4" t="s">
        <v>20</v>
      </c>
      <c r="G10" s="18">
        <v>30266.943329999998</v>
      </c>
      <c r="H10" s="16" t="s">
        <v>81</v>
      </c>
      <c r="I10" s="16" t="s">
        <v>81</v>
      </c>
      <c r="J10" s="143"/>
      <c r="K10" s="131"/>
      <c r="L10" s="132"/>
    </row>
    <row r="11" spans="1:12" ht="328.5" customHeight="1" x14ac:dyDescent="0.25">
      <c r="A11" s="138"/>
      <c r="B11" s="139"/>
      <c r="C11" s="140"/>
      <c r="D11" s="142"/>
      <c r="E11" s="142"/>
      <c r="F11" s="4" t="s">
        <v>21</v>
      </c>
      <c r="G11" s="22" t="s">
        <v>81</v>
      </c>
      <c r="H11" s="16" t="s">
        <v>81</v>
      </c>
      <c r="I11" s="16" t="s">
        <v>81</v>
      </c>
      <c r="J11" s="143"/>
      <c r="K11" s="131"/>
      <c r="L11" s="132"/>
    </row>
    <row r="12" spans="1:12" ht="32.25" customHeight="1" x14ac:dyDescent="0.25">
      <c r="A12" s="138">
        <v>2</v>
      </c>
      <c r="B12" s="139" t="s">
        <v>22</v>
      </c>
      <c r="C12" s="140" t="s">
        <v>36</v>
      </c>
      <c r="D12" s="131">
        <v>7</v>
      </c>
      <c r="E12" s="140" t="s">
        <v>81</v>
      </c>
      <c r="F12" s="27" t="s">
        <v>15</v>
      </c>
      <c r="G12" s="16" t="s">
        <v>81</v>
      </c>
      <c r="H12" s="17" t="s">
        <v>81</v>
      </c>
      <c r="I12" s="17" t="s">
        <v>81</v>
      </c>
      <c r="J12" s="135" t="s">
        <v>23</v>
      </c>
      <c r="K12" s="131" t="s">
        <v>17</v>
      </c>
      <c r="L12" s="132" t="s">
        <v>118</v>
      </c>
    </row>
    <row r="13" spans="1:12" ht="51.75" customHeight="1" x14ac:dyDescent="0.25">
      <c r="A13" s="138"/>
      <c r="B13" s="139"/>
      <c r="C13" s="140"/>
      <c r="D13" s="131"/>
      <c r="E13" s="140"/>
      <c r="F13" s="4" t="s">
        <v>18</v>
      </c>
      <c r="G13" s="18" t="s">
        <v>81</v>
      </c>
      <c r="H13" s="17" t="s">
        <v>81</v>
      </c>
      <c r="I13" s="17" t="s">
        <v>81</v>
      </c>
      <c r="J13" s="136"/>
      <c r="K13" s="131"/>
      <c r="L13" s="132"/>
    </row>
    <row r="14" spans="1:12" ht="56.25" customHeight="1" x14ac:dyDescent="0.25">
      <c r="A14" s="138"/>
      <c r="B14" s="139"/>
      <c r="C14" s="140"/>
      <c r="D14" s="131"/>
      <c r="E14" s="140"/>
      <c r="F14" s="4" t="s">
        <v>19</v>
      </c>
      <c r="G14" s="18" t="s">
        <v>81</v>
      </c>
      <c r="H14" s="17" t="s">
        <v>81</v>
      </c>
      <c r="I14" s="17" t="s">
        <v>81</v>
      </c>
      <c r="J14" s="136"/>
      <c r="K14" s="131"/>
      <c r="L14" s="132"/>
    </row>
    <row r="15" spans="1:12" ht="27.75" customHeight="1" x14ac:dyDescent="0.25">
      <c r="A15" s="138"/>
      <c r="B15" s="139"/>
      <c r="C15" s="133" t="s">
        <v>37</v>
      </c>
      <c r="D15" s="134">
        <v>0.81</v>
      </c>
      <c r="E15" s="134" t="s">
        <v>81</v>
      </c>
      <c r="F15" s="4" t="s">
        <v>20</v>
      </c>
      <c r="G15" s="18" t="s">
        <v>81</v>
      </c>
      <c r="H15" s="16" t="s">
        <v>81</v>
      </c>
      <c r="I15" s="16" t="s">
        <v>81</v>
      </c>
      <c r="J15" s="136"/>
      <c r="K15" s="131"/>
      <c r="L15" s="132"/>
    </row>
    <row r="16" spans="1:12" ht="196.5" customHeight="1" x14ac:dyDescent="0.25">
      <c r="A16" s="138"/>
      <c r="B16" s="139"/>
      <c r="C16" s="133"/>
      <c r="D16" s="134"/>
      <c r="E16" s="134"/>
      <c r="F16" s="4" t="s">
        <v>21</v>
      </c>
      <c r="G16" s="22" t="s">
        <v>81</v>
      </c>
      <c r="H16" s="16" t="s">
        <v>81</v>
      </c>
      <c r="I16" s="16" t="s">
        <v>81</v>
      </c>
      <c r="J16" s="137"/>
      <c r="K16" s="131"/>
      <c r="L16" s="132"/>
    </row>
  </sheetData>
  <mergeCells count="29">
    <mergeCell ref="A1:L1"/>
    <mergeCell ref="A3:A4"/>
    <mergeCell ref="B3:B4"/>
    <mergeCell ref="C3:E3"/>
    <mergeCell ref="F3:F4"/>
    <mergeCell ref="G3:I3"/>
    <mergeCell ref="J3:J4"/>
    <mergeCell ref="K3:K4"/>
    <mergeCell ref="L3:L4"/>
    <mergeCell ref="A6:L6"/>
    <mergeCell ref="A7:A11"/>
    <mergeCell ref="B7:B11"/>
    <mergeCell ref="C7:C11"/>
    <mergeCell ref="D7:D11"/>
    <mergeCell ref="E7:E11"/>
    <mergeCell ref="J7:J11"/>
    <mergeCell ref="K7:K11"/>
    <mergeCell ref="L7:L11"/>
    <mergeCell ref="A12:A16"/>
    <mergeCell ref="B12:B16"/>
    <mergeCell ref="C12:C14"/>
    <mergeCell ref="D12:D14"/>
    <mergeCell ref="E12:E14"/>
    <mergeCell ref="K12:K16"/>
    <mergeCell ref="L12:L16"/>
    <mergeCell ref="C15:C16"/>
    <mergeCell ref="D15:D16"/>
    <mergeCell ref="E15:E16"/>
    <mergeCell ref="J12:J16"/>
  </mergeCells>
  <pageMargins left="0.23622047244094491" right="0.23622047244094491" top="0.43307086614173229" bottom="0.74803149606299213" header="0.31496062992125984" footer="0.31496062992125984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view="pageBreakPreview" topLeftCell="A22" zoomScale="60" zoomScaleNormal="57" workbookViewId="0">
      <selection activeCell="J7" sqref="J7:J11"/>
    </sheetView>
  </sheetViews>
  <sheetFormatPr defaultColWidth="9.140625" defaultRowHeight="15.75" x14ac:dyDescent="0.25"/>
  <cols>
    <col min="1" max="1" width="8" style="3" customWidth="1"/>
    <col min="2" max="2" width="23.85546875" style="2" customWidth="1"/>
    <col min="3" max="3" width="33.5703125" style="3" customWidth="1"/>
    <col min="4" max="4" width="18.7109375" style="3" customWidth="1"/>
    <col min="5" max="5" width="20.42578125" style="3" customWidth="1"/>
    <col min="6" max="6" width="23.7109375" style="3" customWidth="1"/>
    <col min="7" max="7" width="21.85546875" style="3" customWidth="1"/>
    <col min="8" max="8" width="17.5703125" style="3" bestFit="1" customWidth="1"/>
    <col min="9" max="9" width="18.5703125" style="3" customWidth="1"/>
    <col min="10" max="10" width="45.140625" style="3" customWidth="1"/>
    <col min="11" max="11" width="35.5703125" style="3" customWidth="1"/>
    <col min="12" max="12" width="40.85546875" style="3" customWidth="1"/>
    <col min="13" max="16384" width="9.140625" style="7"/>
  </cols>
  <sheetData>
    <row r="1" spans="1:12" ht="42" customHeight="1" x14ac:dyDescent="0.25">
      <c r="A1" s="144" t="s">
        <v>122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x14ac:dyDescent="0.25">
      <c r="A2" s="1"/>
    </row>
    <row r="3" spans="1:12" ht="36" customHeight="1" x14ac:dyDescent="0.25">
      <c r="A3" s="146" t="s">
        <v>0</v>
      </c>
      <c r="B3" s="146" t="s">
        <v>1</v>
      </c>
      <c r="C3" s="146" t="s">
        <v>2</v>
      </c>
      <c r="D3" s="146"/>
      <c r="E3" s="146"/>
      <c r="F3" s="146" t="s">
        <v>3</v>
      </c>
      <c r="G3" s="146" t="s">
        <v>4</v>
      </c>
      <c r="H3" s="146"/>
      <c r="I3" s="146"/>
      <c r="J3" s="146" t="s">
        <v>5</v>
      </c>
      <c r="K3" s="146" t="s">
        <v>6</v>
      </c>
      <c r="L3" s="176" t="s">
        <v>7</v>
      </c>
    </row>
    <row r="4" spans="1:12" ht="81" x14ac:dyDescent="0.25">
      <c r="A4" s="146"/>
      <c r="B4" s="146"/>
      <c r="C4" s="25" t="s">
        <v>8</v>
      </c>
      <c r="D4" s="25" t="s">
        <v>9</v>
      </c>
      <c r="E4" s="25" t="s">
        <v>33</v>
      </c>
      <c r="F4" s="146"/>
      <c r="G4" s="25" t="s">
        <v>29</v>
      </c>
      <c r="H4" s="25" t="s">
        <v>32</v>
      </c>
      <c r="I4" s="25" t="s">
        <v>11</v>
      </c>
      <c r="J4" s="146"/>
      <c r="K4" s="146"/>
      <c r="L4" s="176"/>
    </row>
    <row r="5" spans="1:12" ht="20.25" x14ac:dyDescent="0.25">
      <c r="A5" s="20">
        <v>1</v>
      </c>
      <c r="B5" s="20">
        <v>2</v>
      </c>
      <c r="C5" s="25">
        <v>4</v>
      </c>
      <c r="D5" s="25">
        <v>5</v>
      </c>
      <c r="E5" s="25">
        <v>6</v>
      </c>
      <c r="F5" s="25"/>
      <c r="G5" s="25">
        <v>7</v>
      </c>
      <c r="H5" s="25">
        <v>8</v>
      </c>
      <c r="I5" s="25">
        <v>9</v>
      </c>
      <c r="J5" s="25"/>
      <c r="K5" s="25">
        <v>10</v>
      </c>
      <c r="L5" s="24">
        <v>11</v>
      </c>
    </row>
    <row r="6" spans="1:12" ht="41.25" customHeight="1" x14ac:dyDescent="0.25">
      <c r="A6" s="146" t="s">
        <v>30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</row>
    <row r="7" spans="1:12" ht="29.25" customHeight="1" x14ac:dyDescent="0.25">
      <c r="A7" s="138">
        <v>1</v>
      </c>
      <c r="B7" s="139" t="s">
        <v>104</v>
      </c>
      <c r="C7" s="171" t="s">
        <v>34</v>
      </c>
      <c r="D7" s="172">
        <v>12</v>
      </c>
      <c r="E7" s="167" t="s">
        <v>81</v>
      </c>
      <c r="F7" s="21" t="s">
        <v>15</v>
      </c>
      <c r="G7" s="71">
        <f>G8+G9+G10</f>
        <v>8685.380000000001</v>
      </c>
      <c r="H7" s="11" t="s">
        <v>81</v>
      </c>
      <c r="I7" s="11" t="s">
        <v>81</v>
      </c>
      <c r="J7" s="173" t="s">
        <v>39</v>
      </c>
      <c r="K7" s="131" t="s">
        <v>106</v>
      </c>
      <c r="L7" s="131" t="s">
        <v>107</v>
      </c>
    </row>
    <row r="8" spans="1:12" ht="51.75" customHeight="1" x14ac:dyDescent="0.25">
      <c r="A8" s="138"/>
      <c r="B8" s="139"/>
      <c r="C8" s="171"/>
      <c r="D8" s="172"/>
      <c r="E8" s="168"/>
      <c r="F8" s="13" t="s">
        <v>18</v>
      </c>
      <c r="G8" s="12">
        <v>2709.8</v>
      </c>
      <c r="H8" s="11" t="s">
        <v>81</v>
      </c>
      <c r="I8" s="11" t="s">
        <v>81</v>
      </c>
      <c r="J8" s="174"/>
      <c r="K8" s="131"/>
      <c r="L8" s="131"/>
    </row>
    <row r="9" spans="1:12" ht="207" customHeight="1" x14ac:dyDescent="0.25">
      <c r="A9" s="138"/>
      <c r="B9" s="139"/>
      <c r="C9" s="171"/>
      <c r="D9" s="172"/>
      <c r="E9" s="169"/>
      <c r="F9" s="13" t="s">
        <v>19</v>
      </c>
      <c r="G9" s="12">
        <v>4238.5</v>
      </c>
      <c r="H9" s="11" t="s">
        <v>81</v>
      </c>
      <c r="I9" s="11" t="s">
        <v>81</v>
      </c>
      <c r="J9" s="174"/>
      <c r="K9" s="131"/>
      <c r="L9" s="131"/>
    </row>
    <row r="10" spans="1:12" ht="30.75" customHeight="1" x14ac:dyDescent="0.25">
      <c r="A10" s="138"/>
      <c r="B10" s="139"/>
      <c r="C10" s="133" t="s">
        <v>35</v>
      </c>
      <c r="D10" s="170">
        <v>1</v>
      </c>
      <c r="E10" s="161" t="s">
        <v>81</v>
      </c>
      <c r="F10" s="13" t="s">
        <v>20</v>
      </c>
      <c r="G10" s="12">
        <v>1737.08</v>
      </c>
      <c r="H10" s="14" t="s">
        <v>81</v>
      </c>
      <c r="I10" s="14" t="s">
        <v>81</v>
      </c>
      <c r="J10" s="174"/>
      <c r="K10" s="131"/>
      <c r="L10" s="131"/>
    </row>
    <row r="11" spans="1:12" ht="65.25" customHeight="1" thickBot="1" x14ac:dyDescent="0.3">
      <c r="A11" s="138"/>
      <c r="B11" s="139"/>
      <c r="C11" s="133"/>
      <c r="D11" s="170"/>
      <c r="E11" s="163"/>
      <c r="F11" s="13" t="s">
        <v>21</v>
      </c>
      <c r="G11" s="22" t="s">
        <v>81</v>
      </c>
      <c r="H11" s="14" t="s">
        <v>81</v>
      </c>
      <c r="I11" s="14" t="s">
        <v>81</v>
      </c>
      <c r="J11" s="175"/>
      <c r="K11" s="131"/>
      <c r="L11" s="131"/>
    </row>
    <row r="12" spans="1:12" ht="29.25" customHeight="1" x14ac:dyDescent="0.25">
      <c r="A12" s="138">
        <v>2</v>
      </c>
      <c r="B12" s="158" t="s">
        <v>97</v>
      </c>
      <c r="C12" s="161" t="s">
        <v>105</v>
      </c>
      <c r="D12" s="164">
        <v>1.2E-2</v>
      </c>
      <c r="E12" s="167" t="s">
        <v>81</v>
      </c>
      <c r="F12" s="21" t="s">
        <v>15</v>
      </c>
      <c r="G12" s="91">
        <v>272435.06</v>
      </c>
      <c r="H12" s="75" t="s">
        <v>81</v>
      </c>
      <c r="I12" s="75" t="s">
        <v>81</v>
      </c>
      <c r="J12" s="156" t="s">
        <v>103</v>
      </c>
      <c r="K12" s="151" t="s">
        <v>100</v>
      </c>
      <c r="L12" s="151" t="s">
        <v>101</v>
      </c>
    </row>
    <row r="13" spans="1:12" ht="49.5" customHeight="1" x14ac:dyDescent="0.25">
      <c r="A13" s="138"/>
      <c r="B13" s="159"/>
      <c r="C13" s="162"/>
      <c r="D13" s="165"/>
      <c r="E13" s="168"/>
      <c r="F13" s="76" t="s">
        <v>18</v>
      </c>
      <c r="G13" s="75" t="s">
        <v>81</v>
      </c>
      <c r="H13" s="75" t="s">
        <v>81</v>
      </c>
      <c r="I13" s="75" t="s">
        <v>81</v>
      </c>
      <c r="J13" s="154"/>
      <c r="K13" s="136"/>
      <c r="L13" s="136"/>
    </row>
    <row r="14" spans="1:12" ht="66.75" customHeight="1" x14ac:dyDescent="0.25">
      <c r="A14" s="138"/>
      <c r="B14" s="159"/>
      <c r="C14" s="162"/>
      <c r="D14" s="165"/>
      <c r="E14" s="168"/>
      <c r="F14" s="76" t="s">
        <v>19</v>
      </c>
      <c r="G14" s="90">
        <v>242467.20000000001</v>
      </c>
      <c r="H14" s="75" t="s">
        <v>81</v>
      </c>
      <c r="I14" s="75" t="s">
        <v>81</v>
      </c>
      <c r="J14" s="154"/>
      <c r="K14" s="136"/>
      <c r="L14" s="136"/>
    </row>
    <row r="15" spans="1:12" ht="30.75" customHeight="1" x14ac:dyDescent="0.25">
      <c r="A15" s="138"/>
      <c r="B15" s="159"/>
      <c r="C15" s="162"/>
      <c r="D15" s="165"/>
      <c r="E15" s="168"/>
      <c r="F15" s="76" t="s">
        <v>20</v>
      </c>
      <c r="G15" s="90">
        <v>29967.86</v>
      </c>
      <c r="H15" s="77" t="s">
        <v>81</v>
      </c>
      <c r="I15" s="77" t="s">
        <v>81</v>
      </c>
      <c r="J15" s="154"/>
      <c r="K15" s="136"/>
      <c r="L15" s="136"/>
    </row>
    <row r="16" spans="1:12" ht="47.25" customHeight="1" thickBot="1" x14ac:dyDescent="0.3">
      <c r="A16" s="138"/>
      <c r="B16" s="160"/>
      <c r="C16" s="163"/>
      <c r="D16" s="166"/>
      <c r="E16" s="169"/>
      <c r="F16" s="76" t="s">
        <v>21</v>
      </c>
      <c r="G16" s="22" t="s">
        <v>81</v>
      </c>
      <c r="H16" s="77" t="s">
        <v>81</v>
      </c>
      <c r="I16" s="77" t="s">
        <v>81</v>
      </c>
      <c r="J16" s="157"/>
      <c r="K16" s="152"/>
      <c r="L16" s="152"/>
    </row>
    <row r="17" spans="1:12" ht="28.5" customHeight="1" x14ac:dyDescent="0.25">
      <c r="A17" s="138">
        <v>3</v>
      </c>
      <c r="B17" s="158" t="s">
        <v>98</v>
      </c>
      <c r="C17" s="161" t="s">
        <v>99</v>
      </c>
      <c r="D17" s="164">
        <v>2.1000000000000001E-2</v>
      </c>
      <c r="E17" s="164">
        <v>2.9870000000000001E-3</v>
      </c>
      <c r="F17" s="21" t="s">
        <v>15</v>
      </c>
      <c r="G17" s="75" t="s">
        <v>81</v>
      </c>
      <c r="H17" s="75" t="s">
        <v>81</v>
      </c>
      <c r="I17" s="75" t="s">
        <v>81</v>
      </c>
      <c r="J17" s="153" t="s">
        <v>121</v>
      </c>
      <c r="K17" s="151" t="s">
        <v>100</v>
      </c>
      <c r="L17" s="151" t="s">
        <v>102</v>
      </c>
    </row>
    <row r="18" spans="1:12" ht="46.5" customHeight="1" x14ac:dyDescent="0.25">
      <c r="A18" s="138"/>
      <c r="B18" s="159"/>
      <c r="C18" s="162"/>
      <c r="D18" s="165"/>
      <c r="E18" s="165"/>
      <c r="F18" s="76" t="s">
        <v>18</v>
      </c>
      <c r="G18" s="75" t="s">
        <v>81</v>
      </c>
      <c r="H18" s="75" t="s">
        <v>81</v>
      </c>
      <c r="I18" s="75" t="s">
        <v>81</v>
      </c>
      <c r="J18" s="154"/>
      <c r="K18" s="136"/>
      <c r="L18" s="136"/>
    </row>
    <row r="19" spans="1:12" ht="67.5" customHeight="1" x14ac:dyDescent="0.25">
      <c r="A19" s="138"/>
      <c r="B19" s="159"/>
      <c r="C19" s="162"/>
      <c r="D19" s="165"/>
      <c r="E19" s="165"/>
      <c r="F19" s="76" t="s">
        <v>19</v>
      </c>
      <c r="G19" s="75" t="s">
        <v>81</v>
      </c>
      <c r="H19" s="75" t="s">
        <v>81</v>
      </c>
      <c r="I19" s="75" t="s">
        <v>81</v>
      </c>
      <c r="J19" s="154"/>
      <c r="K19" s="136"/>
      <c r="L19" s="136"/>
    </row>
    <row r="20" spans="1:12" ht="34.5" customHeight="1" x14ac:dyDescent="0.25">
      <c r="A20" s="138"/>
      <c r="B20" s="159"/>
      <c r="C20" s="162"/>
      <c r="D20" s="165"/>
      <c r="E20" s="165"/>
      <c r="F20" s="76" t="s">
        <v>20</v>
      </c>
      <c r="G20" s="75" t="s">
        <v>81</v>
      </c>
      <c r="H20" s="77" t="s">
        <v>81</v>
      </c>
      <c r="I20" s="77" t="s">
        <v>81</v>
      </c>
      <c r="J20" s="154"/>
      <c r="K20" s="136"/>
      <c r="L20" s="136"/>
    </row>
    <row r="21" spans="1:12" ht="33.75" customHeight="1" thickBot="1" x14ac:dyDescent="0.3">
      <c r="A21" s="138"/>
      <c r="B21" s="160"/>
      <c r="C21" s="163"/>
      <c r="D21" s="166"/>
      <c r="E21" s="166"/>
      <c r="F21" s="76" t="s">
        <v>21</v>
      </c>
      <c r="G21" s="22" t="s">
        <v>81</v>
      </c>
      <c r="H21" s="77" t="s">
        <v>81</v>
      </c>
      <c r="I21" s="77" t="s">
        <v>81</v>
      </c>
      <c r="J21" s="155"/>
      <c r="K21" s="152"/>
      <c r="L21" s="152"/>
    </row>
  </sheetData>
  <mergeCells count="37">
    <mergeCell ref="A1:L1"/>
    <mergeCell ref="A3:A4"/>
    <mergeCell ref="B3:B4"/>
    <mergeCell ref="C3:E3"/>
    <mergeCell ref="F3:F4"/>
    <mergeCell ref="G3:I3"/>
    <mergeCell ref="J3:J4"/>
    <mergeCell ref="K3:K4"/>
    <mergeCell ref="L3:L4"/>
    <mergeCell ref="D10:D11"/>
    <mergeCell ref="E10:E11"/>
    <mergeCell ref="A6:L6"/>
    <mergeCell ref="A7:A11"/>
    <mergeCell ref="B7:B11"/>
    <mergeCell ref="C7:C9"/>
    <mergeCell ref="D7:D9"/>
    <mergeCell ref="E7:E9"/>
    <mergeCell ref="J7:J11"/>
    <mergeCell ref="K7:K11"/>
    <mergeCell ref="L7:L11"/>
    <mergeCell ref="C10:C11"/>
    <mergeCell ref="K12:K16"/>
    <mergeCell ref="L12:L16"/>
    <mergeCell ref="A12:A16"/>
    <mergeCell ref="A17:A21"/>
    <mergeCell ref="K17:K21"/>
    <mergeCell ref="L17:L21"/>
    <mergeCell ref="J17:J21"/>
    <mergeCell ref="J12:J16"/>
    <mergeCell ref="B17:B21"/>
    <mergeCell ref="C17:C21"/>
    <mergeCell ref="D17:D21"/>
    <mergeCell ref="E17:E21"/>
    <mergeCell ref="B12:B16"/>
    <mergeCell ref="C12:C16"/>
    <mergeCell ref="D12:D16"/>
    <mergeCell ref="E12:E16"/>
  </mergeCells>
  <pageMargins left="0.25" right="0.25" top="0.75" bottom="0.75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BreakPreview" zoomScale="50" zoomScaleNormal="62" zoomScaleSheetLayoutView="50" workbookViewId="0">
      <selection activeCell="J7" sqref="J7:J11"/>
    </sheetView>
  </sheetViews>
  <sheetFormatPr defaultColWidth="9.140625" defaultRowHeight="15.75" x14ac:dyDescent="0.25"/>
  <cols>
    <col min="1" max="1" width="7.28515625" style="3" customWidth="1"/>
    <col min="2" max="2" width="25.140625" style="2" customWidth="1"/>
    <col min="3" max="3" width="30.140625" style="3" customWidth="1"/>
    <col min="4" max="4" width="20.7109375" style="3" customWidth="1"/>
    <col min="5" max="5" width="21.140625" style="3" customWidth="1"/>
    <col min="6" max="6" width="21.42578125" style="3" customWidth="1"/>
    <col min="7" max="7" width="21.140625" style="3" customWidth="1"/>
    <col min="8" max="8" width="22.28515625" style="3" customWidth="1"/>
    <col min="9" max="9" width="18.42578125" style="3" customWidth="1"/>
    <col min="10" max="10" width="43.42578125" style="3" customWidth="1"/>
    <col min="11" max="11" width="28.7109375" style="3" customWidth="1"/>
    <col min="12" max="12" width="32.7109375" style="3" customWidth="1"/>
    <col min="13" max="16384" width="9.140625" style="7"/>
  </cols>
  <sheetData>
    <row r="1" spans="1:13" ht="51.75" customHeight="1" x14ac:dyDescent="0.25">
      <c r="A1" s="144" t="s">
        <v>123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3" x14ac:dyDescent="0.25">
      <c r="A2" s="1"/>
    </row>
    <row r="3" spans="1:13" ht="24.75" customHeight="1" x14ac:dyDescent="0.25">
      <c r="A3" s="146" t="s">
        <v>0</v>
      </c>
      <c r="B3" s="146" t="s">
        <v>1</v>
      </c>
      <c r="C3" s="147" t="s">
        <v>2</v>
      </c>
      <c r="D3" s="141"/>
      <c r="E3" s="148"/>
      <c r="F3" s="149" t="s">
        <v>3</v>
      </c>
      <c r="G3" s="146" t="s">
        <v>4</v>
      </c>
      <c r="H3" s="146"/>
      <c r="I3" s="146"/>
      <c r="J3" s="149" t="s">
        <v>5</v>
      </c>
      <c r="K3" s="149" t="s">
        <v>6</v>
      </c>
      <c r="L3" s="149" t="s">
        <v>7</v>
      </c>
    </row>
    <row r="4" spans="1:13" ht="95.25" customHeight="1" x14ac:dyDescent="0.25">
      <c r="A4" s="146"/>
      <c r="B4" s="146"/>
      <c r="C4" s="25" t="s">
        <v>8</v>
      </c>
      <c r="D4" s="25" t="s">
        <v>9</v>
      </c>
      <c r="E4" s="25" t="s">
        <v>48</v>
      </c>
      <c r="F4" s="150"/>
      <c r="G4" s="25" t="s">
        <v>10</v>
      </c>
      <c r="H4" s="25" t="s">
        <v>49</v>
      </c>
      <c r="I4" s="25" t="s">
        <v>11</v>
      </c>
      <c r="J4" s="150"/>
      <c r="K4" s="150"/>
      <c r="L4" s="150"/>
    </row>
    <row r="5" spans="1:13" ht="20.25" x14ac:dyDescent="0.25">
      <c r="A5" s="25">
        <v>1</v>
      </c>
      <c r="B5" s="25">
        <v>2</v>
      </c>
      <c r="C5" s="25">
        <v>4</v>
      </c>
      <c r="D5" s="25">
        <v>5</v>
      </c>
      <c r="E5" s="25">
        <v>6</v>
      </c>
      <c r="F5" s="25"/>
      <c r="G5" s="25">
        <v>7</v>
      </c>
      <c r="H5" s="25">
        <v>8</v>
      </c>
      <c r="I5" s="25">
        <v>9</v>
      </c>
      <c r="J5" s="25"/>
      <c r="K5" s="25">
        <v>10</v>
      </c>
      <c r="L5" s="25">
        <v>11</v>
      </c>
    </row>
    <row r="6" spans="1:13" ht="28.5" customHeight="1" x14ac:dyDescent="0.25">
      <c r="A6" s="146" t="s">
        <v>25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</row>
    <row r="7" spans="1:13" ht="27.75" customHeight="1" x14ac:dyDescent="0.25">
      <c r="A7" s="202">
        <v>1</v>
      </c>
      <c r="B7" s="205" t="s">
        <v>40</v>
      </c>
      <c r="C7" s="168" t="s">
        <v>41</v>
      </c>
      <c r="D7" s="209">
        <v>428</v>
      </c>
      <c r="E7" s="209">
        <v>348</v>
      </c>
      <c r="F7" s="111" t="s">
        <v>15</v>
      </c>
      <c r="G7" s="112">
        <v>309575.16000000003</v>
      </c>
      <c r="H7" s="112">
        <v>127213.89</v>
      </c>
      <c r="I7" s="113">
        <v>41</v>
      </c>
      <c r="J7" s="201" t="s">
        <v>44</v>
      </c>
      <c r="K7" s="136" t="s">
        <v>45</v>
      </c>
      <c r="L7" s="178" t="s">
        <v>46</v>
      </c>
    </row>
    <row r="8" spans="1:13" ht="324" customHeight="1" x14ac:dyDescent="0.25">
      <c r="A8" s="203"/>
      <c r="B8" s="205"/>
      <c r="C8" s="169"/>
      <c r="D8" s="210"/>
      <c r="E8" s="210"/>
      <c r="F8" s="8" t="s">
        <v>18</v>
      </c>
      <c r="G8" s="16" t="s">
        <v>81</v>
      </c>
      <c r="H8" s="16" t="s">
        <v>81</v>
      </c>
      <c r="I8" s="16" t="s">
        <v>81</v>
      </c>
      <c r="J8" s="201"/>
      <c r="K8" s="136"/>
      <c r="L8" s="178"/>
    </row>
    <row r="9" spans="1:13" ht="317.25" customHeight="1" x14ac:dyDescent="0.25">
      <c r="A9" s="203"/>
      <c r="B9" s="205"/>
      <c r="C9" s="14" t="s">
        <v>42</v>
      </c>
      <c r="D9" s="28">
        <v>60</v>
      </c>
      <c r="E9" s="29" t="s">
        <v>81</v>
      </c>
      <c r="F9" s="8" t="s">
        <v>19</v>
      </c>
      <c r="G9" s="5">
        <v>294096.40000000002</v>
      </c>
      <c r="H9" s="5">
        <v>120853.2</v>
      </c>
      <c r="I9" s="30">
        <v>41</v>
      </c>
      <c r="J9" s="201"/>
      <c r="K9" s="136"/>
      <c r="L9" s="178"/>
    </row>
    <row r="10" spans="1:13" ht="50.25" customHeight="1" x14ac:dyDescent="0.25">
      <c r="A10" s="203"/>
      <c r="B10" s="205"/>
      <c r="C10" s="167" t="s">
        <v>43</v>
      </c>
      <c r="D10" s="211">
        <v>100</v>
      </c>
      <c r="E10" s="211">
        <v>100</v>
      </c>
      <c r="F10" s="8" t="s">
        <v>20</v>
      </c>
      <c r="G10" s="5">
        <v>15478.76</v>
      </c>
      <c r="H10" s="5">
        <v>6360.69</v>
      </c>
      <c r="I10" s="30">
        <v>41</v>
      </c>
      <c r="J10" s="201"/>
      <c r="K10" s="136"/>
      <c r="L10" s="178"/>
    </row>
    <row r="11" spans="1:13" ht="102.75" customHeight="1" thickBot="1" x14ac:dyDescent="0.3">
      <c r="A11" s="204"/>
      <c r="B11" s="206"/>
      <c r="C11" s="208"/>
      <c r="D11" s="210"/>
      <c r="E11" s="210"/>
      <c r="F11" s="9" t="s">
        <v>21</v>
      </c>
      <c r="G11" s="43" t="s">
        <v>81</v>
      </c>
      <c r="H11" s="43" t="s">
        <v>81</v>
      </c>
      <c r="I11" s="43" t="s">
        <v>81</v>
      </c>
      <c r="J11" s="207"/>
      <c r="K11" s="152"/>
      <c r="L11" s="179"/>
    </row>
    <row r="12" spans="1:13" ht="33" customHeight="1" x14ac:dyDescent="0.25">
      <c r="A12" s="181">
        <v>2</v>
      </c>
      <c r="B12" s="193" t="s">
        <v>26</v>
      </c>
      <c r="C12" s="195" t="s">
        <v>38</v>
      </c>
      <c r="D12" s="196">
        <v>0.504</v>
      </c>
      <c r="E12" s="197">
        <v>49.4</v>
      </c>
      <c r="F12" s="26" t="s">
        <v>15</v>
      </c>
      <c r="G12" s="37" t="s">
        <v>81</v>
      </c>
      <c r="H12" s="37" t="s">
        <v>81</v>
      </c>
      <c r="I12" s="37" t="s">
        <v>81</v>
      </c>
      <c r="J12" s="200" t="s">
        <v>47</v>
      </c>
      <c r="K12" s="136" t="s">
        <v>45</v>
      </c>
      <c r="L12" s="177" t="s">
        <v>108</v>
      </c>
      <c r="M12" s="3"/>
    </row>
    <row r="13" spans="1:13" ht="48" customHeight="1" x14ac:dyDescent="0.25">
      <c r="A13" s="181"/>
      <c r="B13" s="194"/>
      <c r="C13" s="168"/>
      <c r="D13" s="196"/>
      <c r="E13" s="198"/>
      <c r="F13" s="6" t="s">
        <v>18</v>
      </c>
      <c r="G13" s="16" t="s">
        <v>81</v>
      </c>
      <c r="H13" s="16" t="s">
        <v>81</v>
      </c>
      <c r="I13" s="16" t="s">
        <v>81</v>
      </c>
      <c r="J13" s="201"/>
      <c r="K13" s="136"/>
      <c r="L13" s="178"/>
      <c r="M13" s="3"/>
    </row>
    <row r="14" spans="1:13" ht="71.25" customHeight="1" x14ac:dyDescent="0.25">
      <c r="A14" s="181"/>
      <c r="B14" s="194"/>
      <c r="C14" s="168"/>
      <c r="D14" s="196"/>
      <c r="E14" s="198"/>
      <c r="F14" s="6" t="s">
        <v>19</v>
      </c>
      <c r="G14" s="16" t="s">
        <v>81</v>
      </c>
      <c r="H14" s="16" t="s">
        <v>81</v>
      </c>
      <c r="I14" s="16" t="s">
        <v>81</v>
      </c>
      <c r="J14" s="201"/>
      <c r="K14" s="136"/>
      <c r="L14" s="178"/>
      <c r="M14" s="3"/>
    </row>
    <row r="15" spans="1:13" ht="91.5" customHeight="1" x14ac:dyDescent="0.25">
      <c r="A15" s="181"/>
      <c r="B15" s="194"/>
      <c r="C15" s="168"/>
      <c r="D15" s="196"/>
      <c r="E15" s="198"/>
      <c r="F15" s="6" t="s">
        <v>20</v>
      </c>
      <c r="G15" s="16" t="s">
        <v>81</v>
      </c>
      <c r="H15" s="16" t="s">
        <v>81</v>
      </c>
      <c r="I15" s="16" t="s">
        <v>81</v>
      </c>
      <c r="J15" s="201"/>
      <c r="K15" s="136"/>
      <c r="L15" s="178"/>
      <c r="M15" s="3"/>
    </row>
    <row r="16" spans="1:13" ht="204.75" customHeight="1" thickBot="1" x14ac:dyDescent="0.3">
      <c r="A16" s="181"/>
      <c r="B16" s="183"/>
      <c r="C16" s="168"/>
      <c r="D16" s="196"/>
      <c r="E16" s="199"/>
      <c r="F16" s="10" t="s">
        <v>21</v>
      </c>
      <c r="G16" s="19" t="s">
        <v>81</v>
      </c>
      <c r="H16" s="19" t="s">
        <v>81</v>
      </c>
      <c r="I16" s="19" t="s">
        <v>81</v>
      </c>
      <c r="J16" s="201"/>
      <c r="K16" s="152"/>
      <c r="L16" s="179"/>
      <c r="M16" s="3"/>
    </row>
    <row r="17" spans="1:13" ht="33.75" customHeight="1" x14ac:dyDescent="0.25">
      <c r="A17" s="180">
        <v>3</v>
      </c>
      <c r="B17" s="183" t="s">
        <v>27</v>
      </c>
      <c r="C17" s="167" t="s">
        <v>28</v>
      </c>
      <c r="D17" s="167" t="s">
        <v>81</v>
      </c>
      <c r="E17" s="186" t="s">
        <v>81</v>
      </c>
      <c r="F17" s="27" t="s">
        <v>15</v>
      </c>
      <c r="G17" s="16" t="s">
        <v>81</v>
      </c>
      <c r="H17" s="16" t="s">
        <v>81</v>
      </c>
      <c r="I17" s="16" t="s">
        <v>81</v>
      </c>
      <c r="J17" s="189"/>
      <c r="K17" s="136" t="s">
        <v>45</v>
      </c>
      <c r="L17" s="177" t="s">
        <v>109</v>
      </c>
      <c r="M17" s="3"/>
    </row>
    <row r="18" spans="1:13" ht="49.5" customHeight="1" x14ac:dyDescent="0.25">
      <c r="A18" s="181"/>
      <c r="B18" s="184"/>
      <c r="C18" s="168"/>
      <c r="D18" s="168"/>
      <c r="E18" s="187"/>
      <c r="F18" s="6" t="s">
        <v>18</v>
      </c>
      <c r="G18" s="16" t="s">
        <v>81</v>
      </c>
      <c r="H18" s="16" t="s">
        <v>81</v>
      </c>
      <c r="I18" s="16" t="s">
        <v>81</v>
      </c>
      <c r="J18" s="190"/>
      <c r="K18" s="136"/>
      <c r="L18" s="178"/>
    </row>
    <row r="19" spans="1:13" ht="65.25" customHeight="1" x14ac:dyDescent="0.25">
      <c r="A19" s="181"/>
      <c r="B19" s="184"/>
      <c r="C19" s="168"/>
      <c r="D19" s="168"/>
      <c r="E19" s="187"/>
      <c r="F19" s="6" t="s">
        <v>19</v>
      </c>
      <c r="G19" s="16" t="s">
        <v>81</v>
      </c>
      <c r="H19" s="16" t="s">
        <v>81</v>
      </c>
      <c r="I19" s="16" t="s">
        <v>81</v>
      </c>
      <c r="J19" s="190"/>
      <c r="K19" s="136"/>
      <c r="L19" s="178"/>
    </row>
    <row r="20" spans="1:13" ht="44.25" customHeight="1" x14ac:dyDescent="0.25">
      <c r="A20" s="181"/>
      <c r="B20" s="184"/>
      <c r="C20" s="168"/>
      <c r="D20" s="168"/>
      <c r="E20" s="187"/>
      <c r="F20" s="6" t="s">
        <v>20</v>
      </c>
      <c r="G20" s="16" t="s">
        <v>81</v>
      </c>
      <c r="H20" s="16" t="s">
        <v>81</v>
      </c>
      <c r="I20" s="16" t="s">
        <v>81</v>
      </c>
      <c r="J20" s="190"/>
      <c r="K20" s="136"/>
      <c r="L20" s="178"/>
    </row>
    <row r="21" spans="1:13" ht="54" customHeight="1" thickBot="1" x14ac:dyDescent="0.3">
      <c r="A21" s="182"/>
      <c r="B21" s="185"/>
      <c r="C21" s="169"/>
      <c r="D21" s="169"/>
      <c r="E21" s="188"/>
      <c r="F21" s="6" t="s">
        <v>21</v>
      </c>
      <c r="G21" s="16" t="s">
        <v>81</v>
      </c>
      <c r="H21" s="16" t="s">
        <v>81</v>
      </c>
      <c r="I21" s="16" t="s">
        <v>81</v>
      </c>
      <c r="J21" s="191"/>
      <c r="K21" s="152"/>
      <c r="L21" s="192"/>
    </row>
  </sheetData>
  <mergeCells count="37">
    <mergeCell ref="A1:L1"/>
    <mergeCell ref="A3:A4"/>
    <mergeCell ref="B3:B4"/>
    <mergeCell ref="C3:E3"/>
    <mergeCell ref="F3:F4"/>
    <mergeCell ref="G3:I3"/>
    <mergeCell ref="J3:J4"/>
    <mergeCell ref="K3:K4"/>
    <mergeCell ref="L3:L4"/>
    <mergeCell ref="A6:L6"/>
    <mergeCell ref="A7:A11"/>
    <mergeCell ref="B7:B11"/>
    <mergeCell ref="J7:J11"/>
    <mergeCell ref="K7:K11"/>
    <mergeCell ref="L7:L11"/>
    <mergeCell ref="C10:C11"/>
    <mergeCell ref="C7:C8"/>
    <mergeCell ref="D7:D8"/>
    <mergeCell ref="D10:D11"/>
    <mergeCell ref="E7:E8"/>
    <mergeCell ref="E10:E11"/>
    <mergeCell ref="K12:K16"/>
    <mergeCell ref="L12:L16"/>
    <mergeCell ref="A17:A21"/>
    <mergeCell ref="B17:B21"/>
    <mergeCell ref="C17:C21"/>
    <mergeCell ref="D17:D21"/>
    <mergeCell ref="E17:E21"/>
    <mergeCell ref="J17:J21"/>
    <mergeCell ref="K17:K21"/>
    <mergeCell ref="L17:L21"/>
    <mergeCell ref="A12:A16"/>
    <mergeCell ref="B12:B16"/>
    <mergeCell ref="C12:C16"/>
    <mergeCell ref="D12:D16"/>
    <mergeCell ref="E12:E16"/>
    <mergeCell ref="J12:J16"/>
  </mergeCells>
  <pageMargins left="0.23622047244094491" right="0.15748031496062992" top="0.55118110236220474" bottom="0.55118110236220474" header="0.31496062992125984" footer="0.31496062992125984"/>
  <pageSetup paperSize="9" scale="4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view="pageBreakPreview" topLeftCell="A16" zoomScale="60" zoomScaleNormal="58" zoomScalePageLayoutView="50" workbookViewId="0">
      <selection activeCell="I5" sqref="I5"/>
    </sheetView>
  </sheetViews>
  <sheetFormatPr defaultColWidth="9.140625" defaultRowHeight="15.75" x14ac:dyDescent="0.25"/>
  <cols>
    <col min="1" max="1" width="6.140625" style="3" customWidth="1"/>
    <col min="2" max="2" width="24" style="2" customWidth="1"/>
    <col min="3" max="3" width="37.42578125" style="3" customWidth="1"/>
    <col min="4" max="4" width="20.140625" style="3" customWidth="1"/>
    <col min="5" max="5" width="19.140625" style="3" customWidth="1"/>
    <col min="6" max="6" width="24.28515625" style="3" customWidth="1"/>
    <col min="7" max="7" width="22.28515625" style="3" customWidth="1"/>
    <col min="8" max="8" width="22.7109375" style="3" customWidth="1"/>
    <col min="9" max="9" width="17.7109375" style="3" customWidth="1"/>
    <col min="10" max="10" width="44.5703125" style="31" customWidth="1"/>
    <col min="11" max="11" width="23.85546875" style="3" customWidth="1"/>
    <col min="12" max="12" width="28.5703125" style="3" customWidth="1"/>
    <col min="13" max="13" width="3.5703125" style="7" customWidth="1"/>
    <col min="14" max="14" width="11.28515625" style="7" customWidth="1"/>
    <col min="15" max="15" width="16.5703125" style="7" customWidth="1"/>
    <col min="16" max="16384" width="9.140625" style="7"/>
  </cols>
  <sheetData>
    <row r="1" spans="1:13" ht="44.25" customHeight="1" x14ac:dyDescent="0.25">
      <c r="A1" s="258" t="s">
        <v>123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</row>
    <row r="2" spans="1:13" x14ac:dyDescent="0.25">
      <c r="A2" s="1"/>
    </row>
    <row r="3" spans="1:13" ht="33" customHeight="1" x14ac:dyDescent="0.25">
      <c r="A3" s="250" t="s">
        <v>0</v>
      </c>
      <c r="B3" s="250" t="s">
        <v>1</v>
      </c>
      <c r="C3" s="259" t="s">
        <v>2</v>
      </c>
      <c r="D3" s="260"/>
      <c r="E3" s="261"/>
      <c r="F3" s="262" t="s">
        <v>4</v>
      </c>
      <c r="G3" s="263"/>
      <c r="H3" s="263"/>
      <c r="I3" s="264"/>
      <c r="J3" s="265" t="s">
        <v>5</v>
      </c>
      <c r="K3" s="218" t="s">
        <v>6</v>
      </c>
      <c r="L3" s="218" t="s">
        <v>7</v>
      </c>
    </row>
    <row r="4" spans="1:13" ht="74.25" customHeight="1" x14ac:dyDescent="0.25">
      <c r="A4" s="250"/>
      <c r="B4" s="250"/>
      <c r="C4" s="35" t="s">
        <v>8</v>
      </c>
      <c r="D4" s="35" t="s">
        <v>9</v>
      </c>
      <c r="E4" s="35" t="s">
        <v>31</v>
      </c>
      <c r="F4" s="36" t="s">
        <v>3</v>
      </c>
      <c r="G4" s="35" t="s">
        <v>10</v>
      </c>
      <c r="H4" s="35" t="s">
        <v>32</v>
      </c>
      <c r="I4" s="35" t="s">
        <v>11</v>
      </c>
      <c r="J4" s="266"/>
      <c r="K4" s="219"/>
      <c r="L4" s="219"/>
    </row>
    <row r="5" spans="1:13" ht="20.25" x14ac:dyDescent="0.25">
      <c r="A5" s="97">
        <v>1</v>
      </c>
      <c r="B5" s="97">
        <v>2</v>
      </c>
      <c r="C5" s="97">
        <v>4</v>
      </c>
      <c r="D5" s="97">
        <v>5</v>
      </c>
      <c r="E5" s="97">
        <v>6</v>
      </c>
      <c r="F5" s="97"/>
      <c r="G5" s="97">
        <v>7</v>
      </c>
      <c r="H5" s="97">
        <v>8</v>
      </c>
      <c r="I5" s="97">
        <v>9</v>
      </c>
      <c r="J5" s="34"/>
      <c r="K5" s="97">
        <v>10</v>
      </c>
      <c r="L5" s="97">
        <v>11</v>
      </c>
    </row>
    <row r="6" spans="1:13" s="3" customFormat="1" ht="240.75" customHeight="1" x14ac:dyDescent="0.25">
      <c r="A6" s="267">
        <v>1</v>
      </c>
      <c r="B6" s="270" t="s">
        <v>50</v>
      </c>
      <c r="C6" s="103" t="s">
        <v>51</v>
      </c>
      <c r="D6" s="101" t="s">
        <v>81</v>
      </c>
      <c r="E6" s="99" t="s">
        <v>81</v>
      </c>
      <c r="F6" s="26" t="s">
        <v>15</v>
      </c>
      <c r="G6" s="115">
        <f>SUM(G7:G10)</f>
        <v>398104.06999999995</v>
      </c>
      <c r="H6" s="115">
        <f>SUM(H7:H10)</f>
        <v>30770.55416</v>
      </c>
      <c r="I6" s="116">
        <f>H6/G6*100</f>
        <v>7.729273945880534</v>
      </c>
      <c r="J6" s="114" t="s">
        <v>117</v>
      </c>
      <c r="K6" s="137" t="s">
        <v>45</v>
      </c>
      <c r="L6" s="137" t="s">
        <v>80</v>
      </c>
    </row>
    <row r="7" spans="1:13" s="3" customFormat="1" ht="332.25" customHeight="1" x14ac:dyDescent="0.25">
      <c r="A7" s="268"/>
      <c r="B7" s="271"/>
      <c r="C7" s="107" t="s">
        <v>52</v>
      </c>
      <c r="D7" s="105">
        <v>3.0000000000000001E-3</v>
      </c>
      <c r="E7" s="98" t="s">
        <v>81</v>
      </c>
      <c r="F7" s="15" t="s">
        <v>18</v>
      </c>
      <c r="G7" s="18" t="s">
        <v>81</v>
      </c>
      <c r="H7" s="17" t="s">
        <v>81</v>
      </c>
      <c r="I7" s="39" t="s">
        <v>81</v>
      </c>
      <c r="J7" s="273" t="s">
        <v>111</v>
      </c>
      <c r="K7" s="131"/>
      <c r="L7" s="131"/>
    </row>
    <row r="8" spans="1:13" s="3" customFormat="1" ht="269.25" customHeight="1" x14ac:dyDescent="0.25">
      <c r="A8" s="268"/>
      <c r="B8" s="271"/>
      <c r="C8" s="23" t="s">
        <v>53</v>
      </c>
      <c r="D8" s="56">
        <v>0.7</v>
      </c>
      <c r="E8" s="57" t="s">
        <v>81</v>
      </c>
      <c r="F8" s="15" t="s">
        <v>19</v>
      </c>
      <c r="G8" s="55">
        <f>230348.8+150</f>
        <v>230498.8</v>
      </c>
      <c r="H8" s="63">
        <v>8780.1267599999992</v>
      </c>
      <c r="I8" s="40">
        <f t="shared" ref="I8:I38" si="0">H8/G8*100</f>
        <v>3.8091854534600613</v>
      </c>
      <c r="J8" s="274"/>
      <c r="K8" s="131"/>
      <c r="L8" s="131"/>
    </row>
    <row r="9" spans="1:13" s="3" customFormat="1" ht="48.75" customHeight="1" x14ac:dyDescent="0.25">
      <c r="A9" s="268"/>
      <c r="B9" s="271"/>
      <c r="C9" s="252" t="s">
        <v>54</v>
      </c>
      <c r="D9" s="276">
        <v>1.105</v>
      </c>
      <c r="E9" s="238" t="s">
        <v>81</v>
      </c>
      <c r="F9" s="15" t="s">
        <v>20</v>
      </c>
      <c r="G9" s="55">
        <f>1074.4+15000+100380.87</f>
        <v>116455.26999999999</v>
      </c>
      <c r="H9" s="63">
        <f>0+2815.424+19175.0034</f>
        <v>21990.4274</v>
      </c>
      <c r="I9" s="40">
        <f t="shared" si="0"/>
        <v>18.883153506062889</v>
      </c>
      <c r="J9" s="273" t="s">
        <v>112</v>
      </c>
      <c r="K9" s="131"/>
      <c r="L9" s="131"/>
    </row>
    <row r="10" spans="1:13" ht="303.75" customHeight="1" thickBot="1" x14ac:dyDescent="0.3">
      <c r="A10" s="269"/>
      <c r="B10" s="272"/>
      <c r="C10" s="275"/>
      <c r="D10" s="277"/>
      <c r="E10" s="278"/>
      <c r="F10" s="42" t="s">
        <v>21</v>
      </c>
      <c r="G10" s="60">
        <f>50000+150+1000</f>
        <v>51150</v>
      </c>
      <c r="H10" s="43" t="s">
        <v>81</v>
      </c>
      <c r="I10" s="44" t="s">
        <v>81</v>
      </c>
      <c r="J10" s="274"/>
      <c r="K10" s="131"/>
      <c r="L10" s="131"/>
    </row>
    <row r="11" spans="1:13" ht="231.75" customHeight="1" x14ac:dyDescent="0.25">
      <c r="A11" s="279">
        <v>2</v>
      </c>
      <c r="B11" s="139" t="s">
        <v>55</v>
      </c>
      <c r="C11" s="45" t="s">
        <v>56</v>
      </c>
      <c r="D11" s="69">
        <v>92.7</v>
      </c>
      <c r="E11" s="69">
        <v>92.7</v>
      </c>
      <c r="F11" s="38" t="s">
        <v>15</v>
      </c>
      <c r="G11" s="61">
        <f>SUM(G12:G15)</f>
        <v>27148.159999999996</v>
      </c>
      <c r="H11" s="61">
        <f>SUM(H12:H15)</f>
        <v>8290.2850500000004</v>
      </c>
      <c r="I11" s="62">
        <f t="shared" si="0"/>
        <v>30.537189444883197</v>
      </c>
      <c r="J11" s="41" t="s">
        <v>57</v>
      </c>
      <c r="K11" s="131" t="s">
        <v>45</v>
      </c>
      <c r="L11" s="131" t="s">
        <v>82</v>
      </c>
      <c r="M11" s="3"/>
    </row>
    <row r="12" spans="1:13" ht="409.5" customHeight="1" x14ac:dyDescent="0.25">
      <c r="A12" s="203"/>
      <c r="B12" s="139"/>
      <c r="C12" s="104" t="s">
        <v>58</v>
      </c>
      <c r="D12" s="105">
        <v>1.25</v>
      </c>
      <c r="E12" s="105">
        <v>1.5820000000000001</v>
      </c>
      <c r="F12" s="100" t="s">
        <v>18</v>
      </c>
      <c r="G12" s="98" t="s">
        <v>81</v>
      </c>
      <c r="H12" s="94" t="s">
        <v>81</v>
      </c>
      <c r="I12" s="46" t="s">
        <v>81</v>
      </c>
      <c r="J12" s="107" t="s">
        <v>83</v>
      </c>
      <c r="K12" s="131"/>
      <c r="L12" s="131"/>
      <c r="M12" s="3"/>
    </row>
    <row r="13" spans="1:13" ht="285.75" customHeight="1" x14ac:dyDescent="0.25">
      <c r="A13" s="203"/>
      <c r="B13" s="139"/>
      <c r="C13" s="23" t="s">
        <v>59</v>
      </c>
      <c r="D13" s="59">
        <v>2E-3</v>
      </c>
      <c r="E13" s="59">
        <f>0.011694+0.001262</f>
        <v>1.2955999999999999E-2</v>
      </c>
      <c r="F13" s="15" t="s">
        <v>19</v>
      </c>
      <c r="G13" s="18" t="s">
        <v>81</v>
      </c>
      <c r="H13" s="17" t="s">
        <v>81</v>
      </c>
      <c r="I13" s="39" t="s">
        <v>81</v>
      </c>
      <c r="J13" s="41" t="s">
        <v>60</v>
      </c>
      <c r="K13" s="131"/>
      <c r="L13" s="131"/>
      <c r="M13" s="3"/>
    </row>
    <row r="14" spans="1:13" ht="42.75" customHeight="1" x14ac:dyDescent="0.25">
      <c r="A14" s="203"/>
      <c r="B14" s="139"/>
      <c r="C14" s="236" t="s">
        <v>61</v>
      </c>
      <c r="D14" s="276">
        <v>4.8000000000000001E-2</v>
      </c>
      <c r="E14" s="276">
        <v>9.5000000000000001E-2</v>
      </c>
      <c r="F14" s="15" t="s">
        <v>20</v>
      </c>
      <c r="G14" s="55">
        <v>18941.689999999999</v>
      </c>
      <c r="H14" s="63">
        <v>8290.2850500000004</v>
      </c>
      <c r="I14" s="40">
        <f t="shared" si="0"/>
        <v>43.76739905467781</v>
      </c>
      <c r="J14" s="273" t="s">
        <v>62</v>
      </c>
      <c r="K14" s="131"/>
      <c r="L14" s="131"/>
      <c r="M14" s="3"/>
    </row>
    <row r="15" spans="1:13" ht="303.75" customHeight="1" thickBot="1" x14ac:dyDescent="0.3">
      <c r="A15" s="280"/>
      <c r="B15" s="139"/>
      <c r="C15" s="281"/>
      <c r="D15" s="277"/>
      <c r="E15" s="277"/>
      <c r="F15" s="95" t="s">
        <v>21</v>
      </c>
      <c r="G15" s="70">
        <f>8206.47</f>
        <v>8206.4699999999993</v>
      </c>
      <c r="H15" s="96" t="s">
        <v>81</v>
      </c>
      <c r="I15" s="39" t="s">
        <v>81</v>
      </c>
      <c r="J15" s="274"/>
      <c r="K15" s="131"/>
      <c r="L15" s="131"/>
      <c r="M15" s="3"/>
    </row>
    <row r="16" spans="1:13" s="32" customFormat="1" ht="390.75" customHeight="1" x14ac:dyDescent="0.25">
      <c r="A16" s="212">
        <v>3</v>
      </c>
      <c r="B16" s="117" t="s">
        <v>63</v>
      </c>
      <c r="C16" s="122" t="s">
        <v>64</v>
      </c>
      <c r="D16" s="123">
        <v>1.36E-4</v>
      </c>
      <c r="E16" s="123">
        <v>4.2400000000000001E-4</v>
      </c>
      <c r="F16" s="124" t="s">
        <v>15</v>
      </c>
      <c r="G16" s="125" t="s">
        <v>81</v>
      </c>
      <c r="H16" s="125" t="s">
        <v>81</v>
      </c>
      <c r="I16" s="126" t="s">
        <v>81</v>
      </c>
      <c r="J16" s="109" t="s">
        <v>113</v>
      </c>
      <c r="K16" s="135" t="s">
        <v>45</v>
      </c>
      <c r="L16" s="135" t="s">
        <v>84</v>
      </c>
    </row>
    <row r="17" spans="1:12" s="32" customFormat="1" ht="60.75" customHeight="1" x14ac:dyDescent="0.25">
      <c r="A17" s="213"/>
      <c r="B17" s="117"/>
      <c r="C17" s="224" t="s">
        <v>65</v>
      </c>
      <c r="D17" s="226">
        <v>55</v>
      </c>
      <c r="E17" s="226">
        <v>0</v>
      </c>
      <c r="F17" s="47" t="s">
        <v>18</v>
      </c>
      <c r="G17" s="64" t="s">
        <v>81</v>
      </c>
      <c r="H17" s="65" t="s">
        <v>81</v>
      </c>
      <c r="I17" s="48" t="s">
        <v>81</v>
      </c>
      <c r="J17" s="255" t="s">
        <v>110</v>
      </c>
      <c r="K17" s="136"/>
      <c r="L17" s="136"/>
    </row>
    <row r="18" spans="1:12" s="3" customFormat="1" ht="77.25" customHeight="1" x14ac:dyDescent="0.25">
      <c r="A18" s="213"/>
      <c r="B18" s="117"/>
      <c r="C18" s="225"/>
      <c r="D18" s="227"/>
      <c r="E18" s="227"/>
      <c r="F18" s="47" t="s">
        <v>19</v>
      </c>
      <c r="G18" s="64" t="s">
        <v>81</v>
      </c>
      <c r="H18" s="65" t="s">
        <v>81</v>
      </c>
      <c r="I18" s="48" t="s">
        <v>81</v>
      </c>
      <c r="J18" s="256"/>
      <c r="K18" s="136"/>
      <c r="L18" s="136"/>
    </row>
    <row r="19" spans="1:12" s="3" customFormat="1" ht="46.5" customHeight="1" x14ac:dyDescent="0.25">
      <c r="A19" s="213"/>
      <c r="B19" s="117"/>
      <c r="C19" s="225"/>
      <c r="D19" s="227"/>
      <c r="E19" s="227"/>
      <c r="F19" s="47" t="s">
        <v>20</v>
      </c>
      <c r="G19" s="64" t="s">
        <v>81</v>
      </c>
      <c r="H19" s="50" t="s">
        <v>81</v>
      </c>
      <c r="I19" s="48" t="s">
        <v>81</v>
      </c>
      <c r="J19" s="256"/>
      <c r="K19" s="136"/>
      <c r="L19" s="136"/>
    </row>
    <row r="20" spans="1:12" s="3" customFormat="1" ht="392.25" customHeight="1" thickBot="1" x14ac:dyDescent="0.3">
      <c r="A20" s="213"/>
      <c r="B20" s="117"/>
      <c r="C20" s="225"/>
      <c r="D20" s="227"/>
      <c r="E20" s="227"/>
      <c r="F20" s="51" t="s">
        <v>21</v>
      </c>
      <c r="G20" s="66" t="s">
        <v>81</v>
      </c>
      <c r="H20" s="52" t="s">
        <v>81</v>
      </c>
      <c r="I20" s="53" t="s">
        <v>81</v>
      </c>
      <c r="J20" s="256"/>
      <c r="K20" s="136"/>
      <c r="L20" s="136"/>
    </row>
    <row r="21" spans="1:12" ht="409.6" customHeight="1" x14ac:dyDescent="0.25">
      <c r="A21" s="228">
        <v>4</v>
      </c>
      <c r="B21" s="232" t="s">
        <v>66</v>
      </c>
      <c r="C21" s="222" t="s">
        <v>67</v>
      </c>
      <c r="D21" s="151">
        <v>15</v>
      </c>
      <c r="E21" s="220">
        <v>5</v>
      </c>
      <c r="F21" s="218" t="s">
        <v>15</v>
      </c>
      <c r="G21" s="216" t="s">
        <v>81</v>
      </c>
      <c r="H21" s="216" t="s">
        <v>81</v>
      </c>
      <c r="I21" s="214" t="s">
        <v>81</v>
      </c>
      <c r="J21" s="252" t="s">
        <v>68</v>
      </c>
      <c r="K21" s="131" t="s">
        <v>45</v>
      </c>
      <c r="L21" s="131" t="s">
        <v>87</v>
      </c>
    </row>
    <row r="22" spans="1:12" ht="21" customHeight="1" x14ac:dyDescent="0.25">
      <c r="A22" s="229"/>
      <c r="B22" s="233"/>
      <c r="C22" s="223"/>
      <c r="D22" s="137"/>
      <c r="E22" s="221"/>
      <c r="F22" s="219"/>
      <c r="G22" s="217"/>
      <c r="H22" s="217"/>
      <c r="I22" s="215"/>
      <c r="J22" s="257"/>
      <c r="K22" s="131"/>
      <c r="L22" s="131"/>
    </row>
    <row r="23" spans="1:12" ht="404.25" customHeight="1" x14ac:dyDescent="0.25">
      <c r="A23" s="230"/>
      <c r="B23" s="234"/>
      <c r="C23" s="252" t="s">
        <v>69</v>
      </c>
      <c r="D23" s="238">
        <v>15</v>
      </c>
      <c r="E23" s="254">
        <v>10</v>
      </c>
      <c r="F23" s="180" t="s">
        <v>18</v>
      </c>
      <c r="G23" s="161" t="s">
        <v>81</v>
      </c>
      <c r="H23" s="135" t="s">
        <v>81</v>
      </c>
      <c r="I23" s="248" t="s">
        <v>81</v>
      </c>
      <c r="J23" s="257"/>
      <c r="K23" s="131"/>
      <c r="L23" s="131"/>
    </row>
    <row r="24" spans="1:12" ht="38.25" customHeight="1" x14ac:dyDescent="0.25">
      <c r="A24" s="230"/>
      <c r="B24" s="234"/>
      <c r="C24" s="223"/>
      <c r="D24" s="253"/>
      <c r="E24" s="221"/>
      <c r="F24" s="182"/>
      <c r="G24" s="163"/>
      <c r="H24" s="137"/>
      <c r="I24" s="249"/>
      <c r="J24" s="223"/>
      <c r="K24" s="131"/>
      <c r="L24" s="131"/>
    </row>
    <row r="25" spans="1:12" ht="362.25" customHeight="1" x14ac:dyDescent="0.25">
      <c r="A25" s="230"/>
      <c r="B25" s="234"/>
      <c r="C25" s="104" t="s">
        <v>70</v>
      </c>
      <c r="D25" s="106">
        <v>5</v>
      </c>
      <c r="E25" s="110">
        <v>3.77</v>
      </c>
      <c r="F25" s="100" t="s">
        <v>19</v>
      </c>
      <c r="G25" s="98" t="s">
        <v>81</v>
      </c>
      <c r="H25" s="94" t="s">
        <v>81</v>
      </c>
      <c r="I25" s="46" t="s">
        <v>81</v>
      </c>
      <c r="J25" s="104" t="s">
        <v>85</v>
      </c>
      <c r="K25" s="131"/>
      <c r="L25" s="131"/>
    </row>
    <row r="26" spans="1:12" ht="38.25" customHeight="1" x14ac:dyDescent="0.25">
      <c r="A26" s="230"/>
      <c r="B26" s="234"/>
      <c r="C26" s="236" t="s">
        <v>71</v>
      </c>
      <c r="D26" s="238">
        <v>3</v>
      </c>
      <c r="E26" s="240" t="s">
        <v>81</v>
      </c>
      <c r="F26" s="15" t="s">
        <v>20</v>
      </c>
      <c r="G26" s="18" t="s">
        <v>81</v>
      </c>
      <c r="H26" s="16" t="s">
        <v>81</v>
      </c>
      <c r="I26" s="39" t="s">
        <v>81</v>
      </c>
      <c r="J26" s="252" t="s">
        <v>72</v>
      </c>
      <c r="K26" s="131"/>
      <c r="L26" s="131"/>
    </row>
    <row r="27" spans="1:12" ht="336.75" customHeight="1" thickBot="1" x14ac:dyDescent="0.3">
      <c r="A27" s="231"/>
      <c r="B27" s="235"/>
      <c r="C27" s="237"/>
      <c r="D27" s="239"/>
      <c r="E27" s="241"/>
      <c r="F27" s="10" t="s">
        <v>21</v>
      </c>
      <c r="G27" s="58" t="s">
        <v>81</v>
      </c>
      <c r="H27" s="19" t="s">
        <v>81</v>
      </c>
      <c r="I27" s="46" t="s">
        <v>81</v>
      </c>
      <c r="J27" s="257"/>
      <c r="K27" s="135"/>
      <c r="L27" s="135"/>
    </row>
    <row r="28" spans="1:12" ht="409.6" customHeight="1" x14ac:dyDescent="0.25">
      <c r="A28" s="279">
        <v>5</v>
      </c>
      <c r="B28" s="139" t="s">
        <v>73</v>
      </c>
      <c r="C28" s="171" t="s">
        <v>74</v>
      </c>
      <c r="D28" s="140" t="s">
        <v>81</v>
      </c>
      <c r="E28" s="140" t="s">
        <v>81</v>
      </c>
      <c r="F28" s="250" t="s">
        <v>15</v>
      </c>
      <c r="G28" s="251">
        <f>SUM(G30:G33)</f>
        <v>1457.04</v>
      </c>
      <c r="H28" s="251">
        <f>SUM(H30:H33)</f>
        <v>542.57219999999995</v>
      </c>
      <c r="I28" s="282">
        <f t="shared" si="0"/>
        <v>37.237975621808594</v>
      </c>
      <c r="J28" s="171" t="s">
        <v>86</v>
      </c>
      <c r="K28" s="131" t="s">
        <v>45</v>
      </c>
      <c r="L28" s="131" t="s">
        <v>82</v>
      </c>
    </row>
    <row r="29" spans="1:12" ht="39" customHeight="1" x14ac:dyDescent="0.25">
      <c r="A29" s="202"/>
      <c r="B29" s="139"/>
      <c r="C29" s="171"/>
      <c r="D29" s="140"/>
      <c r="E29" s="140"/>
      <c r="F29" s="250"/>
      <c r="G29" s="251"/>
      <c r="H29" s="251"/>
      <c r="I29" s="282"/>
      <c r="J29" s="171"/>
      <c r="K29" s="131"/>
      <c r="L29" s="131"/>
    </row>
    <row r="30" spans="1:12" ht="52.5" customHeight="1" x14ac:dyDescent="0.25">
      <c r="A30" s="203"/>
      <c r="B30" s="139"/>
      <c r="C30" s="171" t="s">
        <v>75</v>
      </c>
      <c r="D30" s="283" t="s">
        <v>81</v>
      </c>
      <c r="E30" s="133" t="s">
        <v>81</v>
      </c>
      <c r="F30" s="95" t="s">
        <v>18</v>
      </c>
      <c r="G30" s="93" t="s">
        <v>81</v>
      </c>
      <c r="H30" s="92" t="s">
        <v>81</v>
      </c>
      <c r="I30" s="39" t="s">
        <v>81</v>
      </c>
      <c r="J30" s="171" t="s">
        <v>88</v>
      </c>
      <c r="K30" s="131"/>
      <c r="L30" s="131"/>
    </row>
    <row r="31" spans="1:12" ht="67.5" customHeight="1" x14ac:dyDescent="0.25">
      <c r="A31" s="203"/>
      <c r="B31" s="139"/>
      <c r="C31" s="171"/>
      <c r="D31" s="283"/>
      <c r="E31" s="133"/>
      <c r="F31" s="95" t="s">
        <v>19</v>
      </c>
      <c r="G31" s="93" t="s">
        <v>81</v>
      </c>
      <c r="H31" s="92" t="s">
        <v>81</v>
      </c>
      <c r="I31" s="39" t="s">
        <v>81</v>
      </c>
      <c r="J31" s="171"/>
      <c r="K31" s="131"/>
      <c r="L31" s="131"/>
    </row>
    <row r="32" spans="1:12" ht="31.5" customHeight="1" x14ac:dyDescent="0.25">
      <c r="A32" s="203"/>
      <c r="B32" s="139"/>
      <c r="C32" s="171"/>
      <c r="D32" s="283"/>
      <c r="E32" s="133"/>
      <c r="F32" s="95" t="s">
        <v>20</v>
      </c>
      <c r="G32" s="93">
        <v>1457.04</v>
      </c>
      <c r="H32" s="96">
        <v>542.57219999999995</v>
      </c>
      <c r="I32" s="39">
        <f t="shared" si="0"/>
        <v>37.237975621808594</v>
      </c>
      <c r="J32" s="171"/>
      <c r="K32" s="131"/>
      <c r="L32" s="131"/>
    </row>
    <row r="33" spans="1:12" ht="40.5" customHeight="1" x14ac:dyDescent="0.25">
      <c r="A33" s="280"/>
      <c r="B33" s="139"/>
      <c r="C33" s="171"/>
      <c r="D33" s="283"/>
      <c r="E33" s="133"/>
      <c r="F33" s="95" t="s">
        <v>21</v>
      </c>
      <c r="G33" s="22" t="s">
        <v>81</v>
      </c>
      <c r="H33" s="96" t="s">
        <v>81</v>
      </c>
      <c r="I33" s="39" t="s">
        <v>81</v>
      </c>
      <c r="J33" s="171"/>
      <c r="K33" s="131"/>
      <c r="L33" s="131"/>
    </row>
    <row r="34" spans="1:12" ht="339.75" customHeight="1" x14ac:dyDescent="0.25">
      <c r="A34" s="242">
        <v>6</v>
      </c>
      <c r="B34" s="242" t="s">
        <v>76</v>
      </c>
      <c r="C34" s="119" t="s">
        <v>77</v>
      </c>
      <c r="D34" s="127">
        <v>2.777E-3</v>
      </c>
      <c r="E34" s="127">
        <v>2.7490000000000001E-3</v>
      </c>
      <c r="F34" s="128" t="s">
        <v>15</v>
      </c>
      <c r="G34" s="129">
        <f>SUM(G35:G39)</f>
        <v>9825.9219999999987</v>
      </c>
      <c r="H34" s="129">
        <f>SUM(H35:H39)</f>
        <v>2308.4078500000001</v>
      </c>
      <c r="I34" s="130">
        <f t="shared" si="0"/>
        <v>23.493040653080701</v>
      </c>
      <c r="J34" s="49" t="s">
        <v>114</v>
      </c>
      <c r="K34" s="131" t="s">
        <v>45</v>
      </c>
      <c r="L34" s="131" t="s">
        <v>89</v>
      </c>
    </row>
    <row r="35" spans="1:12" ht="409.6" customHeight="1" x14ac:dyDescent="0.25">
      <c r="A35" s="242"/>
      <c r="B35" s="242"/>
      <c r="C35" s="243" t="s">
        <v>78</v>
      </c>
      <c r="D35" s="244">
        <v>16</v>
      </c>
      <c r="E35" s="245">
        <v>16.2</v>
      </c>
      <c r="F35" s="242" t="s">
        <v>18</v>
      </c>
      <c r="G35" s="246" t="s">
        <v>81</v>
      </c>
      <c r="H35" s="247" t="s">
        <v>81</v>
      </c>
      <c r="I35" s="284" t="s">
        <v>81</v>
      </c>
      <c r="J35" s="285" t="s">
        <v>115</v>
      </c>
      <c r="K35" s="131"/>
      <c r="L35" s="131"/>
    </row>
    <row r="36" spans="1:12" ht="127.5" customHeight="1" x14ac:dyDescent="0.25">
      <c r="A36" s="242"/>
      <c r="B36" s="242"/>
      <c r="C36" s="243"/>
      <c r="D36" s="244"/>
      <c r="E36" s="245"/>
      <c r="F36" s="242"/>
      <c r="G36" s="246"/>
      <c r="H36" s="247"/>
      <c r="I36" s="284"/>
      <c r="J36" s="285"/>
      <c r="K36" s="131"/>
      <c r="L36" s="131"/>
    </row>
    <row r="37" spans="1:12" ht="84.75" customHeight="1" x14ac:dyDescent="0.25">
      <c r="A37" s="242"/>
      <c r="B37" s="242"/>
      <c r="C37" s="243" t="s">
        <v>79</v>
      </c>
      <c r="D37" s="244">
        <v>33</v>
      </c>
      <c r="E37" s="245">
        <v>33.5</v>
      </c>
      <c r="F37" s="108" t="s">
        <v>19</v>
      </c>
      <c r="G37" s="64" t="s">
        <v>81</v>
      </c>
      <c r="H37" s="50" t="s">
        <v>81</v>
      </c>
      <c r="I37" s="48" t="s">
        <v>81</v>
      </c>
      <c r="J37" s="285" t="s">
        <v>116</v>
      </c>
      <c r="K37" s="131"/>
      <c r="L37" s="131"/>
    </row>
    <row r="38" spans="1:12" ht="44.25" customHeight="1" x14ac:dyDescent="0.25">
      <c r="A38" s="242"/>
      <c r="B38" s="242"/>
      <c r="C38" s="243"/>
      <c r="D38" s="244"/>
      <c r="E38" s="245"/>
      <c r="F38" s="108" t="s">
        <v>20</v>
      </c>
      <c r="G38" s="67">
        <f>6544.842+3131.08+150</f>
        <v>9825.9219999999987</v>
      </c>
      <c r="H38" s="54">
        <v>2308.4078500000001</v>
      </c>
      <c r="I38" s="68">
        <f t="shared" si="0"/>
        <v>23.493040653080701</v>
      </c>
      <c r="J38" s="285"/>
      <c r="K38" s="131"/>
      <c r="L38" s="131"/>
    </row>
    <row r="39" spans="1:12" ht="72.75" customHeight="1" x14ac:dyDescent="0.25">
      <c r="A39" s="242"/>
      <c r="B39" s="242"/>
      <c r="C39" s="243"/>
      <c r="D39" s="244"/>
      <c r="E39" s="245"/>
      <c r="F39" s="120" t="s">
        <v>21</v>
      </c>
      <c r="G39" s="121" t="s">
        <v>81</v>
      </c>
      <c r="H39" s="54" t="s">
        <v>81</v>
      </c>
      <c r="I39" s="68" t="s">
        <v>81</v>
      </c>
      <c r="J39" s="285"/>
      <c r="K39" s="131"/>
      <c r="L39" s="131"/>
    </row>
    <row r="40" spans="1:12" ht="355.5" customHeight="1" x14ac:dyDescent="0.25">
      <c r="A40" s="118"/>
      <c r="B40" s="242"/>
      <c r="C40" s="243"/>
      <c r="D40" s="244"/>
      <c r="E40" s="245"/>
      <c r="F40" s="120"/>
      <c r="G40" s="121"/>
      <c r="H40" s="54"/>
      <c r="I40" s="68"/>
      <c r="J40" s="285"/>
      <c r="K40" s="131"/>
      <c r="L40" s="131"/>
    </row>
    <row r="42" spans="1:12" x14ac:dyDescent="0.25">
      <c r="A42" s="7"/>
      <c r="B42" s="7"/>
      <c r="C42" s="7"/>
      <c r="D42" s="7"/>
      <c r="E42" s="7"/>
      <c r="F42" s="7"/>
      <c r="G42" s="33"/>
      <c r="J42" s="7"/>
      <c r="K42" s="7"/>
      <c r="L42" s="7"/>
    </row>
  </sheetData>
  <mergeCells count="87">
    <mergeCell ref="A34:A39"/>
    <mergeCell ref="D30:D33"/>
    <mergeCell ref="E30:E33"/>
    <mergeCell ref="J30:J33"/>
    <mergeCell ref="I35:I36"/>
    <mergeCell ref="J35:J36"/>
    <mergeCell ref="A28:A33"/>
    <mergeCell ref="B28:B33"/>
    <mergeCell ref="J37:J40"/>
    <mergeCell ref="K28:K33"/>
    <mergeCell ref="L28:L33"/>
    <mergeCell ref="C30:C33"/>
    <mergeCell ref="A11:A15"/>
    <mergeCell ref="B11:B15"/>
    <mergeCell ref="K11:K15"/>
    <mergeCell ref="L11:L15"/>
    <mergeCell ref="J14:J15"/>
    <mergeCell ref="C14:C15"/>
    <mergeCell ref="D14:D15"/>
    <mergeCell ref="E14:E15"/>
    <mergeCell ref="H28:H29"/>
    <mergeCell ref="I28:I29"/>
    <mergeCell ref="J28:J29"/>
    <mergeCell ref="L16:L20"/>
    <mergeCell ref="J21:J24"/>
    <mergeCell ref="A6:A10"/>
    <mergeCell ref="B6:B10"/>
    <mergeCell ref="K6:K10"/>
    <mergeCell ref="L6:L10"/>
    <mergeCell ref="J7:J8"/>
    <mergeCell ref="C9:C10"/>
    <mergeCell ref="D9:D10"/>
    <mergeCell ref="E9:E10"/>
    <mergeCell ref="J9:J10"/>
    <mergeCell ref="A1:L1"/>
    <mergeCell ref="A3:A4"/>
    <mergeCell ref="B3:B4"/>
    <mergeCell ref="C3:E3"/>
    <mergeCell ref="F3:I3"/>
    <mergeCell ref="J3:J4"/>
    <mergeCell ref="K3:K4"/>
    <mergeCell ref="L3:L4"/>
    <mergeCell ref="J17:J20"/>
    <mergeCell ref="K16:K20"/>
    <mergeCell ref="K21:K27"/>
    <mergeCell ref="L21:L27"/>
    <mergeCell ref="J26:J27"/>
    <mergeCell ref="H23:H24"/>
    <mergeCell ref="I23:I24"/>
    <mergeCell ref="C28:C29"/>
    <mergeCell ref="D28:D29"/>
    <mergeCell ref="E28:E29"/>
    <mergeCell ref="F28:F29"/>
    <mergeCell ref="G28:G29"/>
    <mergeCell ref="C23:C24"/>
    <mergeCell ref="D23:D24"/>
    <mergeCell ref="E23:E24"/>
    <mergeCell ref="F23:F24"/>
    <mergeCell ref="G23:G24"/>
    <mergeCell ref="K34:K40"/>
    <mergeCell ref="L34:L40"/>
    <mergeCell ref="B34:B40"/>
    <mergeCell ref="C37:C40"/>
    <mergeCell ref="D37:D40"/>
    <mergeCell ref="E37:E40"/>
    <mergeCell ref="C35:C36"/>
    <mergeCell ref="D35:D36"/>
    <mergeCell ref="E35:E36"/>
    <mergeCell ref="F35:F36"/>
    <mergeCell ref="G35:G36"/>
    <mergeCell ref="H35:H36"/>
    <mergeCell ref="A16:A20"/>
    <mergeCell ref="I21:I22"/>
    <mergeCell ref="H21:H22"/>
    <mergeCell ref="G21:G22"/>
    <mergeCell ref="F21:F22"/>
    <mergeCell ref="E21:E22"/>
    <mergeCell ref="D21:D22"/>
    <mergeCell ref="C21:C22"/>
    <mergeCell ref="C17:C20"/>
    <mergeCell ref="D17:D20"/>
    <mergeCell ref="E17:E20"/>
    <mergeCell ref="A21:A27"/>
    <mergeCell ref="B21:B27"/>
    <mergeCell ref="C26:C27"/>
    <mergeCell ref="D26:D27"/>
    <mergeCell ref="E26:E27"/>
  </mergeCells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rowBreaks count="3" manualBreakCount="3">
    <brk id="25" max="16383" man="1"/>
    <brk id="33" max="12" man="1"/>
    <brk id="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zoomScale="60" zoomScaleNormal="78" workbookViewId="0">
      <selection activeCell="A6" sqref="A6:L6"/>
    </sheetView>
  </sheetViews>
  <sheetFormatPr defaultRowHeight="15" x14ac:dyDescent="0.25"/>
  <cols>
    <col min="1" max="1" width="6.140625" customWidth="1"/>
    <col min="2" max="2" width="32.85546875" customWidth="1"/>
    <col min="3" max="3" width="21.28515625" customWidth="1"/>
    <col min="4" max="4" width="19.42578125" customWidth="1"/>
    <col min="5" max="5" width="18.5703125" customWidth="1"/>
    <col min="6" max="6" width="24.140625" customWidth="1"/>
    <col min="7" max="8" width="17" customWidth="1"/>
    <col min="9" max="9" width="17.5703125" customWidth="1"/>
    <col min="10" max="10" width="47.7109375" customWidth="1"/>
    <col min="11" max="12" width="36.85546875" customWidth="1"/>
  </cols>
  <sheetData>
    <row r="1" spans="1:12" ht="43.5" customHeight="1" x14ac:dyDescent="0.25">
      <c r="A1" s="144" t="s">
        <v>123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15.75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0.25" x14ac:dyDescent="0.25">
      <c r="A3" s="146" t="s">
        <v>0</v>
      </c>
      <c r="B3" s="146" t="s">
        <v>1</v>
      </c>
      <c r="C3" s="147" t="s">
        <v>2</v>
      </c>
      <c r="D3" s="141"/>
      <c r="E3" s="148"/>
      <c r="F3" s="149" t="s">
        <v>3</v>
      </c>
      <c r="G3" s="146" t="s">
        <v>4</v>
      </c>
      <c r="H3" s="146"/>
      <c r="I3" s="146"/>
      <c r="J3" s="149" t="s">
        <v>5</v>
      </c>
      <c r="K3" s="149" t="s">
        <v>6</v>
      </c>
      <c r="L3" s="149" t="s">
        <v>7</v>
      </c>
    </row>
    <row r="4" spans="1:12" ht="60.75" x14ac:dyDescent="0.25">
      <c r="A4" s="146"/>
      <c r="B4" s="146"/>
      <c r="C4" s="72" t="s">
        <v>8</v>
      </c>
      <c r="D4" s="72" t="s">
        <v>9</v>
      </c>
      <c r="E4" s="72" t="s">
        <v>31</v>
      </c>
      <c r="F4" s="150"/>
      <c r="G4" s="72" t="s">
        <v>10</v>
      </c>
      <c r="H4" s="72" t="s">
        <v>96</v>
      </c>
      <c r="I4" s="72" t="s">
        <v>11</v>
      </c>
      <c r="J4" s="150"/>
      <c r="K4" s="150"/>
      <c r="L4" s="150"/>
    </row>
    <row r="5" spans="1:12" ht="20.25" x14ac:dyDescent="0.25">
      <c r="A5" s="72">
        <v>1</v>
      </c>
      <c r="B5" s="72">
        <v>2</v>
      </c>
      <c r="C5" s="72">
        <v>4</v>
      </c>
      <c r="D5" s="72">
        <v>5</v>
      </c>
      <c r="E5" s="72">
        <v>6</v>
      </c>
      <c r="F5" s="72"/>
      <c r="G5" s="72">
        <v>7</v>
      </c>
      <c r="H5" s="72">
        <v>8</v>
      </c>
      <c r="I5" s="72">
        <v>9</v>
      </c>
      <c r="J5" s="72"/>
      <c r="K5" s="72">
        <v>10</v>
      </c>
      <c r="L5" s="72">
        <v>11</v>
      </c>
    </row>
    <row r="6" spans="1:12" ht="46.5" customHeight="1" thickBot="1" x14ac:dyDescent="0.3">
      <c r="A6" s="146" t="s">
        <v>90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</row>
    <row r="7" spans="1:12" ht="23.25" customHeight="1" x14ac:dyDescent="0.25">
      <c r="A7" s="202">
        <v>1</v>
      </c>
      <c r="B7" s="286" t="s">
        <v>91</v>
      </c>
      <c r="C7" s="168" t="s">
        <v>92</v>
      </c>
      <c r="D7" s="168" t="s">
        <v>92</v>
      </c>
      <c r="E7" s="168" t="s">
        <v>81</v>
      </c>
      <c r="F7" s="85" t="s">
        <v>15</v>
      </c>
      <c r="G7" s="86">
        <v>542.37</v>
      </c>
      <c r="H7" s="87" t="s">
        <v>81</v>
      </c>
      <c r="I7" s="87" t="s">
        <v>81</v>
      </c>
      <c r="J7" s="288" t="s">
        <v>119</v>
      </c>
      <c r="K7" s="136" t="s">
        <v>93</v>
      </c>
      <c r="L7" s="136" t="s">
        <v>94</v>
      </c>
    </row>
    <row r="8" spans="1:12" ht="44.25" customHeight="1" x14ac:dyDescent="0.25">
      <c r="A8" s="203"/>
      <c r="B8" s="139"/>
      <c r="C8" s="168"/>
      <c r="D8" s="168"/>
      <c r="E8" s="168"/>
      <c r="F8" s="73" t="s">
        <v>18</v>
      </c>
      <c r="G8" s="79" t="s">
        <v>81</v>
      </c>
      <c r="H8" s="74" t="s">
        <v>81</v>
      </c>
      <c r="I8" s="74" t="s">
        <v>81</v>
      </c>
      <c r="J8" s="289"/>
      <c r="K8" s="136"/>
      <c r="L8" s="136"/>
    </row>
    <row r="9" spans="1:12" ht="64.5" customHeight="1" x14ac:dyDescent="0.25">
      <c r="A9" s="203"/>
      <c r="B9" s="139"/>
      <c r="C9" s="168"/>
      <c r="D9" s="168"/>
      <c r="E9" s="168"/>
      <c r="F9" s="73" t="s">
        <v>19</v>
      </c>
      <c r="G9" s="88">
        <v>412.2</v>
      </c>
      <c r="H9" s="74" t="s">
        <v>81</v>
      </c>
      <c r="I9" s="74" t="s">
        <v>81</v>
      </c>
      <c r="J9" s="289"/>
      <c r="K9" s="136"/>
      <c r="L9" s="136"/>
    </row>
    <row r="10" spans="1:12" ht="30.75" customHeight="1" x14ac:dyDescent="0.25">
      <c r="A10" s="203"/>
      <c r="B10" s="139"/>
      <c r="C10" s="168"/>
      <c r="D10" s="168"/>
      <c r="E10" s="168"/>
      <c r="F10" s="73" t="s">
        <v>20</v>
      </c>
      <c r="G10" s="88">
        <v>130.16999999999999</v>
      </c>
      <c r="H10" s="74" t="s">
        <v>81</v>
      </c>
      <c r="I10" s="74" t="s">
        <v>81</v>
      </c>
      <c r="J10" s="289"/>
      <c r="K10" s="136"/>
      <c r="L10" s="136"/>
    </row>
    <row r="11" spans="1:12" ht="41.25" customHeight="1" thickBot="1" x14ac:dyDescent="0.3">
      <c r="A11" s="204"/>
      <c r="B11" s="287"/>
      <c r="C11" s="208"/>
      <c r="D11" s="208"/>
      <c r="E11" s="208"/>
      <c r="F11" s="42" t="s">
        <v>21</v>
      </c>
      <c r="G11" s="80" t="s">
        <v>81</v>
      </c>
      <c r="H11" s="81" t="s">
        <v>81</v>
      </c>
      <c r="I11" s="74" t="s">
        <v>81</v>
      </c>
      <c r="J11" s="290"/>
      <c r="K11" s="152"/>
      <c r="L11" s="152"/>
    </row>
    <row r="12" spans="1:12" ht="28.5" customHeight="1" x14ac:dyDescent="0.25">
      <c r="A12" s="291">
        <v>2</v>
      </c>
      <c r="B12" s="292" t="s">
        <v>95</v>
      </c>
      <c r="C12" s="195" t="s">
        <v>92</v>
      </c>
      <c r="D12" s="195" t="s">
        <v>92</v>
      </c>
      <c r="E12" s="195" t="s">
        <v>81</v>
      </c>
      <c r="F12" s="78" t="s">
        <v>15</v>
      </c>
      <c r="G12" s="61">
        <v>3570.66</v>
      </c>
      <c r="H12" s="82" t="s">
        <v>81</v>
      </c>
      <c r="I12" s="82" t="s">
        <v>81</v>
      </c>
      <c r="J12" s="222" t="s">
        <v>120</v>
      </c>
      <c r="K12" s="151" t="s">
        <v>93</v>
      </c>
      <c r="L12" s="151" t="s">
        <v>94</v>
      </c>
    </row>
    <row r="13" spans="1:12" ht="41.25" customHeight="1" x14ac:dyDescent="0.25">
      <c r="A13" s="181"/>
      <c r="B13" s="205"/>
      <c r="C13" s="168"/>
      <c r="D13" s="168"/>
      <c r="E13" s="168"/>
      <c r="F13" s="73" t="s">
        <v>18</v>
      </c>
      <c r="G13" s="83" t="s">
        <v>81</v>
      </c>
      <c r="H13" s="74" t="s">
        <v>81</v>
      </c>
      <c r="I13" s="74" t="s">
        <v>81</v>
      </c>
      <c r="J13" s="257"/>
      <c r="K13" s="136"/>
      <c r="L13" s="136"/>
    </row>
    <row r="14" spans="1:12" ht="64.5" customHeight="1" x14ac:dyDescent="0.25">
      <c r="A14" s="181"/>
      <c r="B14" s="205"/>
      <c r="C14" s="168"/>
      <c r="D14" s="168"/>
      <c r="E14" s="168"/>
      <c r="F14" s="73" t="s">
        <v>19</v>
      </c>
      <c r="G14" s="55">
        <v>2713.7</v>
      </c>
      <c r="H14" s="74" t="s">
        <v>81</v>
      </c>
      <c r="I14" s="74" t="s">
        <v>81</v>
      </c>
      <c r="J14" s="257"/>
      <c r="K14" s="136"/>
      <c r="L14" s="136"/>
    </row>
    <row r="15" spans="1:12" ht="27" customHeight="1" x14ac:dyDescent="0.25">
      <c r="A15" s="181"/>
      <c r="B15" s="205"/>
      <c r="C15" s="168"/>
      <c r="D15" s="168"/>
      <c r="E15" s="168"/>
      <c r="F15" s="73" t="s">
        <v>20</v>
      </c>
      <c r="G15" s="55">
        <v>856.96</v>
      </c>
      <c r="H15" s="74" t="s">
        <v>81</v>
      </c>
      <c r="I15" s="74" t="s">
        <v>81</v>
      </c>
      <c r="J15" s="257"/>
      <c r="K15" s="136"/>
      <c r="L15" s="136"/>
    </row>
    <row r="16" spans="1:12" ht="321.75" customHeight="1" thickBot="1" x14ac:dyDescent="0.3">
      <c r="A16" s="182"/>
      <c r="B16" s="286"/>
      <c r="C16" s="208"/>
      <c r="D16" s="208"/>
      <c r="E16" s="208"/>
      <c r="F16" s="42" t="s">
        <v>21</v>
      </c>
      <c r="G16" s="84" t="s">
        <v>81</v>
      </c>
      <c r="H16" s="81" t="s">
        <v>81</v>
      </c>
      <c r="I16" s="81" t="s">
        <v>81</v>
      </c>
      <c r="J16" s="275"/>
      <c r="K16" s="152"/>
      <c r="L16" s="152"/>
    </row>
  </sheetData>
  <mergeCells count="26">
    <mergeCell ref="K12:K16"/>
    <mergeCell ref="L12:L16"/>
    <mergeCell ref="A12:A16"/>
    <mergeCell ref="B12:B16"/>
    <mergeCell ref="C12:C16"/>
    <mergeCell ref="D12:D16"/>
    <mergeCell ref="E12:E16"/>
    <mergeCell ref="J12:J16"/>
    <mergeCell ref="A6:L6"/>
    <mergeCell ref="A7:A11"/>
    <mergeCell ref="B7:B11"/>
    <mergeCell ref="C7:C11"/>
    <mergeCell ref="D7:D11"/>
    <mergeCell ref="E7:E11"/>
    <mergeCell ref="J7:J11"/>
    <mergeCell ref="K7:K11"/>
    <mergeCell ref="L7:L11"/>
    <mergeCell ref="A1:L1"/>
    <mergeCell ref="A3:A4"/>
    <mergeCell ref="B3:B4"/>
    <mergeCell ref="C3:E3"/>
    <mergeCell ref="F3:F4"/>
    <mergeCell ref="G3:I3"/>
    <mergeCell ref="J3:J4"/>
    <mergeCell ref="K3:K4"/>
    <mergeCell ref="L3:L4"/>
  </mergeCells>
  <pageMargins left="0.25" right="0.25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Экология</vt:lpstr>
      <vt:lpstr>Жилье и гор.среда</vt:lpstr>
      <vt:lpstr>Демография</vt:lpstr>
      <vt:lpstr>Образование</vt:lpstr>
      <vt:lpstr>МСП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2020-08-07T05:17:07Z</dcterms:modified>
</cp:coreProperties>
</file>