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60" windowWidth="29040" windowHeight="15780"/>
  </bookViews>
  <sheets>
    <sheet name="Демография" sheetId="4" r:id="rId1"/>
    <sheet name="Образование" sheetId="5" r:id="rId2"/>
    <sheet name="Жилье и городская среда" sheetId="6" r:id="rId3"/>
    <sheet name="Экология" sheetId="7" r:id="rId4"/>
    <sheet name="МСП" sheetId="8" r:id="rId5"/>
  </sheets>
  <externalReferences>
    <externalReference r:id="rId6"/>
  </externalReferences>
  <definedNames>
    <definedName name="_xlnm.Print_Titles" localSheetId="0">Демография!$3:$4</definedName>
    <definedName name="_xlnm.Print_Area" localSheetId="0">Демография!$A$1:$L$16</definedName>
  </definedNames>
  <calcPr calcId="145621"/>
</workbook>
</file>

<file path=xl/calcChain.xml><?xml version="1.0" encoding="utf-8"?>
<calcChain xmlns="http://schemas.openxmlformats.org/spreadsheetml/2006/main">
  <c r="I15" i="8" l="1"/>
  <c r="I14" i="8"/>
  <c r="H12" i="8"/>
  <c r="I12" i="8" s="1"/>
  <c r="G12" i="8"/>
  <c r="I10" i="8"/>
  <c r="I9" i="8"/>
  <c r="I7" i="8"/>
  <c r="G7" i="8"/>
  <c r="I10" i="7" l="1"/>
  <c r="G35" i="5" l="1"/>
  <c r="I35" i="5" s="1"/>
  <c r="H32" i="5"/>
  <c r="I30" i="5"/>
  <c r="H27" i="5"/>
  <c r="I27" i="5" s="1"/>
  <c r="G27" i="5"/>
  <c r="H22" i="5"/>
  <c r="G22" i="5"/>
  <c r="H17" i="5"/>
  <c r="G17" i="5"/>
  <c r="G16" i="5"/>
  <c r="I16" i="5" s="1"/>
  <c r="E14" i="5"/>
  <c r="H12" i="5"/>
  <c r="I12" i="5" s="1"/>
  <c r="G12" i="5"/>
  <c r="G11" i="5"/>
  <c r="I11" i="5" s="1"/>
  <c r="G10" i="5"/>
  <c r="I10" i="5" s="1"/>
  <c r="G9" i="5"/>
  <c r="I9" i="5" s="1"/>
  <c r="H7" i="5"/>
  <c r="I32" i="5" l="1"/>
  <c r="G32" i="5"/>
  <c r="G7" i="5"/>
  <c r="I7" i="5" s="1"/>
  <c r="H9" i="4" l="1"/>
  <c r="G9" i="4"/>
  <c r="H8" i="4"/>
  <c r="G8" i="4"/>
  <c r="H6" i="4"/>
  <c r="G6" i="4"/>
</calcChain>
</file>

<file path=xl/sharedStrings.xml><?xml version="1.0" encoding="utf-8"?>
<sst xmlns="http://schemas.openxmlformats.org/spreadsheetml/2006/main" count="276" uniqueCount="126">
  <si>
    <t>федеральный бюджет</t>
  </si>
  <si>
    <t>местный бюджет</t>
  </si>
  <si>
    <t>бюджет автономного округа</t>
  </si>
  <si>
    <t>иные источники</t>
  </si>
  <si>
    <t xml:space="preserve">всего </t>
  </si>
  <si>
    <t>№
п/п</t>
  </si>
  <si>
    <t>% исполнения</t>
  </si>
  <si>
    <t>Исполнение финансовых показателей</t>
  </si>
  <si>
    <t>Исполнение целевых показателей</t>
  </si>
  <si>
    <t>Наименование показателя</t>
  </si>
  <si>
    <t>Краткий отчет о проделанной работе</t>
  </si>
  <si>
    <t xml:space="preserve">Заместитель главы
(куратор) 
по  направлению деятельности </t>
  </si>
  <si>
    <t xml:space="preserve">Наименование регионального проекта </t>
  </si>
  <si>
    <t>Источники финансирования</t>
  </si>
  <si>
    <t>Ответственный исполнитель</t>
  </si>
  <si>
    <t>Целевое значение на 2020 год</t>
  </si>
  <si>
    <t>План на 2020 год
(таблица 4)</t>
  </si>
  <si>
    <t>Национальный проект Российской Федерации «Демография»</t>
  </si>
  <si>
    <t>1. Численность воспитанников в возрасте до трех лет, посещающих государственные и муниципальные организации, осуществляющие образовательную деятельность по образовательным программам дошкольного образования, присмотр и уход, человек</t>
  </si>
  <si>
    <t xml:space="preserve">Михалев Владлен Геннадьевич – заместитель главы
Нефтеюганского района </t>
  </si>
  <si>
    <t>Кривуля А.Н. – заместитель директора департамента образования и молодежной политики Нефтеюганского района,                           Кофанова О.А.  –  заместитель директора департамента образования и молодежной политики Нефтеюганского района</t>
  </si>
  <si>
    <t>2. Численность воспитанников в возрасте до трех лет, посещающих частные организации, осуществляющие образовательную деятельность по образовательным программам дошкольного образования, присмотр и уход, человек</t>
  </si>
  <si>
    <t>3. Доступность дошкольного образования для детей в возрасте от полутора до трех лет (%)</t>
  </si>
  <si>
    <t>"Спорт - норма жизни"</t>
  </si>
  <si>
    <t>Уровень обеспеченности граждан спортивными сооружениями исходя из единовременной пропускной способности обьектов спорта (%)</t>
  </si>
  <si>
    <t>Моисеенко А. Е.  -              заместитель председателя КФКиС</t>
  </si>
  <si>
    <t>"Старшее поколение"</t>
  </si>
  <si>
    <t>Не установлено</t>
  </si>
  <si>
    <t xml:space="preserve">Не установлено </t>
  </si>
  <si>
    <t xml:space="preserve"> -</t>
  </si>
  <si>
    <t xml:space="preserve">      Исполнение на 
  29.02. 2020</t>
  </si>
  <si>
    <t>Исполнено на 
29.02.2020</t>
  </si>
  <si>
    <t xml:space="preserve">По состоянию на 01.03.2020 года прошло 27 спортивно-массовых мероприятия,с участием 1361 человек. Из них самые крупные мероприятия:1)На арене  Ледового дворца «Нефтяник» прошла Дискотека на  льду «Спорт против наркотиков!».                                                                                         2)с.п.Чеускино прошло Открытое первенство Нефтеюганского района по лыжным гонкам "Гонка патрулей" приуроченный ко Дню Округа и ко Дню Нефтеюганского района.                                                                                                        3) Лыжня России-2020         </t>
  </si>
  <si>
    <t xml:space="preserve">По состоянию на 01.03.2020 года прошло 27 спортивно-массовых мероприятия,с участием 1361 человек. Из них самые крупные мероприятия:          1) На арене  Ледового дворца «Нефтяник» прошла Дискотека на  льду «Спорт против наркотиков!».                                                                                         2) с.п.Чеускино прошло Открытое первенство Нефтеюганского района по лыжным гонкам "Гонка патрулей", приуроченный ко Дню Округа и ко Дню Нефтеюганского района.                                                                                                        3) Лыжня России-2020         </t>
  </si>
  <si>
    <t xml:space="preserve">Показатель по численности воспитанников до 3 лет в 2020 году планируется достигнуть в результате создания 80 мест для детей до 3 лет и сохранить 100 процентную доступность дошкольного образования для детей до 3 лет:
- строительства комплекса «Школа - Детский сад» в п. Юганская Обь (в 2020 году будет создано 20 мест); 
- строительства ДОУ Каркатеевы (в 2020 году будет создано 20 мест); 
- перепрофилирования помещений ДОУ Родничок и Жемчужинка гп. Пойковский (в 2020 году будет создано 40 мест). В феврале осуществлена процедура выкупа ДОУ на 80 мест в сп. Каркатеевы
</t>
  </si>
  <si>
    <t>Исполнение на 29.02.2020</t>
  </si>
  <si>
    <t>Национальный проект Российской Федерации «Образование»</t>
  </si>
  <si>
    <t>1. Количество муниципальных образований Ханты-мансийского автономного округа - Югры, в которых обновлено содержание и методы обучения предметной области "Технология" и других предметных областей, ед.</t>
  </si>
  <si>
    <t>2. 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тыс. единиц нарастающим итогом к 2018 году</t>
  </si>
  <si>
    <t>В 2020 году запланированы к созданию Центры образования цифрового и гуманитарного профилей «Точка роста»  (должно быть создано 3 Центра – это Салымская СОШ № 1, Чеускинская СОШ, Сентябрьская СОШ). В летний период в рамках выделенного финансирования пройдут ремонтные работы по обустройству помещений с использованием фирменного стиля, пройдут закупки необходимого оборудования. Показатель будет достигнут с 01.10.2020</t>
  </si>
  <si>
    <t>3. 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 тыс. человек нарастающим итогом к 2018 году</t>
  </si>
  <si>
    <t>4. Число созданных новых мест в общеобразовательных организациях, расположенных в сельской местности и поселках городского типа, не менее тыс. мест нарастающим итогом к 2019 году</t>
  </si>
  <si>
    <t xml:space="preserve">Утвержден план мероприятий по созданию новых мест в общеобразовательных организациях Нефтеюганского района. На текущую дату на территории района:
продолжается строительство комплекса «Школа - Детский сад» в п. Юганская Обь (ввод 130 мест в 2020 году); летом этого года началась реконструкция Салымской СОШ № 2 (дополнительно 95 мест в 2020 году, мощность объекта составит 700 мест);         
осуществляется капитальный ремонт Пойковской СОШ № 2 (дополнительно 150 мест в 2020 году за счет площадей музыкальной школы, мощность объекта составит 275 мест). </t>
  </si>
  <si>
    <t>1. Охват детей в возрасте от 5 до 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от 5 до 18 лет, %</t>
  </si>
  <si>
    <t>В  2020 году  показатель «Доля детей в возрасте от 5 до 18 лет, охваченных дополнительным образованием» будет сохраненн на уровне 92,7%.</t>
  </si>
  <si>
    <t>2. Число детей, охваченных деятельностью детских технопарков «Кванториум» (мобильных технопарков «Кванториум») и других проектов, направленных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тыс. человек, нарастающим итогом</t>
  </si>
  <si>
    <t xml:space="preserve">В 2020 году запланировано создание детского технопарка «Кванториум» по модели Квантолаб в Сингапайской школе. При условии завершения строительства детского сада в п. Сингапай, в осенний период в рамках выделенного финансирования пройдут ремонтные работы по обустройству помещений с использованием фирменного стиля, пройдут закупки необходимого оборудования. </t>
  </si>
  <si>
    <t>3. 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проектов, направленных на раннюю профориентацию, млн. человек, нарастающим итогом</t>
  </si>
  <si>
    <t xml:space="preserve">Министерство просвещения Российской Федерации совместно с порталом «ПроеКТОриЯ» организует цикл Всероссийских открытых уроков для обучающихся 8-11 классов. Открытые уроки «Проектория» прошли 30 января и 13 февраля 2020 года. Число участников открытых онлайн-уроков, направленных на раннюю профориентацию, составило 1262 человека. </t>
  </si>
  <si>
    <t>4. 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с учетом реализации проекта «Билет в будущее», нарастающим итогом, тыс. человек</t>
  </si>
  <si>
    <t xml:space="preserve">Все общеобразовательные организации Нефтеюганскго района зарегистрированы на информационной сервисной онлайн- платформе «Билет в будущее», 95 учеников 6-11 классов </t>
  </si>
  <si>
    <t>1. 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(далее – НКО), нарастающим итогом с 2019 года, млн. единиц</t>
  </si>
  <si>
    <t>2. Доля граждан, положительно оценивших качество услуг психолого-педагогической, методической и консультативной помощи, от общего числа обращений за получением услуги, %:</t>
  </si>
  <si>
    <t>Для обеспечения положительной оценки услуги со стороны получателя, составлен план мероприятий, включающий в себя:
 - проведение в дошкольных учреждениях мероприятий «День открытых дверей» для будущих воспитанников;
 - ведение на сайтах дошкольных учреждений рубрик «узких специалистов» в формате «Вопрос-ответ»; 
 - организация курсов для родителей (законных представителей) несовершеннолетних детей по основам детской психологии и педагогике. Показатель будет фиксирован при наличии методических рекомендаций Института развития образования Ханты-Мансийского автономного округа «Оценка качества предоставляемых услуг». По состоянию на 28.02.2020 оценочные карты отсутствуют</t>
  </si>
  <si>
    <t>1. Доля обучающихся, по программам общего образования, дополнительного образования и среднего профессионального образования, для которых формируется цифровой образовательный профиль и индивидуальный план обучения с использованием федеральной информационно-сервисной платформы цифровой образовательной среды, в общем числе обучающихся по указанным программам, процент</t>
  </si>
  <si>
    <t>2. Доля образовательных организаций, реализующих программы общего образования, дополнительного образования детей и среднего профессионального образования, осуществляющих образовательную деятельность с использованием федеральной информационно-сервисной платформы цифровой образовательной среды, в общем числе образовательных организаций процент</t>
  </si>
  <si>
    <t>3. 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 в Российской Федерации»), в общем числе педагогических работников общего образования, процент</t>
  </si>
  <si>
    <t>4. Доля обучающихся по программам общего образования и среднего профессионального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 процент</t>
  </si>
  <si>
    <t>1. Доля учителей общеобразовательных организаций, вовлеченных в национальную систему профессионального роста педагогических работников, процент</t>
  </si>
  <si>
    <t>2. Доля педагогических работников, прошедших добровольную независимую оценку профессиональной квалификации, процент</t>
  </si>
  <si>
    <t>1. Численность обучающихся, вовлеченных в деятельность общественных объединений на базе образовательных организаций общего образования, среднего и высшего профессионального образования, млн. человек</t>
  </si>
  <si>
    <t>В районе осуществляют деятельность 15 волонтерских (360 человек), 14 детских и молодежных общественных объединения (776 человек), 5 юнармейских отрядов (149 человек), 2 поисковых отряда (28 человек) и 13 школьных ученических самоуправлений (1401 человек).
Общеобразовательные организации Нефтеюганского района постепенно внедряют в системе воспитательной работы направления деятельности Общероссийской общественно-государственной детско-юношеской организации «Российское движение школьников». Таким образом, по направлению «военно-патриотическое» задействовано 8 учреждений, «информационно-медийное» - 2, «гражданская активность» - 6, «личностное развитие» - 2</t>
  </si>
  <si>
    <t xml:space="preserve">2. Доля граждан, вовлеченных в добровольческую деятельность, % </t>
  </si>
  <si>
    <t>Волонтерские объединения организованы на базе образовательных учреждений, учреждений культуры и социальной защиты населения. В том числе в реестр волонтёрских объединений входит геронтоволонтерское движение «Волонтеры серебряного возраста». Волонтёры работают по направлениям: «Волонтеры Победы»; Событийное волонтерство; Социальное волонтерство; Медицинское волонтерство; Культурное волонтерство; Семейное волонтерство; Медиаволонтёрство; Экологическое волонтёрство, кибердружина.
В январе 2020 года волонтерские отряда сп.Сингапай в рамках реализации проекта «Время верить в чудеса» организовали благотворительную акцию по сбору денежных средств в помощь нуждающейся в лечении югорчанке. В акции приняли участие 98 чел.
В январе в рамках реализации Всероссийской акции «Блокадный хлеб» местный штаб общероссийской организации «Волонтеры Победы» провел ряд мероприятий в рамках акции (квесты, раздача хлеба, уроки мужества и памяти), привлечены к волонтерской деятельности в рамках акции около 100 человек.
В феврале 2020 года Волонтеры Победы, медиаволонтеры приняли участие во Всероссийских акциях «Без срока давности» и «Память Героев». Также в феврале состоялось методическое совещание для руководителей детских, молодежных и волонтерских объединений Нефтеюганского района.</t>
  </si>
  <si>
    <t>3. Доля молодежи, задействованной в мероприятиях по вовлечению в творческую деятельность, от общего числа молодежи в субъекте Российской Федерации, %</t>
  </si>
  <si>
    <t xml:space="preserve"> В районе 13 общеобразовательных организаций, из них 8 перевели в предметную область  «Технология» на линию УМК Казакевича В.М. – 5-е классы (кроме МОБУ «СОШ № 1», НРМОБУ «Салымская СОШ № 1», НРМОБУ «Салымская СОШ № 2», НРМОБУ «Чеускинская СОШ, НРМОБУ «Сентябрьская СОШ»). Началось обновление содержания программ по предметной области «Технология». Достижение показателя планируется с 2021 года. </t>
  </si>
  <si>
    <t>"Содействие занятости женщин - создание условий дошкольного образования для детей в возрасте до трех лет"</t>
  </si>
  <si>
    <t>"Современная школа"</t>
  </si>
  <si>
    <t>Кривуля А.Н.– заместитель директора департамента образования и молодежной политики Нефтеюганского района,                        Кофанова О.А. – заместитель директора департамента образования и молодежной политики Нефтеюганского района</t>
  </si>
  <si>
    <t>"Успех каждого ребенка"</t>
  </si>
  <si>
    <t>Пайвина С.Д.– заместитель директора департамента образования и молодежной политики Нефтеюганского района</t>
  </si>
  <si>
    <t>"Поддержка семей, имеющих детей"</t>
  </si>
  <si>
    <t>Латыпова А.М.– специалист-эксперт отдела общего, специального и дошкольного образования департамента образования и молодежной политики Нефтеюганского района</t>
  </si>
  <si>
    <t xml:space="preserve">Условия для повышения компетентности родителей обучающихся в вопросах образования и воспитания, в том числе для раннего развития детей в возрасте до трех лет путем предоставления услуг психолого-педагогической, методической и консультативной помощи родителям (законным представителям) детей, созданы во всех дошкольных образовательных организациях через консультационные центры. Профессиональный состав центров составляют логопеды, психологи, социальные педагоги,  методисты. Во всех дошкольных учреждениях района составлен график и план работы специалистов Консультативного центра (службы) на 2019-2020 уч.год. Информация размещена на сайтах учреждений. За отчетный период количество оказанных услуг психолого-педагогической, методической и консультативной помощи родителям составляет 158 единиц. </t>
  </si>
  <si>
    <t xml:space="preserve">В 100% общеобразовательных организациях  достигнут показатель по увеличению скорости интернета не менее 50 Мбит/с. Все школы района имеют доступ к отдельным элементам федеральной информационно-сервисной платфоме цифровой образовательной среды (ООО "Яндекс", ООО "Учи.ру", ООО "ЯКласс"). </t>
  </si>
  <si>
    <t>Усманова Р.Р.  –             главный специалист МКУ "Центр бухгалтерского обслуживания и организационного обеспечения образования"</t>
  </si>
  <si>
    <t>Издан приказ Департамента образования и молодежной политики от 04.12.2019 № 1003-0  предписывающий обеспечить регистрацию педагогических работников на ресурсе «Современная цифровая образовательная среда в Российской Федерации». 18 педагогических работников общего образования прошли повышение квалификации в цифровой форме с использованием ресурса «одного окна» с получением подтверждающих документов.</t>
  </si>
  <si>
    <t>"Цифровая образовательная среда"</t>
  </si>
  <si>
    <t>"Учитель будущего"</t>
  </si>
  <si>
    <t>Согласно письма ДОиМП ХМАО от 30.10.2019 №10-Исх-10665 была направлена скорректированная декомпозиция по показателям и результатам регионального проекта "Цифровая образовательная среда".</t>
  </si>
  <si>
    <t>Показатель будет достигаться после создания  Центра непрерывного повышения квалификации ХМАО-Югры (2021 год). Систематическое повышение своего профессионального уровня – это обязанность педагогических работников, зафиксированная в статье 48 Федерального закона № 273-ФЗ. В 2020 году, в целях создания условий для педагогического образования, Департамент продолжит сотрудничество с ведущими ВУЗами страны по организации курсов повышения квалификации для педагогических и руководящих кадров образовательных организаций Нефтеюганского района.</t>
  </si>
  <si>
    <t>Показатель будет достигаться после создания  Центра непрерывного повышения квалификации ХМАО-Югры (2021 год).</t>
  </si>
  <si>
    <t>"Социальная активность"</t>
  </si>
  <si>
    <t>Малиновская О.С.– начальник отдела по делам молодежи департамента образования и молодежной политики Нефтеюганского района</t>
  </si>
  <si>
    <t>В рамках работы по вовлечению молодежи в творческую социально-активную деятельность  ведется информационная работа по освещению конкурсных мероприятий платформы «Россия - страна возможностей», к концу 2020 года планируется проинформировать более 2000 человек. В январе 2020 года в сп.Сингапай был реализован творческий молодежный проект «Время верить в чудеса», в котором приняли участие 60 человек в возрасте от 14 до 30 лет.
В феврале 2020 года состоялся районный фестиваль художественной самодеятельности «Слава тебе, Россия!», посвященный 75-летию Победы в Великой Отечественной войне 1941-1945 годов. В фестивале приняли участие 90 молодых людей в возрасте от 14 до 18 лет.</t>
  </si>
  <si>
    <t>Национальный проект Российской Федерации «Жилье и горордская среда»</t>
  </si>
  <si>
    <t>"Формирование комфортной городской среды"</t>
  </si>
  <si>
    <t xml:space="preserve">1.Количество благоустроенных общественных территорий района </t>
  </si>
  <si>
    <t>Кошаков Валентин Сергеевич – директор департамента строительства и жилищно-коммунального комплекса Нефтеюганского района -заместитель главы Нефтеюганского района</t>
  </si>
  <si>
    <t>2.Доля граждан,  принявших участие в решении вопросов развитиягородской среды от общего колличества граждан в возрасте от 14 лет, проживающих в муниципальных образовниях , на территории которых реализуются проекты по созданию комфортной городской среды (%)</t>
  </si>
  <si>
    <t>«Обеспечение устойчивого сокращения непригодного для проживания жилищного фонда»</t>
  </si>
  <si>
    <t>Общее количество квадратных метров расселенного непригодного жилищного фонда млн. кв.м.</t>
  </si>
  <si>
    <t>Приобретение жилых помещений, планируется после подписания соглашения о предоставлении субсидии местному бюджету из бюджетаХанты-Мансийского автономного округа - Югры</t>
  </si>
  <si>
    <t xml:space="preserve"> Бородкина Оксана Владимировна – директор департамента имущественных отношений Нефтеюганского района-заместитель главы Нефтеюганского района</t>
  </si>
  <si>
    <t>Гончаренко Т.Л.– начальник отдела  реализации жилищных программ департамента имущественных отношений Нефтеюганского района</t>
  </si>
  <si>
    <t>«Жилье»</t>
  </si>
  <si>
    <t>Увеличение объема жилищного строительства, млн.кв.метров</t>
  </si>
  <si>
    <t>В 2020 году в Нефтеюганском районе, планируется ввести 21 100 кв.м. жилья</t>
  </si>
  <si>
    <t>Фоминых А.В.–  заместитель председателя комитета по градостроительству администрации Нефтеюганского района</t>
  </si>
  <si>
    <t xml:space="preserve">      Исполнение на 
    29.02.2020</t>
  </si>
  <si>
    <t>Разработан план мероприятий (дорожная карта) по реализации проекта благоустройства общественной территории "Парк "Сердце Югры" в гп.Пойковский, запланированный к реализации в 2020 году.
На сегодняшний день подготовлена документация, планируется направить на проведение экспертизы ПСД.</t>
  </si>
  <si>
    <t>Горячева Ольга Константиновна, начальник отдела развития коммунальной и жилищной инфраструктуры департамента строительства и жилищно-коммунального комплекса, 
исполнитль - администрация гп.Пойковский</t>
  </si>
  <si>
    <t>Национальный проект Российской Федерации «Экология»</t>
  </si>
  <si>
    <t xml:space="preserve"> "Чистая вода"</t>
  </si>
  <si>
    <t xml:space="preserve">показатель отсутсвует </t>
  </si>
  <si>
    <t>В 2019г. выполнены работы по технологическому (визуальному и инструментальному) обследованию объекта, а также предпроектные проработоки основных технологических решений по реконструкции водопроводных очистных сооружений для объекта.
Вносятся изменения в муниципальную программу "Обеспечение экологической безопасности Нефтеюганска района на 2019-2024 года и на период до 2030 года" в части финансирования  объекта, для выполнения ПИР объекта. В настоящее время ведется процедура подготовки конкурсной документации на выполнение проектных работ.</t>
  </si>
  <si>
    <t>Директор департамента строительства и жилищно-коммунального комплекса Нефтеюганского района - заместитель главы района - Кошаков Валентин Сергеевич</t>
  </si>
  <si>
    <t>за реализацию объекта : Начальник отдела коммунальной и жилищной инфраструктуры департамента строительства и жилищно-коммунального комплекса Нефтеюганского района -  Горячева Ольга Константиновна ; Директор МКУ «Управление капитального строительства и жилищно-коммунального комплекса Нефтеюганского района» - Бабин Сергей Михайлович;                                      за региональный проект: Заруднева Анастасия Сергеевна - специалист-эксперт комитета по делам народов Севера, охраны окружающей среды и водных ресурсов администрации Нефтеюганского района.</t>
  </si>
  <si>
    <t xml:space="preserve"> "Сохранение уникальных водных объектов"</t>
  </si>
  <si>
    <t>Протяженность очищенной прибрежной полосы водных объектов (км.)</t>
  </si>
  <si>
    <t>Сформирован план о местах проведения мероприятий по очистке от мусора берегов и прибрежной акватории водных объектов на территории Нефтеюганского района на 2020 год</t>
  </si>
  <si>
    <t>за мероприятие: заместитель председателя комитета по делам народов Севера, охраны окружающей среды и водных ресурсов администрации Нефтеюганского района. за региональный проект: Заруднева Анастасия Сергеевна - специалист-эксперт комитета по делам народов Севера, охраны окружающей среды и водных ресурсов администрации Нефтеюганского района.</t>
  </si>
  <si>
    <t xml:space="preserve">Количество населения, вовлеченного в мероприятия по очистке берегов водных объектов, (нарастающим итогом), тыс. человек </t>
  </si>
  <si>
    <t>_</t>
  </si>
  <si>
    <t>Национальный проект Российской Федерации «Малое и среднее предпринимательство 
и поддержка индивидуальной предпринимательской инициативы»</t>
  </si>
  <si>
    <t xml:space="preserve">«Популяризация предпринимательства» </t>
  </si>
  <si>
    <t xml:space="preserve">не установлено </t>
  </si>
  <si>
    <t xml:space="preserve"> - </t>
  </si>
  <si>
    <t xml:space="preserve">Бузунова Мария Федоровна - директор департамента финансов –
заместитель главы района
</t>
  </si>
  <si>
    <t>Шумейко Ирина Михайловна - председатель комитета по экономической политике и предпринимательству</t>
  </si>
  <si>
    <t>«Расширение доступа субъектов МСП к финансовой поддержке, в том числе к льготному финансированию»</t>
  </si>
  <si>
    <t>Исполнено на 29.02.2020</t>
  </si>
  <si>
    <t xml:space="preserve">  Осуществляется подготовка пакета документации об электронном аукционе на право заключения муниципального контракта на оказание услуг по изготовлению и трансляции в телевизионном эфире информационных материалов в рамках муниципальной программы.</t>
  </si>
  <si>
    <t xml:space="preserve">  Ведется работа по внесению изменений в постановление администрации от 24.04.2015 № 884-па-нпа "Об утверждении порядков предоставления субсидий субъектам малого и среднего предпринимательства и грантов в форме субсидий начинающим предпринимателям Нефтеюганского района".
</t>
  </si>
  <si>
    <t>Информация о реализации региональных проектов, входящих в состав национальных проектов Российской
Федерации, реализуемых администрацией Нефтеюганского района за февраль  2020 года</t>
  </si>
  <si>
    <t>Информация о реализации региональных проектов, входящих в состав национальных проектов Российской
Федерации, реализуемых администрацией Нефтеюганского района за февраль 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</si>
</sst>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_-* #,##0\ _₽_-;\-* #,##0\ _₽_-;_-* &quot;-&quot;??\ _₽_-;_-@_-"/>
    <numFmt numFmtId="165" formatCode="#,##0.00\ _₽"/>
    <numFmt numFmtId="166" formatCode="#,##0\ _₽"/>
    <numFmt numFmtId="167" formatCode="_-* #,##0.0\ _₽_-;\-* #,##0.0\ _₽_-;_-* &quot;-&quot;??\ _₽_-;_-@_-"/>
    <numFmt numFmtId="168" formatCode="_-* #,##0.000\ _₽_-;\-* #,##0.000\ _₽_-;_-* &quot;-&quot;??\ _₽_-;_-@_-"/>
    <numFmt numFmtId="169" formatCode="_-* #,##0.0000\ _₽_-;\-* #,##0.0000\ _₽_-;_-* &quot;-&quot;??\ _₽_-;_-@_-"/>
    <numFmt numFmtId="170" formatCode="_-* #,##0.000000\ _₽_-;\-* #,##0.000000\ _₽_-;_-* &quot;-&quot;??\ _₽_-;_-@_-"/>
    <numFmt numFmtId="171" formatCode="#,##0.000_ ;\-#,##0.000\ "/>
    <numFmt numFmtId="172" formatCode="#,##0.00_ ;\-#,##0.00\ "/>
    <numFmt numFmtId="173" formatCode="000000"/>
    <numFmt numFmtId="174" formatCode="#,##0.000\ _₽;\-#,##0.000\ _₽"/>
    <numFmt numFmtId="175" formatCode="#,##0_ ;\-#,##0\ "/>
  </numFmts>
  <fonts count="12" x14ac:knownFonts="1">
    <font>
      <sz val="11"/>
      <color theme="1"/>
      <name val="Calibri"/>
      <family val="2"/>
      <scheme val="minor"/>
    </font>
    <font>
      <sz val="12"/>
      <color theme="1"/>
      <name val="Times New Roman"/>
      <family val="1"/>
      <charset val="204"/>
    </font>
    <font>
      <b/>
      <sz val="12"/>
      <color theme="1"/>
      <name val="Times New Roman"/>
      <family val="1"/>
      <charset val="204"/>
    </font>
    <font>
      <b/>
      <sz val="16"/>
      <color theme="1"/>
      <name val="Times New Roman"/>
      <family val="1"/>
      <charset val="204"/>
    </font>
    <font>
      <sz val="14"/>
      <color theme="1"/>
      <name val="Times New Roman"/>
      <family val="1"/>
      <charset val="204"/>
    </font>
    <font>
      <sz val="13.5"/>
      <color theme="1"/>
      <name val="Times New Roman"/>
      <family val="1"/>
      <charset val="204"/>
    </font>
    <font>
      <b/>
      <sz val="14"/>
      <color theme="1"/>
      <name val="Times New Roman"/>
      <family val="1"/>
      <charset val="204"/>
    </font>
    <font>
      <sz val="12"/>
      <color indexed="8"/>
      <name val="Times New Roman"/>
      <family val="1"/>
      <charset val="204"/>
    </font>
    <font>
      <sz val="12"/>
      <name val="Times New Roman"/>
      <family val="1"/>
      <charset val="204"/>
    </font>
    <font>
      <sz val="10"/>
      <color theme="1"/>
      <name val="Times New Roman"/>
      <family val="1"/>
      <charset val="204"/>
    </font>
    <font>
      <b/>
      <sz val="15"/>
      <color theme="1"/>
      <name val="Times New Roman"/>
      <family val="1"/>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s>
  <cellStyleXfs count="1">
    <xf numFmtId="0" fontId="0" fillId="0" borderId="0"/>
  </cellStyleXfs>
  <cellXfs count="266">
    <xf numFmtId="0" fontId="0" fillId="0" borderId="0" xfId="0"/>
    <xf numFmtId="0" fontId="1" fillId="0" borderId="0" xfId="0" applyFont="1"/>
    <xf numFmtId="0" fontId="1" fillId="0" borderId="0" xfId="0" applyFont="1" applyFill="1"/>
    <xf numFmtId="0" fontId="1" fillId="0" borderId="0" xfId="0" applyFont="1" applyFill="1" applyAlignment="1">
      <alignment horizontal="left"/>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7"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top" wrapText="1"/>
    </xf>
    <xf numFmtId="0" fontId="8" fillId="0"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165" fontId="2" fillId="0" borderId="1" xfId="0" applyNumberFormat="1" applyFont="1" applyFill="1" applyBorder="1" applyAlignment="1">
      <alignment horizontal="center" vertical="center" wrapText="1"/>
    </xf>
    <xf numFmtId="3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66" fontId="1"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43" fontId="2" fillId="0" borderId="1" xfId="0" applyNumberFormat="1" applyFont="1" applyFill="1" applyBorder="1" applyAlignment="1">
      <alignment horizontal="center" vertical="center" wrapText="1"/>
    </xf>
    <xf numFmtId="43" fontId="7" fillId="0" borderId="1" xfId="0" applyNumberFormat="1" applyFont="1" applyFill="1" applyBorder="1" applyAlignment="1">
      <alignment horizontal="center" vertical="center" wrapText="1"/>
    </xf>
    <xf numFmtId="43"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49"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left" vertical="top" wrapText="1"/>
    </xf>
    <xf numFmtId="0" fontId="1"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xf numFmtId="49" fontId="1" fillId="0" borderId="0" xfId="0" applyNumberFormat="1" applyFont="1" applyFill="1"/>
    <xf numFmtId="49" fontId="9" fillId="0" borderId="1" xfId="0" applyNumberFormat="1" applyFont="1" applyFill="1" applyBorder="1" applyAlignment="1">
      <alignment horizontal="left" vertical="center" wrapText="1"/>
    </xf>
    <xf numFmtId="0" fontId="1" fillId="0" borderId="0" xfId="0" applyFont="1" applyFill="1" applyAlignment="1">
      <alignment horizontal="center" vertical="center"/>
    </xf>
    <xf numFmtId="49" fontId="9" fillId="0" borderId="0" xfId="0" applyNumberFormat="1" applyFont="1" applyFill="1" applyAlignment="1">
      <alignment horizontal="left" vertical="center" wrapText="1"/>
    </xf>
    <xf numFmtId="0" fontId="1" fillId="0" borderId="2" xfId="0" applyFont="1" applyFill="1" applyBorder="1" applyAlignment="1">
      <alignment horizontal="center" vertical="center" wrapText="1"/>
    </xf>
    <xf numFmtId="49" fontId="8" fillId="0" borderId="7"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49" fontId="8" fillId="0" borderId="6"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1" fillId="0" borderId="7" xfId="0" applyNumberFormat="1" applyFont="1" applyFill="1" applyBorder="1" applyAlignment="1">
      <alignment horizontal="center" vertical="top" wrapText="1"/>
    </xf>
    <xf numFmtId="49" fontId="1" fillId="0" borderId="7" xfId="0" applyNumberFormat="1" applyFont="1" applyFill="1" applyBorder="1" applyAlignment="1">
      <alignment horizontal="left" vertical="top" wrapText="1"/>
    </xf>
    <xf numFmtId="49" fontId="8" fillId="0" borderId="7" xfId="0" applyNumberFormat="1" applyFont="1" applyFill="1" applyBorder="1" applyAlignment="1">
      <alignment horizontal="left" vertical="top" wrapText="1"/>
    </xf>
    <xf numFmtId="167" fontId="7" fillId="0" borderId="1" xfId="0" applyNumberFormat="1" applyFont="1" applyFill="1" applyBorder="1" applyAlignment="1">
      <alignment horizontal="center" vertical="top" wrapText="1"/>
    </xf>
    <xf numFmtId="43" fontId="1" fillId="0" borderId="19" xfId="0" applyNumberFormat="1" applyFont="1" applyFill="1" applyBorder="1" applyAlignment="1">
      <alignment horizontal="center" vertical="top" wrapText="1"/>
    </xf>
    <xf numFmtId="43" fontId="1" fillId="0" borderId="7" xfId="0" applyNumberFormat="1" applyFont="1" applyFill="1" applyBorder="1" applyAlignment="1">
      <alignment horizontal="center" vertical="top" wrapText="1"/>
    </xf>
    <xf numFmtId="0" fontId="2" fillId="0" borderId="7" xfId="0" applyFont="1" applyFill="1" applyBorder="1" applyAlignment="1">
      <alignment vertical="top" wrapText="1"/>
    </xf>
    <xf numFmtId="43" fontId="2" fillId="0" borderId="7" xfId="0" applyNumberFormat="1" applyFont="1" applyFill="1" applyBorder="1" applyAlignment="1">
      <alignment horizontal="left" vertical="top" wrapText="1"/>
    </xf>
    <xf numFmtId="167" fontId="2" fillId="0" borderId="7" xfId="0" applyNumberFormat="1" applyFont="1" applyFill="1" applyBorder="1" applyAlignment="1">
      <alignment horizontal="center" vertical="top" wrapText="1"/>
    </xf>
    <xf numFmtId="168" fontId="7" fillId="0" borderId="1" xfId="0" applyNumberFormat="1" applyFont="1" applyFill="1" applyBorder="1" applyAlignment="1">
      <alignment horizontal="center" vertical="top" wrapText="1"/>
    </xf>
    <xf numFmtId="1" fontId="7" fillId="0" borderId="1" xfId="0" applyNumberFormat="1"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43" fontId="7" fillId="0" borderId="1" xfId="0" applyNumberFormat="1" applyFont="1" applyFill="1" applyBorder="1" applyAlignment="1">
      <alignment horizontal="left" vertical="top" wrapText="1"/>
    </xf>
    <xf numFmtId="167" fontId="1" fillId="0" borderId="1" xfId="0" applyNumberFormat="1" applyFont="1" applyFill="1" applyBorder="1" applyAlignment="1">
      <alignment vertical="top" wrapText="1"/>
    </xf>
    <xf numFmtId="167" fontId="1" fillId="0" borderId="1" xfId="0" applyNumberFormat="1" applyFont="1" applyFill="1" applyBorder="1" applyAlignment="1">
      <alignment horizontal="center" vertical="top" wrapText="1"/>
    </xf>
    <xf numFmtId="43" fontId="7" fillId="0" borderId="1" xfId="0" applyNumberFormat="1" applyFont="1" applyFill="1" applyBorder="1" applyAlignment="1">
      <alignment horizontal="right" vertical="top" wrapText="1"/>
    </xf>
    <xf numFmtId="43" fontId="1" fillId="0" borderId="1" xfId="0" applyNumberFormat="1" applyFont="1" applyFill="1" applyBorder="1" applyAlignment="1">
      <alignment horizontal="center" vertical="top" wrapText="1"/>
    </xf>
    <xf numFmtId="0" fontId="1" fillId="0" borderId="8" xfId="0" applyFont="1" applyFill="1" applyBorder="1" applyAlignment="1">
      <alignment horizontal="left" vertical="top" wrapText="1"/>
    </xf>
    <xf numFmtId="43" fontId="8" fillId="0" borderId="8" xfId="0" applyNumberFormat="1" applyFont="1" applyFill="1" applyBorder="1" applyAlignment="1">
      <alignment horizontal="right" vertical="top" wrapText="1"/>
    </xf>
    <xf numFmtId="1" fontId="1" fillId="0" borderId="8" xfId="0" applyNumberFormat="1" applyFont="1" applyFill="1" applyBorder="1" applyAlignment="1">
      <alignment horizontal="center" vertical="top" wrapText="1"/>
    </xf>
    <xf numFmtId="167" fontId="1" fillId="0" borderId="7" xfId="0" applyNumberFormat="1" applyFont="1" applyFill="1" applyBorder="1" applyAlignment="1">
      <alignment horizontal="center" vertical="top" wrapText="1"/>
    </xf>
    <xf numFmtId="169" fontId="7" fillId="0" borderId="1" xfId="0" applyNumberFormat="1" applyFont="1" applyFill="1" applyBorder="1" applyAlignment="1">
      <alignment horizontal="center" vertical="top" wrapText="1"/>
    </xf>
    <xf numFmtId="0" fontId="1" fillId="0" borderId="2" xfId="0" applyFont="1" applyFill="1" applyBorder="1" applyAlignment="1">
      <alignment horizontal="left" vertical="top" wrapText="1"/>
    </xf>
    <xf numFmtId="43" fontId="8" fillId="0" borderId="2" xfId="0" applyNumberFormat="1" applyFont="1" applyFill="1" applyBorder="1" applyAlignment="1">
      <alignment horizontal="right" vertical="top" wrapText="1"/>
    </xf>
    <xf numFmtId="1" fontId="1" fillId="0" borderId="2" xfId="0" applyNumberFormat="1" applyFont="1" applyFill="1" applyBorder="1" applyAlignment="1">
      <alignment horizontal="center" vertical="top" wrapText="1"/>
    </xf>
    <xf numFmtId="17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8" fillId="0" borderId="2"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167" fontId="8" fillId="0" borderId="7" xfId="0" applyNumberFormat="1" applyFont="1" applyFill="1" applyBorder="1" applyAlignment="1">
      <alignment horizontal="center" vertical="top" wrapText="1"/>
    </xf>
    <xf numFmtId="167" fontId="8" fillId="0" borderId="1" xfId="0" applyNumberFormat="1" applyFont="1" applyFill="1" applyBorder="1" applyAlignment="1">
      <alignment horizontal="center" vertical="top" wrapText="1"/>
    </xf>
    <xf numFmtId="43" fontId="8" fillId="0" borderId="1" xfId="0" applyNumberFormat="1" applyFont="1" applyFill="1" applyBorder="1" applyAlignment="1">
      <alignment horizontal="center" vertical="top" wrapText="1"/>
    </xf>
    <xf numFmtId="43" fontId="2" fillId="0" borderId="7" xfId="0" applyNumberFormat="1" applyFont="1" applyFill="1" applyBorder="1" applyAlignment="1">
      <alignment horizontal="center" vertical="top" wrapText="1"/>
    </xf>
    <xf numFmtId="43" fontId="7" fillId="0" borderId="1" xfId="0" applyNumberFormat="1" applyFont="1" applyFill="1" applyBorder="1" applyAlignment="1">
      <alignment horizontal="center" vertical="top" wrapText="1"/>
    </xf>
    <xf numFmtId="43" fontId="1" fillId="0" borderId="1" xfId="0" applyNumberFormat="1" applyFont="1" applyFill="1" applyBorder="1" applyAlignment="1">
      <alignment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center" vertical="top" wrapText="1"/>
    </xf>
    <xf numFmtId="0" fontId="1" fillId="0" borderId="7" xfId="0" applyNumberFormat="1" applyFont="1" applyFill="1" applyBorder="1" applyAlignment="1">
      <alignment horizontal="center" vertical="top" wrapText="1"/>
    </xf>
    <xf numFmtId="0" fontId="2" fillId="0" borderId="7" xfId="0" applyFont="1" applyFill="1" applyBorder="1" applyAlignment="1">
      <alignment vertical="center" wrapText="1"/>
    </xf>
    <xf numFmtId="43" fontId="11" fillId="0" borderId="15" xfId="0" applyNumberFormat="1" applyFont="1" applyFill="1" applyBorder="1" applyAlignment="1">
      <alignment vertical="top" wrapText="1"/>
    </xf>
    <xf numFmtId="1" fontId="11" fillId="0" borderId="1" xfId="0" applyNumberFormat="1" applyFont="1" applyFill="1" applyBorder="1" applyAlignment="1">
      <alignment horizontal="center" vertical="top" wrapText="1"/>
    </xf>
    <xf numFmtId="1" fontId="11" fillId="0" borderId="7" xfId="0" applyNumberFormat="1" applyFont="1" applyFill="1" applyBorder="1" applyAlignment="1">
      <alignment horizontal="center" vertical="top" wrapText="1"/>
    </xf>
    <xf numFmtId="0" fontId="1" fillId="0" borderId="1" xfId="0" applyFont="1" applyFill="1" applyBorder="1" applyAlignment="1">
      <alignment horizontal="left" vertical="center" wrapText="1"/>
    </xf>
    <xf numFmtId="43" fontId="8" fillId="0" borderId="16" xfId="0" applyNumberFormat="1" applyFont="1" applyFill="1" applyBorder="1" applyAlignment="1">
      <alignment vertical="top" wrapText="1"/>
    </xf>
    <xf numFmtId="1" fontId="8" fillId="0" borderId="1" xfId="0" applyNumberFormat="1" applyFont="1" applyFill="1" applyBorder="1" applyAlignment="1">
      <alignment horizontal="center" vertical="top" wrapText="1"/>
    </xf>
    <xf numFmtId="1" fontId="8" fillId="0" borderId="4" xfId="0" applyNumberFormat="1" applyFont="1" applyFill="1" applyBorder="1" applyAlignment="1">
      <alignment horizontal="center" vertical="top" wrapText="1"/>
    </xf>
    <xf numFmtId="0" fontId="1" fillId="0" borderId="8" xfId="0" applyFont="1" applyFill="1" applyBorder="1" applyAlignment="1">
      <alignment horizontal="left" vertical="center" wrapText="1"/>
    </xf>
    <xf numFmtId="0" fontId="8" fillId="0" borderId="17" xfId="0" applyNumberFormat="1" applyFont="1" applyFill="1" applyBorder="1" applyAlignment="1">
      <alignment vertical="top" wrapText="1"/>
    </xf>
    <xf numFmtId="1" fontId="8" fillId="0" borderId="5" xfId="0" applyNumberFormat="1" applyFont="1" applyFill="1" applyBorder="1" applyAlignment="1">
      <alignment horizontal="center" vertical="top" wrapText="1"/>
    </xf>
    <xf numFmtId="1" fontId="2" fillId="0" borderId="4" xfId="0" applyNumberFormat="1" applyFont="1" applyFill="1" applyBorder="1" applyAlignment="1">
      <alignment horizontal="center" vertical="top" wrapText="1"/>
    </xf>
    <xf numFmtId="1" fontId="2" fillId="0" borderId="7" xfId="0" applyNumberFormat="1" applyFont="1" applyFill="1" applyBorder="1" applyAlignment="1">
      <alignment horizontal="center" vertical="top" wrapText="1"/>
    </xf>
    <xf numFmtId="1" fontId="7" fillId="0" borderId="1" xfId="0" applyNumberFormat="1" applyFont="1" applyFill="1" applyBorder="1" applyAlignment="1">
      <alignment vertical="top" wrapText="1"/>
    </xf>
    <xf numFmtId="43" fontId="7" fillId="0" borderId="1" xfId="0" applyNumberFormat="1" applyFont="1" applyFill="1" applyBorder="1" applyAlignment="1">
      <alignment vertical="top" wrapText="1"/>
    </xf>
    <xf numFmtId="37" fontId="8" fillId="0" borderId="8" xfId="0" applyNumberFormat="1" applyFont="1" applyFill="1" applyBorder="1" applyAlignment="1">
      <alignment horizontal="center" vertical="top" wrapText="1"/>
    </xf>
    <xf numFmtId="166" fontId="2" fillId="0" borderId="7" xfId="0" applyNumberFormat="1" applyFont="1" applyFill="1" applyBorder="1" applyAlignment="1">
      <alignment horizontal="center" vertical="top" wrapText="1"/>
    </xf>
    <xf numFmtId="166" fontId="7" fillId="0" borderId="1" xfId="0" applyNumberFormat="1" applyFont="1" applyFill="1" applyBorder="1" applyAlignment="1">
      <alignment horizontal="center" vertical="top" wrapText="1"/>
    </xf>
    <xf numFmtId="166" fontId="8" fillId="0" borderId="8"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NumberFormat="1" applyFont="1" applyFill="1" applyBorder="1" applyAlignment="1">
      <alignment horizontal="center" vertical="center" wrapText="1"/>
    </xf>
    <xf numFmtId="43" fontId="2" fillId="0" borderId="1" xfId="0" applyNumberFormat="1" applyFont="1" applyFill="1" applyBorder="1" applyAlignment="1">
      <alignment horizontal="left" vertical="center" wrapText="1"/>
    </xf>
    <xf numFmtId="0" fontId="1" fillId="0" borderId="8"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43" fontId="7" fillId="0" borderId="16"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43" fontId="2" fillId="0" borderId="15"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43" fontId="2" fillId="0" borderId="7" xfId="0" applyNumberFormat="1" applyFont="1" applyFill="1" applyBorder="1" applyAlignment="1">
      <alignment horizontal="center" vertical="center" wrapText="1"/>
    </xf>
    <xf numFmtId="1" fontId="1" fillId="0" borderId="8" xfId="0"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wrapText="1"/>
    </xf>
    <xf numFmtId="1" fontId="7" fillId="0" borderId="16"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 fontId="8" fillId="0" borderId="8" xfId="0" applyNumberFormat="1" applyFont="1" applyFill="1" applyBorder="1" applyAlignment="1">
      <alignment horizontal="center" vertical="center" wrapText="1"/>
    </xf>
    <xf numFmtId="1" fontId="8" fillId="0" borderId="17"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49"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164" fontId="1" fillId="0" borderId="1"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top" wrapText="1"/>
    </xf>
    <xf numFmtId="49" fontId="7" fillId="0" borderId="4" xfId="0" applyNumberFormat="1" applyFont="1" applyFill="1" applyBorder="1" applyAlignment="1">
      <alignment horizontal="center" vertical="top" wrapText="1"/>
    </xf>
    <xf numFmtId="0" fontId="7"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4" xfId="0" applyNumberFormat="1" applyFont="1" applyFill="1" applyBorder="1" applyAlignment="1">
      <alignment horizontal="left" vertical="top" wrapText="1"/>
    </xf>
    <xf numFmtId="164" fontId="1" fillId="0" borderId="2" xfId="0" applyNumberFormat="1" applyFont="1" applyFill="1" applyBorder="1" applyAlignment="1">
      <alignment horizontal="center" vertical="top" wrapText="1"/>
    </xf>
    <xf numFmtId="164" fontId="1" fillId="0" borderId="3" xfId="0" applyNumberFormat="1" applyFont="1" applyFill="1" applyBorder="1" applyAlignment="1">
      <alignment horizontal="center" vertical="top" wrapText="1"/>
    </xf>
    <xf numFmtId="164" fontId="1" fillId="0" borderId="4" xfId="0" applyNumberFormat="1" applyFont="1" applyFill="1" applyBorder="1" applyAlignment="1">
      <alignment horizontal="center" vertical="top"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 fillId="0" borderId="5" xfId="0" applyNumberFormat="1" applyFont="1" applyFill="1" applyBorder="1" applyAlignment="1">
      <alignment horizontal="left" vertical="top" wrapText="1"/>
    </xf>
    <xf numFmtId="49" fontId="1"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49" fontId="1" fillId="0" borderId="5" xfId="0" applyNumberFormat="1" applyFont="1" applyFill="1" applyBorder="1" applyAlignment="1">
      <alignment horizontal="center" vertical="top" wrapText="1"/>
    </xf>
    <xf numFmtId="0" fontId="7" fillId="0" borderId="2" xfId="0" applyNumberFormat="1" applyFont="1" applyFill="1" applyBorder="1" applyAlignment="1">
      <alignment horizontal="center" vertical="top" wrapText="1"/>
    </xf>
    <xf numFmtId="0" fontId="7" fillId="0" borderId="3" xfId="0" applyNumberFormat="1" applyFont="1" applyFill="1" applyBorder="1" applyAlignment="1">
      <alignment horizontal="center" vertical="top" wrapText="1"/>
    </xf>
    <xf numFmtId="0" fontId="7" fillId="0" borderId="5" xfId="0" applyNumberFormat="1" applyFont="1" applyFill="1" applyBorder="1" applyAlignment="1">
      <alignment horizontal="center" vertical="top" wrapText="1"/>
    </xf>
    <xf numFmtId="167" fontId="7" fillId="0" borderId="2" xfId="0" applyNumberFormat="1" applyFont="1" applyFill="1" applyBorder="1" applyAlignment="1">
      <alignment horizontal="center" vertical="top" wrapText="1"/>
    </xf>
    <xf numFmtId="167" fontId="7" fillId="0" borderId="3" xfId="0" applyNumberFormat="1" applyFont="1" applyFill="1" applyBorder="1" applyAlignment="1">
      <alignment horizontal="center" vertical="top" wrapText="1"/>
    </xf>
    <xf numFmtId="167" fontId="7" fillId="0" borderId="5" xfId="0" applyNumberFormat="1" applyFont="1" applyFill="1" applyBorder="1" applyAlignment="1">
      <alignment horizontal="center" vertical="top" wrapText="1"/>
    </xf>
    <xf numFmtId="49" fontId="8" fillId="0" borderId="2" xfId="0" applyNumberFormat="1" applyFont="1" applyFill="1" applyBorder="1" applyAlignment="1">
      <alignment horizontal="left" vertical="top" wrapText="1"/>
    </xf>
    <xf numFmtId="49" fontId="8" fillId="0" borderId="3" xfId="0" applyNumberFormat="1" applyFont="1" applyFill="1" applyBorder="1" applyAlignment="1">
      <alignment horizontal="left" vertical="top" wrapText="1"/>
    </xf>
    <xf numFmtId="49" fontId="8" fillId="0" borderId="5" xfId="0" applyNumberFormat="1" applyFont="1" applyFill="1" applyBorder="1" applyAlignment="1">
      <alignment horizontal="left" vertical="top" wrapText="1"/>
    </xf>
    <xf numFmtId="0" fontId="1" fillId="0" borderId="23"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6"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5" xfId="0" applyFont="1" applyFill="1" applyBorder="1" applyAlignment="1">
      <alignment horizontal="left" vertical="top" wrapText="1"/>
    </xf>
    <xf numFmtId="49" fontId="1" fillId="0" borderId="2" xfId="0" applyNumberFormat="1" applyFont="1" applyFill="1" applyBorder="1" applyAlignment="1">
      <alignment horizontal="left" vertical="top" wrapText="1"/>
    </xf>
    <xf numFmtId="49" fontId="1" fillId="0" borderId="4" xfId="0" applyNumberFormat="1" applyFont="1" applyFill="1" applyBorder="1" applyAlignment="1">
      <alignment horizontal="left" vertical="top" wrapText="1"/>
    </xf>
    <xf numFmtId="49" fontId="1" fillId="0" borderId="5"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43" fontId="7" fillId="0" borderId="2" xfId="0" applyNumberFormat="1" applyFont="1" applyFill="1" applyBorder="1" applyAlignment="1">
      <alignment horizontal="center" vertical="top" wrapText="1"/>
    </xf>
    <xf numFmtId="43" fontId="7" fillId="0" borderId="3" xfId="0" applyNumberFormat="1" applyFont="1" applyFill="1" applyBorder="1" applyAlignment="1">
      <alignment horizontal="center" vertical="top" wrapText="1"/>
    </xf>
    <xf numFmtId="43" fontId="7" fillId="0" borderId="5" xfId="0" applyNumberFormat="1" applyFont="1" applyFill="1" applyBorder="1" applyAlignment="1">
      <alignment horizontal="center" vertical="top" wrapText="1"/>
    </xf>
    <xf numFmtId="0" fontId="8" fillId="0" borderId="2" xfId="0" applyNumberFormat="1" applyFont="1" applyFill="1" applyBorder="1" applyAlignment="1">
      <alignment horizontal="center" vertical="top" wrapText="1"/>
    </xf>
    <xf numFmtId="0" fontId="8" fillId="0" borderId="5" xfId="0" applyNumberFormat="1" applyFont="1" applyFill="1" applyBorder="1" applyAlignment="1">
      <alignment horizontal="center" vertical="top" wrapText="1"/>
    </xf>
    <xf numFmtId="164" fontId="1" fillId="0" borderId="5" xfId="0" applyNumberFormat="1" applyFont="1" applyFill="1" applyBorder="1" applyAlignment="1">
      <alignment horizontal="center" vertical="top" wrapText="1"/>
    </xf>
    <xf numFmtId="49" fontId="7" fillId="0" borderId="5" xfId="0" applyNumberFormat="1" applyFont="1" applyFill="1" applyBorder="1" applyAlignment="1">
      <alignment horizontal="center" vertical="top" wrapText="1"/>
    </xf>
    <xf numFmtId="49" fontId="8" fillId="0" borderId="4" xfId="0" applyNumberFormat="1" applyFont="1" applyFill="1" applyBorder="1" applyAlignment="1">
      <alignment horizontal="left" vertical="top" wrapText="1"/>
    </xf>
    <xf numFmtId="0" fontId="1" fillId="0" borderId="15"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7" xfId="0" applyFont="1" applyFill="1" applyBorder="1" applyAlignment="1">
      <alignment horizontal="left" vertical="top" wrapText="1"/>
    </xf>
    <xf numFmtId="0" fontId="1" fillId="0" borderId="2" xfId="0" applyFont="1" applyFill="1" applyBorder="1" applyAlignment="1">
      <alignment horizontal="left" vertical="top" wrapText="1"/>
    </xf>
    <xf numFmtId="168" fontId="7" fillId="0" borderId="2" xfId="0" applyNumberFormat="1" applyFont="1" applyFill="1" applyBorder="1" applyAlignment="1">
      <alignment horizontal="center" vertical="top" wrapText="1"/>
    </xf>
    <xf numFmtId="168" fontId="7" fillId="0" borderId="5" xfId="0" applyNumberFormat="1" applyFont="1" applyFill="1" applyBorder="1" applyAlignment="1">
      <alignment horizontal="center" vertical="top" wrapText="1"/>
    </xf>
    <xf numFmtId="0" fontId="2" fillId="0" borderId="0" xfId="0" applyFont="1" applyFill="1" applyBorder="1" applyAlignment="1">
      <alignment horizontal="center" vertical="center" wrapText="1"/>
    </xf>
    <xf numFmtId="0" fontId="1" fillId="0" borderId="18"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18"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7" xfId="0" applyFont="1" applyFill="1" applyBorder="1" applyAlignment="1">
      <alignment horizontal="left" vertical="top" wrapText="1"/>
    </xf>
    <xf numFmtId="49" fontId="8" fillId="0" borderId="6" xfId="0" applyNumberFormat="1" applyFont="1" applyFill="1" applyBorder="1" applyAlignment="1">
      <alignment horizontal="left" vertical="top" wrapText="1"/>
    </xf>
    <xf numFmtId="1" fontId="7" fillId="0" borderId="2" xfId="0" applyNumberFormat="1" applyFont="1" applyFill="1" applyBorder="1" applyAlignment="1">
      <alignment horizontal="center" vertical="top" wrapText="1"/>
    </xf>
    <xf numFmtId="1" fontId="7" fillId="0" borderId="5" xfId="0" applyNumberFormat="1" applyFont="1" applyFill="1" applyBorder="1" applyAlignment="1">
      <alignment horizontal="center" vertical="top" wrapText="1"/>
    </xf>
    <xf numFmtId="0" fontId="10"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0" fillId="0" borderId="0" xfId="0" applyFont="1" applyFill="1" applyAlignment="1">
      <alignment horizontal="center" vertical="center"/>
    </xf>
    <xf numFmtId="0" fontId="2" fillId="0" borderId="2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7" xfId="0" applyFont="1" applyFill="1" applyBorder="1" applyAlignment="1">
      <alignment horizontal="center" vertical="top" wrapText="1"/>
    </xf>
    <xf numFmtId="49" fontId="1" fillId="0" borderId="6" xfId="0" applyNumberFormat="1" applyFont="1" applyFill="1" applyBorder="1" applyAlignment="1">
      <alignment horizontal="center" vertical="top" wrapText="1"/>
    </xf>
    <xf numFmtId="0" fontId="1" fillId="0" borderId="6" xfId="0" applyNumberFormat="1" applyFont="1" applyFill="1" applyBorder="1" applyAlignment="1">
      <alignment horizontal="center" vertical="top" wrapText="1"/>
    </xf>
    <xf numFmtId="175" fontId="1" fillId="0" borderId="2" xfId="0" applyNumberFormat="1" applyFont="1" applyFill="1" applyBorder="1" applyAlignment="1">
      <alignment horizontal="left" vertical="top" wrapText="1"/>
    </xf>
    <xf numFmtId="175" fontId="1" fillId="0" borderId="3" xfId="0" applyNumberFormat="1" applyFont="1" applyFill="1" applyBorder="1" applyAlignment="1">
      <alignment horizontal="left" vertical="top" wrapText="1"/>
    </xf>
    <xf numFmtId="175" fontId="1" fillId="0" borderId="4" xfId="0" applyNumberFormat="1" applyFont="1" applyFill="1" applyBorder="1" applyAlignment="1">
      <alignment horizontal="left" vertical="top" wrapText="1"/>
    </xf>
    <xf numFmtId="164" fontId="1" fillId="0" borderId="6" xfId="0" applyNumberFormat="1" applyFont="1" applyFill="1" applyBorder="1" applyAlignment="1">
      <alignment horizontal="center" vertical="top" wrapText="1"/>
    </xf>
    <xf numFmtId="1" fontId="1" fillId="0" borderId="3" xfId="0" applyNumberFormat="1" applyFont="1" applyFill="1" applyBorder="1" applyAlignment="1">
      <alignment horizontal="center" vertical="top" wrapText="1"/>
    </xf>
    <xf numFmtId="1" fontId="1" fillId="0" borderId="5" xfId="0" applyNumberFormat="1"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4" xfId="0" applyFont="1" applyFill="1" applyBorder="1" applyAlignment="1">
      <alignment horizontal="left" vertical="top" wrapText="1"/>
    </xf>
    <xf numFmtId="171" fontId="1" fillId="0" borderId="2" xfId="0" applyNumberFormat="1" applyFont="1" applyFill="1" applyBorder="1" applyAlignment="1">
      <alignment horizontal="center" vertical="top" wrapText="1"/>
    </xf>
    <xf numFmtId="171" fontId="1" fillId="0" borderId="3" xfId="0" applyNumberFormat="1" applyFont="1" applyFill="1" applyBorder="1" applyAlignment="1">
      <alignment horizontal="center" vertical="top" wrapText="1"/>
    </xf>
    <xf numFmtId="171" fontId="1" fillId="0" borderId="5" xfId="0" applyNumberFormat="1" applyFont="1" applyFill="1" applyBorder="1" applyAlignment="1">
      <alignment horizontal="center" vertical="top" wrapText="1"/>
    </xf>
    <xf numFmtId="172" fontId="1" fillId="0" borderId="2" xfId="0" applyNumberFormat="1" applyFont="1" applyFill="1" applyBorder="1" applyAlignment="1">
      <alignment horizontal="center" vertical="top" wrapText="1"/>
    </xf>
    <xf numFmtId="172" fontId="1" fillId="0" borderId="3" xfId="0" applyNumberFormat="1" applyFont="1" applyFill="1" applyBorder="1" applyAlignment="1">
      <alignment horizontal="center" vertical="top" wrapText="1"/>
    </xf>
    <xf numFmtId="172" fontId="1" fillId="0" borderId="5" xfId="0" applyNumberFormat="1" applyFont="1" applyFill="1" applyBorder="1" applyAlignment="1">
      <alignment horizontal="center" vertical="top" wrapText="1"/>
    </xf>
    <xf numFmtId="174" fontId="1" fillId="0" borderId="6" xfId="0" applyNumberFormat="1" applyFont="1" applyFill="1" applyBorder="1" applyAlignment="1">
      <alignment horizontal="center" vertical="top" wrapText="1"/>
    </xf>
    <xf numFmtId="174" fontId="1" fillId="0" borderId="3" xfId="0" applyNumberFormat="1" applyFont="1" applyFill="1" applyBorder="1" applyAlignment="1">
      <alignment horizontal="center" vertical="top" wrapText="1"/>
    </xf>
    <xf numFmtId="174" fontId="1" fillId="0" borderId="5" xfId="0" applyNumberFormat="1" applyFont="1" applyFill="1" applyBorder="1" applyAlignment="1">
      <alignment horizontal="center" vertical="top" wrapText="1"/>
    </xf>
    <xf numFmtId="173" fontId="1" fillId="0" borderId="2" xfId="0" applyNumberFormat="1" applyFont="1" applyFill="1" applyBorder="1" applyAlignment="1">
      <alignment horizontal="left" vertical="top" wrapText="1"/>
    </xf>
    <xf numFmtId="173" fontId="1" fillId="0" borderId="3" xfId="0" applyNumberFormat="1" applyFont="1" applyFill="1" applyBorder="1" applyAlignment="1">
      <alignment horizontal="left" vertical="top" wrapText="1"/>
    </xf>
    <xf numFmtId="173" fontId="1" fillId="0" borderId="5" xfId="0" applyNumberFormat="1"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8" xfId="0" applyFont="1" applyFill="1" applyBorder="1" applyAlignment="1">
      <alignment horizontal="left" vertical="top" wrapText="1"/>
    </xf>
    <xf numFmtId="43" fontId="1" fillId="0" borderId="6" xfId="0" applyNumberFormat="1" applyFont="1" applyFill="1" applyBorder="1" applyAlignment="1">
      <alignment horizontal="center" vertical="top" wrapText="1"/>
    </xf>
    <xf numFmtId="43" fontId="1" fillId="0" borderId="3" xfId="0" applyNumberFormat="1" applyFont="1" applyFill="1" applyBorder="1" applyAlignment="1">
      <alignment horizontal="center" vertical="top" wrapText="1"/>
    </xf>
    <xf numFmtId="43" fontId="1" fillId="0" borderId="5"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1" fillId="2" borderId="6" xfId="0" applyNumberFormat="1" applyFont="1" applyFill="1" applyBorder="1" applyAlignment="1">
      <alignment horizontal="left" vertical="top" wrapText="1"/>
    </xf>
    <xf numFmtId="0" fontId="1" fillId="2" borderId="3" xfId="0" applyNumberFormat="1" applyFont="1" applyFill="1" applyBorder="1" applyAlignment="1">
      <alignment horizontal="left" vertical="top" wrapText="1"/>
    </xf>
    <xf numFmtId="0" fontId="1" fillId="2" borderId="5" xfId="0" applyNumberFormat="1" applyFont="1" applyFill="1" applyBorder="1" applyAlignment="1">
      <alignment horizontal="left" vertical="top" wrapText="1"/>
    </xf>
    <xf numFmtId="43" fontId="1" fillId="0" borderId="4" xfId="0" applyNumberFormat="1" applyFont="1" applyFill="1" applyBorder="1" applyAlignment="1">
      <alignment horizontal="center" vertical="top" wrapText="1"/>
    </xf>
    <xf numFmtId="43" fontId="1" fillId="0" borderId="6" xfId="0" applyNumberFormat="1" applyFont="1" applyFill="1" applyBorder="1" applyAlignment="1">
      <alignment vertical="top" wrapText="1"/>
    </xf>
    <xf numFmtId="43" fontId="1" fillId="0" borderId="3" xfId="0" applyNumberFormat="1" applyFont="1" applyFill="1" applyBorder="1" applyAlignment="1">
      <alignment vertical="top" wrapText="1"/>
    </xf>
    <xf numFmtId="43" fontId="1" fillId="0" borderId="4" xfId="0" applyNumberFormat="1" applyFont="1" applyFill="1" applyBorder="1" applyAlignment="1">
      <alignment vertical="top" wrapText="1"/>
    </xf>
    <xf numFmtId="1" fontId="1" fillId="0" borderId="6" xfId="0" applyNumberFormat="1" applyFont="1" applyFill="1" applyBorder="1" applyAlignment="1">
      <alignment horizontal="center" vertical="top" wrapText="1"/>
    </xf>
    <xf numFmtId="1" fontId="1" fillId="0" borderId="4" xfId="0" applyNumberFormat="1" applyFont="1" applyFill="1" applyBorder="1" applyAlignment="1">
      <alignment horizontal="center" vertical="top" wrapText="1"/>
    </xf>
    <xf numFmtId="168" fontId="7" fillId="0" borderId="2" xfId="0" applyNumberFormat="1" applyFont="1" applyFill="1" applyBorder="1" applyAlignment="1">
      <alignment vertical="top" wrapText="1"/>
    </xf>
    <xf numFmtId="168" fontId="7" fillId="0" borderId="5" xfId="0" applyNumberFormat="1" applyFont="1" applyFill="1" applyBorder="1" applyAlignment="1">
      <alignment vertical="top" wrapText="1"/>
    </xf>
    <xf numFmtId="164" fontId="1" fillId="0" borderId="6" xfId="0" applyNumberFormat="1" applyFont="1" applyFill="1" applyBorder="1" applyAlignment="1">
      <alignment horizontal="left" vertical="top" wrapText="1"/>
    </xf>
    <xf numFmtId="164" fontId="1" fillId="0" borderId="3" xfId="0" applyNumberFormat="1" applyFont="1" applyFill="1" applyBorder="1" applyAlignment="1">
      <alignment horizontal="left" vertical="top" wrapText="1"/>
    </xf>
    <xf numFmtId="164" fontId="1" fillId="0" borderId="5" xfId="0" applyNumberFormat="1" applyFont="1" applyFill="1" applyBorder="1" applyAlignment="1">
      <alignment horizontal="left" vertical="top" wrapText="1"/>
    </xf>
    <xf numFmtId="173" fontId="1" fillId="0" borderId="6" xfId="0" applyNumberFormat="1" applyFont="1" applyFill="1" applyBorder="1" applyAlignment="1">
      <alignment horizontal="left" vertical="top" wrapText="1"/>
    </xf>
    <xf numFmtId="49" fontId="1" fillId="0" borderId="6" xfId="0" applyNumberFormat="1" applyFont="1" applyFill="1" applyBorder="1" applyAlignment="1">
      <alignment horizontal="left" vertical="center" wrapText="1"/>
    </xf>
    <xf numFmtId="49" fontId="1" fillId="0" borderId="3"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73;&#1088;&#1072;&#1079;&#1086;&#1074;&#1072;&#1085;&#1080;&#1077;/&#1087;&#1088;&#1080;&#1083;&#1086;&#1078;&#1077;&#1085;&#1080;&#1077;%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4"/>
    </sheetNames>
    <sheetDataSet>
      <sheetData sheetId="0">
        <row r="7">
          <cell r="G7">
            <v>309575.16000000003</v>
          </cell>
          <cell r="H7">
            <v>127213.89</v>
          </cell>
        </row>
        <row r="9">
          <cell r="G9">
            <v>294096.40000000002</v>
          </cell>
          <cell r="H9">
            <v>120853.2</v>
          </cell>
        </row>
        <row r="10">
          <cell r="G10">
            <v>15478.76</v>
          </cell>
          <cell r="H10">
            <v>6360.69</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abSelected="1" topLeftCell="A7" zoomScale="80" zoomScaleNormal="80" zoomScaleSheetLayoutView="75" workbookViewId="0">
      <selection sqref="A1:L1"/>
    </sheetView>
  </sheetViews>
  <sheetFormatPr defaultColWidth="9.140625" defaultRowHeight="15.75" x14ac:dyDescent="0.25"/>
  <cols>
    <col min="1" max="1" width="4.140625" style="2" bestFit="1" customWidth="1"/>
    <col min="2" max="2" width="28.85546875" style="3" customWidth="1"/>
    <col min="3" max="3" width="36.42578125" style="2" customWidth="1"/>
    <col min="4" max="4" width="18.7109375" style="37" customWidth="1"/>
    <col min="5" max="5" width="20.7109375" style="37" customWidth="1"/>
    <col min="6" max="6" width="24.85546875" style="2" customWidth="1"/>
    <col min="7" max="7" width="17.7109375" style="2" customWidth="1"/>
    <col min="8" max="8" width="17.5703125" style="2" bestFit="1" customWidth="1"/>
    <col min="9" max="9" width="15.42578125" style="2" bestFit="1" customWidth="1"/>
    <col min="10" max="10" width="53.42578125" style="38" customWidth="1"/>
    <col min="11" max="11" width="26.7109375" style="2" customWidth="1"/>
    <col min="12" max="12" width="28" style="2" customWidth="1"/>
    <col min="13" max="16384" width="9.140625" style="1"/>
  </cols>
  <sheetData>
    <row r="1" spans="1:13" ht="44.25" customHeight="1" x14ac:dyDescent="0.25">
      <c r="A1" s="152" t="s">
        <v>125</v>
      </c>
      <c r="B1" s="153"/>
      <c r="C1" s="153"/>
      <c r="D1" s="153"/>
      <c r="E1" s="153"/>
      <c r="F1" s="153"/>
      <c r="G1" s="153"/>
      <c r="H1" s="153"/>
      <c r="I1" s="153"/>
      <c r="J1" s="153"/>
      <c r="K1" s="153"/>
      <c r="L1" s="153"/>
    </row>
    <row r="2" spans="1:13" ht="15.75" customHeight="1" x14ac:dyDescent="0.25">
      <c r="A2" s="144" t="s">
        <v>5</v>
      </c>
      <c r="B2" s="144" t="s">
        <v>12</v>
      </c>
      <c r="C2" s="144" t="s">
        <v>8</v>
      </c>
      <c r="D2" s="144"/>
      <c r="E2" s="144"/>
      <c r="F2" s="144" t="s">
        <v>13</v>
      </c>
      <c r="G2" s="144" t="s">
        <v>7</v>
      </c>
      <c r="H2" s="144"/>
      <c r="I2" s="144"/>
      <c r="J2" s="155" t="s">
        <v>10</v>
      </c>
      <c r="K2" s="144" t="s">
        <v>11</v>
      </c>
      <c r="L2" s="144" t="s">
        <v>14</v>
      </c>
    </row>
    <row r="3" spans="1:13" ht="71.25" customHeight="1" x14ac:dyDescent="0.25">
      <c r="A3" s="144"/>
      <c r="B3" s="144"/>
      <c r="C3" s="5" t="s">
        <v>9</v>
      </c>
      <c r="D3" s="14" t="s">
        <v>15</v>
      </c>
      <c r="E3" s="14" t="s">
        <v>30</v>
      </c>
      <c r="F3" s="144"/>
      <c r="G3" s="4" t="s">
        <v>16</v>
      </c>
      <c r="H3" s="4" t="s">
        <v>31</v>
      </c>
      <c r="I3" s="4" t="s">
        <v>6</v>
      </c>
      <c r="J3" s="155"/>
      <c r="K3" s="144"/>
      <c r="L3" s="144"/>
    </row>
    <row r="4" spans="1:13" ht="54.75" customHeight="1" x14ac:dyDescent="0.25">
      <c r="A4" s="6">
        <v>1</v>
      </c>
      <c r="B4" s="6">
        <v>2</v>
      </c>
      <c r="C4" s="7">
        <v>4</v>
      </c>
      <c r="D4" s="36">
        <v>5</v>
      </c>
      <c r="E4" s="36">
        <v>6</v>
      </c>
      <c r="F4" s="8"/>
      <c r="G4" s="8">
        <v>7</v>
      </c>
      <c r="H4" s="8">
        <v>8</v>
      </c>
      <c r="I4" s="8">
        <v>9</v>
      </c>
      <c r="J4" s="9"/>
      <c r="K4" s="6">
        <v>10</v>
      </c>
      <c r="L4" s="6">
        <v>11</v>
      </c>
    </row>
    <row r="5" spans="1:13" ht="18.75" customHeight="1" x14ac:dyDescent="0.25">
      <c r="A5" s="156" t="s">
        <v>17</v>
      </c>
      <c r="B5" s="156"/>
      <c r="C5" s="156"/>
      <c r="D5" s="156"/>
      <c r="E5" s="156"/>
      <c r="F5" s="156"/>
      <c r="G5" s="156"/>
      <c r="H5" s="156"/>
      <c r="I5" s="156"/>
      <c r="J5" s="156"/>
      <c r="K5" s="156"/>
      <c r="L5" s="156"/>
    </row>
    <row r="6" spans="1:13" ht="37.9" customHeight="1" x14ac:dyDescent="0.25">
      <c r="A6" s="127">
        <v>1</v>
      </c>
      <c r="B6" s="128" t="s">
        <v>66</v>
      </c>
      <c r="C6" s="129" t="s">
        <v>18</v>
      </c>
      <c r="D6" s="145">
        <v>428</v>
      </c>
      <c r="E6" s="145">
        <v>348</v>
      </c>
      <c r="F6" s="10" t="s">
        <v>4</v>
      </c>
      <c r="G6" s="27">
        <f>'[1]таблица 4'!$G$7</f>
        <v>309575.16000000003</v>
      </c>
      <c r="H6" s="27">
        <f>'[1]таблица 4'!$H$7</f>
        <v>127213.89</v>
      </c>
      <c r="I6" s="11">
        <v>0</v>
      </c>
      <c r="J6" s="146" t="s">
        <v>34</v>
      </c>
      <c r="K6" s="140" t="s">
        <v>19</v>
      </c>
      <c r="L6" s="140" t="s">
        <v>20</v>
      </c>
    </row>
    <row r="7" spans="1:13" ht="116.25" customHeight="1" x14ac:dyDescent="0.25">
      <c r="A7" s="127"/>
      <c r="B7" s="128"/>
      <c r="C7" s="129"/>
      <c r="D7" s="145"/>
      <c r="E7" s="145"/>
      <c r="F7" s="12" t="s">
        <v>0</v>
      </c>
      <c r="G7" s="13">
        <v>0</v>
      </c>
      <c r="H7" s="14">
        <v>0</v>
      </c>
      <c r="I7" s="14">
        <v>0</v>
      </c>
      <c r="J7" s="147"/>
      <c r="K7" s="140"/>
      <c r="L7" s="140"/>
    </row>
    <row r="8" spans="1:13" ht="135.75" customHeight="1" x14ac:dyDescent="0.25">
      <c r="A8" s="127"/>
      <c r="B8" s="128"/>
      <c r="C8" s="15" t="s">
        <v>21</v>
      </c>
      <c r="D8" s="13">
        <v>60</v>
      </c>
      <c r="E8" s="13">
        <v>0</v>
      </c>
      <c r="F8" s="12" t="s">
        <v>2</v>
      </c>
      <c r="G8" s="28">
        <f>'[1]таблица 4'!$G$9</f>
        <v>294096.40000000002</v>
      </c>
      <c r="H8" s="29">
        <f>'[1]таблица 4'!$H$9</f>
        <v>120853.2</v>
      </c>
      <c r="I8" s="14">
        <v>41.1</v>
      </c>
      <c r="J8" s="147"/>
      <c r="K8" s="140"/>
      <c r="L8" s="140"/>
    </row>
    <row r="9" spans="1:13" ht="15.75" customHeight="1" x14ac:dyDescent="0.25">
      <c r="A9" s="127"/>
      <c r="B9" s="128"/>
      <c r="C9" s="141" t="s">
        <v>22</v>
      </c>
      <c r="D9" s="143">
        <v>100</v>
      </c>
      <c r="E9" s="143">
        <v>100</v>
      </c>
      <c r="F9" s="12" t="s">
        <v>1</v>
      </c>
      <c r="G9" s="28">
        <f>'[1]таблица 4'!$G$10</f>
        <v>15478.76</v>
      </c>
      <c r="H9" s="29">
        <f>'[1]таблица 4'!$H$10</f>
        <v>6360.69</v>
      </c>
      <c r="I9" s="14">
        <v>41.3</v>
      </c>
      <c r="J9" s="147"/>
      <c r="K9" s="140"/>
      <c r="L9" s="140"/>
    </row>
    <row r="10" spans="1:13" ht="39.75" customHeight="1" x14ac:dyDescent="0.25">
      <c r="A10" s="127"/>
      <c r="B10" s="128"/>
      <c r="C10" s="142"/>
      <c r="D10" s="143"/>
      <c r="E10" s="143"/>
      <c r="F10" s="12" t="s">
        <v>3</v>
      </c>
      <c r="G10" s="16">
        <v>0</v>
      </c>
      <c r="H10" s="14">
        <v>0</v>
      </c>
      <c r="I10" s="14">
        <v>0</v>
      </c>
      <c r="J10" s="148"/>
      <c r="K10" s="140"/>
      <c r="L10" s="140"/>
    </row>
    <row r="11" spans="1:13" ht="33" customHeight="1" x14ac:dyDescent="0.25">
      <c r="A11" s="131">
        <v>2</v>
      </c>
      <c r="B11" s="131" t="s">
        <v>23</v>
      </c>
      <c r="C11" s="134" t="s">
        <v>24</v>
      </c>
      <c r="D11" s="137">
        <v>50.4</v>
      </c>
      <c r="E11" s="137">
        <v>49.4</v>
      </c>
      <c r="F11" s="17" t="s">
        <v>4</v>
      </c>
      <c r="G11" s="18">
        <v>0</v>
      </c>
      <c r="H11" s="18">
        <v>0</v>
      </c>
      <c r="I11" s="19">
        <v>0</v>
      </c>
      <c r="J11" s="146" t="s">
        <v>33</v>
      </c>
      <c r="K11" s="149" t="s">
        <v>19</v>
      </c>
      <c r="L11" s="149" t="s">
        <v>25</v>
      </c>
    </row>
    <row r="12" spans="1:13" ht="15.75" customHeight="1" x14ac:dyDescent="0.25">
      <c r="A12" s="132"/>
      <c r="B12" s="132"/>
      <c r="C12" s="135"/>
      <c r="D12" s="138"/>
      <c r="E12" s="138"/>
      <c r="F12" s="12" t="s">
        <v>0</v>
      </c>
      <c r="G12" s="20">
        <v>0</v>
      </c>
      <c r="H12" s="20">
        <v>0</v>
      </c>
      <c r="I12" s="21">
        <v>0</v>
      </c>
      <c r="J12" s="147"/>
      <c r="K12" s="150"/>
      <c r="L12" s="150"/>
      <c r="M12" s="2"/>
    </row>
    <row r="13" spans="1:13" ht="32.25" customHeight="1" x14ac:dyDescent="0.25">
      <c r="A13" s="132"/>
      <c r="B13" s="132"/>
      <c r="C13" s="135"/>
      <c r="D13" s="138"/>
      <c r="E13" s="138"/>
      <c r="F13" s="12" t="s">
        <v>2</v>
      </c>
      <c r="G13" s="22">
        <v>0</v>
      </c>
      <c r="H13" s="23">
        <v>0</v>
      </c>
      <c r="I13" s="21">
        <v>0</v>
      </c>
      <c r="J13" s="147"/>
      <c r="K13" s="150"/>
      <c r="L13" s="150"/>
      <c r="M13" s="2"/>
    </row>
    <row r="14" spans="1:13" ht="16.5" customHeight="1" x14ac:dyDescent="0.25">
      <c r="A14" s="132"/>
      <c r="B14" s="132"/>
      <c r="C14" s="135"/>
      <c r="D14" s="138"/>
      <c r="E14" s="138"/>
      <c r="F14" s="12" t="s">
        <v>1</v>
      </c>
      <c r="G14" s="22">
        <v>0</v>
      </c>
      <c r="H14" s="23">
        <v>0</v>
      </c>
      <c r="I14" s="23">
        <v>0</v>
      </c>
      <c r="J14" s="147"/>
      <c r="K14" s="150"/>
      <c r="L14" s="150"/>
      <c r="M14" s="2"/>
    </row>
    <row r="15" spans="1:13" ht="18" customHeight="1" x14ac:dyDescent="0.25">
      <c r="A15" s="133"/>
      <c r="B15" s="133"/>
      <c r="C15" s="136"/>
      <c r="D15" s="139"/>
      <c r="E15" s="139"/>
      <c r="F15" s="12" t="s">
        <v>3</v>
      </c>
      <c r="G15" s="16">
        <v>0</v>
      </c>
      <c r="H15" s="21">
        <v>0</v>
      </c>
      <c r="I15" s="21">
        <v>0</v>
      </c>
      <c r="J15" s="147"/>
      <c r="K15" s="151"/>
      <c r="L15" s="151"/>
      <c r="M15" s="2"/>
    </row>
    <row r="16" spans="1:13" ht="50.25" customHeight="1" x14ac:dyDescent="0.25">
      <c r="A16" s="127">
        <v>3</v>
      </c>
      <c r="B16" s="128" t="s">
        <v>26</v>
      </c>
      <c r="C16" s="129" t="s">
        <v>27</v>
      </c>
      <c r="D16" s="130" t="s">
        <v>28</v>
      </c>
      <c r="E16" s="130" t="s">
        <v>29</v>
      </c>
      <c r="F16" s="10" t="s">
        <v>4</v>
      </c>
      <c r="G16" s="24">
        <v>0</v>
      </c>
      <c r="H16" s="24">
        <v>0</v>
      </c>
      <c r="I16" s="24">
        <v>0</v>
      </c>
      <c r="J16" s="147" t="s">
        <v>32</v>
      </c>
      <c r="K16" s="149" t="s">
        <v>19</v>
      </c>
      <c r="L16" s="149" t="s">
        <v>25</v>
      </c>
      <c r="M16" s="2"/>
    </row>
    <row r="17" spans="1:12" ht="16.5" customHeight="1" x14ac:dyDescent="0.25">
      <c r="A17" s="127"/>
      <c r="B17" s="128"/>
      <c r="C17" s="129"/>
      <c r="D17" s="130"/>
      <c r="E17" s="130"/>
      <c r="F17" s="12" t="s">
        <v>0</v>
      </c>
      <c r="G17" s="25">
        <v>0</v>
      </c>
      <c r="H17" s="21">
        <v>0</v>
      </c>
      <c r="I17" s="21">
        <v>0</v>
      </c>
      <c r="J17" s="147"/>
      <c r="K17" s="150"/>
      <c r="L17" s="150"/>
    </row>
    <row r="18" spans="1:12" ht="32.25" customHeight="1" x14ac:dyDescent="0.25">
      <c r="A18" s="127"/>
      <c r="B18" s="128"/>
      <c r="C18" s="129"/>
      <c r="D18" s="130"/>
      <c r="E18" s="130"/>
      <c r="F18" s="12" t="s">
        <v>2</v>
      </c>
      <c r="G18" s="25">
        <v>0</v>
      </c>
      <c r="H18" s="21">
        <v>0</v>
      </c>
      <c r="I18" s="21">
        <v>0</v>
      </c>
      <c r="J18" s="147"/>
      <c r="K18" s="150"/>
      <c r="L18" s="150"/>
    </row>
    <row r="19" spans="1:12" ht="16.5" customHeight="1" x14ac:dyDescent="0.25">
      <c r="A19" s="127"/>
      <c r="B19" s="128"/>
      <c r="C19" s="129"/>
      <c r="D19" s="130"/>
      <c r="E19" s="130"/>
      <c r="F19" s="12" t="s">
        <v>1</v>
      </c>
      <c r="G19" s="25">
        <v>0</v>
      </c>
      <c r="H19" s="21">
        <v>0</v>
      </c>
      <c r="I19" s="21">
        <v>0</v>
      </c>
      <c r="J19" s="147"/>
      <c r="K19" s="150"/>
      <c r="L19" s="150"/>
    </row>
    <row r="20" spans="1:12" ht="16.5" customHeight="1" thickBot="1" x14ac:dyDescent="0.3">
      <c r="A20" s="127"/>
      <c r="B20" s="128"/>
      <c r="C20" s="129"/>
      <c r="D20" s="130"/>
      <c r="E20" s="130"/>
      <c r="F20" s="12" t="s">
        <v>3</v>
      </c>
      <c r="G20" s="26">
        <v>0</v>
      </c>
      <c r="H20" s="21">
        <v>0</v>
      </c>
      <c r="I20" s="21">
        <v>0</v>
      </c>
      <c r="J20" s="154"/>
      <c r="K20" s="151"/>
      <c r="L20" s="151"/>
    </row>
  </sheetData>
  <mergeCells count="36">
    <mergeCell ref="K11:K15"/>
    <mergeCell ref="L11:L15"/>
    <mergeCell ref="K16:K20"/>
    <mergeCell ref="L16:L20"/>
    <mergeCell ref="A1:L1"/>
    <mergeCell ref="B2:B3"/>
    <mergeCell ref="C2:E2"/>
    <mergeCell ref="F2:F3"/>
    <mergeCell ref="G2:I2"/>
    <mergeCell ref="J11:J20"/>
    <mergeCell ref="J2:J3"/>
    <mergeCell ref="K2:K3"/>
    <mergeCell ref="L2:L3"/>
    <mergeCell ref="A5:L5"/>
    <mergeCell ref="A6:A10"/>
    <mergeCell ref="B6:B10"/>
    <mergeCell ref="L6:L10"/>
    <mergeCell ref="C9:C10"/>
    <mergeCell ref="D9:D10"/>
    <mergeCell ref="E9:E10"/>
    <mergeCell ref="A2:A3"/>
    <mergeCell ref="C6:C7"/>
    <mergeCell ref="D6:D7"/>
    <mergeCell ref="E6:E7"/>
    <mergeCell ref="J6:J10"/>
    <mergeCell ref="K6:K10"/>
    <mergeCell ref="A11:A15"/>
    <mergeCell ref="B11:B15"/>
    <mergeCell ref="C11:C15"/>
    <mergeCell ref="D11:D15"/>
    <mergeCell ref="E11:E15"/>
    <mergeCell ref="A16:A20"/>
    <mergeCell ref="B16:B20"/>
    <mergeCell ref="C16:C20"/>
    <mergeCell ref="D16:D20"/>
    <mergeCell ref="E16:E20"/>
  </mergeCells>
  <pageMargins left="0.70866141732283472" right="0.70866141732283472" top="0.74803149606299213" bottom="0.74803149606299213" header="0.31496062992125984" footer="0.31496062992125984"/>
  <pageSetup paperSize="9" scale="44"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view="pageBreakPreview" topLeftCell="A4" zoomScale="60" zoomScaleNormal="78" workbookViewId="0">
      <selection activeCell="J3" sqref="J3:J4"/>
    </sheetView>
  </sheetViews>
  <sheetFormatPr defaultRowHeight="15" x14ac:dyDescent="0.25"/>
  <cols>
    <col min="1" max="1" width="7.42578125" customWidth="1"/>
    <col min="2" max="2" width="25.7109375" customWidth="1"/>
    <col min="3" max="3" width="31.5703125" customWidth="1"/>
    <col min="4" max="4" width="12.5703125" customWidth="1"/>
    <col min="5" max="5" width="15.140625" customWidth="1"/>
    <col min="6" max="6" width="18.42578125" customWidth="1"/>
    <col min="7" max="7" width="17.42578125" customWidth="1"/>
    <col min="8" max="8" width="15.42578125" customWidth="1"/>
    <col min="9" max="9" width="13.85546875" customWidth="1"/>
    <col min="10" max="10" width="60.85546875" customWidth="1"/>
    <col min="11" max="11" width="30.7109375" customWidth="1"/>
    <col min="12" max="12" width="34.5703125" customWidth="1"/>
  </cols>
  <sheetData>
    <row r="1" spans="1:12" ht="49.5" customHeight="1" x14ac:dyDescent="0.25">
      <c r="A1" s="205" t="s">
        <v>125</v>
      </c>
      <c r="B1" s="205"/>
      <c r="C1" s="205"/>
      <c r="D1" s="205"/>
      <c r="E1" s="205"/>
      <c r="F1" s="205"/>
      <c r="G1" s="205"/>
      <c r="H1" s="205"/>
      <c r="I1" s="205"/>
      <c r="J1" s="205"/>
      <c r="K1" s="205"/>
      <c r="L1" s="205"/>
    </row>
    <row r="2" spans="1:12" ht="15.75" x14ac:dyDescent="0.25">
      <c r="A2" s="40"/>
      <c r="B2" s="3"/>
      <c r="C2" s="2"/>
      <c r="D2" s="2"/>
      <c r="E2" s="2"/>
      <c r="F2" s="2"/>
      <c r="G2" s="2"/>
      <c r="H2" s="2"/>
      <c r="I2" s="2"/>
      <c r="J2" s="41"/>
      <c r="K2" s="2"/>
      <c r="L2" s="2"/>
    </row>
    <row r="3" spans="1:12" ht="15.75" x14ac:dyDescent="0.25">
      <c r="A3" s="144" t="s">
        <v>5</v>
      </c>
      <c r="B3" s="144" t="s">
        <v>12</v>
      </c>
      <c r="C3" s="206" t="s">
        <v>8</v>
      </c>
      <c r="D3" s="207"/>
      <c r="E3" s="208"/>
      <c r="F3" s="209" t="s">
        <v>7</v>
      </c>
      <c r="G3" s="210"/>
      <c r="H3" s="210"/>
      <c r="I3" s="211"/>
      <c r="J3" s="212" t="s">
        <v>10</v>
      </c>
      <c r="K3" s="214" t="s">
        <v>11</v>
      </c>
      <c r="L3" s="214" t="s">
        <v>14</v>
      </c>
    </row>
    <row r="4" spans="1:12" ht="47.25" x14ac:dyDescent="0.25">
      <c r="A4" s="144"/>
      <c r="B4" s="144"/>
      <c r="C4" s="33" t="s">
        <v>9</v>
      </c>
      <c r="D4" s="33" t="s">
        <v>15</v>
      </c>
      <c r="E4" s="33" t="s">
        <v>35</v>
      </c>
      <c r="F4" s="42" t="s">
        <v>13</v>
      </c>
      <c r="G4" s="33" t="s">
        <v>16</v>
      </c>
      <c r="H4" s="33" t="s">
        <v>31</v>
      </c>
      <c r="I4" s="33" t="s">
        <v>6</v>
      </c>
      <c r="J4" s="213"/>
      <c r="K4" s="215"/>
      <c r="L4" s="215"/>
    </row>
    <row r="5" spans="1:12" ht="15.75" x14ac:dyDescent="0.25">
      <c r="A5" s="33">
        <v>1</v>
      </c>
      <c r="B5" s="33">
        <v>2</v>
      </c>
      <c r="C5" s="33">
        <v>4</v>
      </c>
      <c r="D5" s="33">
        <v>5</v>
      </c>
      <c r="E5" s="33">
        <v>6</v>
      </c>
      <c r="F5" s="33"/>
      <c r="G5" s="33">
        <v>7</v>
      </c>
      <c r="H5" s="33">
        <v>8</v>
      </c>
      <c r="I5" s="33">
        <v>9</v>
      </c>
      <c r="J5" s="39"/>
      <c r="K5" s="33">
        <v>10</v>
      </c>
      <c r="L5" s="33">
        <v>11</v>
      </c>
    </row>
    <row r="6" spans="1:12" ht="16.5" customHeight="1" thickBot="1" x14ac:dyDescent="0.3">
      <c r="A6" s="195" t="s">
        <v>36</v>
      </c>
      <c r="B6" s="195"/>
      <c r="C6" s="195"/>
      <c r="D6" s="195"/>
      <c r="E6" s="195"/>
      <c r="F6" s="195"/>
      <c r="G6" s="195"/>
      <c r="H6" s="195"/>
      <c r="I6" s="195"/>
      <c r="J6" s="195"/>
      <c r="K6" s="195"/>
      <c r="L6" s="195"/>
    </row>
    <row r="7" spans="1:12" ht="133.5" customHeight="1" thickBot="1" x14ac:dyDescent="0.3">
      <c r="A7" s="196">
        <v>1</v>
      </c>
      <c r="B7" s="199" t="s">
        <v>67</v>
      </c>
      <c r="C7" s="43" t="s">
        <v>37</v>
      </c>
      <c r="D7" s="51">
        <v>0</v>
      </c>
      <c r="E7" s="52">
        <v>0</v>
      </c>
      <c r="F7" s="53" t="s">
        <v>4</v>
      </c>
      <c r="G7" s="54">
        <f>SUM(G8:G11)</f>
        <v>398104.06999999995</v>
      </c>
      <c r="H7" s="54">
        <f>SUM(H8:H11)</f>
        <v>203939.20000000001</v>
      </c>
      <c r="I7" s="55">
        <f>H7/G7*100</f>
        <v>51.227609906123291</v>
      </c>
      <c r="J7" s="45" t="s">
        <v>65</v>
      </c>
      <c r="K7" s="140" t="s">
        <v>19</v>
      </c>
      <c r="L7" s="140" t="s">
        <v>68</v>
      </c>
    </row>
    <row r="8" spans="1:12" ht="210.75" customHeight="1" x14ac:dyDescent="0.25">
      <c r="A8" s="197"/>
      <c r="B8" s="200"/>
      <c r="C8" s="44" t="s">
        <v>38</v>
      </c>
      <c r="D8" s="56">
        <v>3.0000000000000001E-3</v>
      </c>
      <c r="E8" s="57">
        <v>0</v>
      </c>
      <c r="F8" s="30" t="s">
        <v>0</v>
      </c>
      <c r="G8" s="57">
        <v>0</v>
      </c>
      <c r="H8" s="58">
        <v>0</v>
      </c>
      <c r="I8" s="58">
        <v>0</v>
      </c>
      <c r="J8" s="202" t="s">
        <v>39</v>
      </c>
      <c r="K8" s="140"/>
      <c r="L8" s="140"/>
    </row>
    <row r="9" spans="1:12" ht="148.5" customHeight="1" x14ac:dyDescent="0.25">
      <c r="A9" s="197"/>
      <c r="B9" s="200"/>
      <c r="C9" s="31" t="s">
        <v>40</v>
      </c>
      <c r="D9" s="56">
        <v>0.7</v>
      </c>
      <c r="E9" s="57">
        <v>0</v>
      </c>
      <c r="F9" s="30" t="s">
        <v>2</v>
      </c>
      <c r="G9" s="59">
        <f>230348.8+150</f>
        <v>230498.8</v>
      </c>
      <c r="H9" s="60">
        <v>155712.20000000001</v>
      </c>
      <c r="I9" s="61">
        <f t="shared" ref="I9:I35" si="0">H9/G9*100</f>
        <v>67.554451476536983</v>
      </c>
      <c r="J9" s="187"/>
      <c r="K9" s="140"/>
      <c r="L9" s="140"/>
    </row>
    <row r="10" spans="1:12" ht="54" customHeight="1" x14ac:dyDescent="0.25">
      <c r="A10" s="197"/>
      <c r="B10" s="200"/>
      <c r="C10" s="134" t="s">
        <v>41</v>
      </c>
      <c r="D10" s="193">
        <v>1.105</v>
      </c>
      <c r="E10" s="203">
        <v>0</v>
      </c>
      <c r="F10" s="30" t="s">
        <v>1</v>
      </c>
      <c r="G10" s="62">
        <f>1074.4+15000+100380.87</f>
        <v>116455.26999999999</v>
      </c>
      <c r="H10" s="63">
        <v>48227</v>
      </c>
      <c r="I10" s="61">
        <f t="shared" si="0"/>
        <v>41.412466778017006</v>
      </c>
      <c r="J10" s="164" t="s">
        <v>42</v>
      </c>
      <c r="K10" s="140"/>
      <c r="L10" s="140"/>
    </row>
    <row r="11" spans="1:12" ht="120.75" customHeight="1" thickBot="1" x14ac:dyDescent="0.3">
      <c r="A11" s="198"/>
      <c r="B11" s="201"/>
      <c r="C11" s="157"/>
      <c r="D11" s="194"/>
      <c r="E11" s="204"/>
      <c r="F11" s="64" t="s">
        <v>3</v>
      </c>
      <c r="G11" s="65">
        <f>50000+150+1000</f>
        <v>51150</v>
      </c>
      <c r="H11" s="66">
        <v>0</v>
      </c>
      <c r="I11" s="66">
        <f t="shared" si="0"/>
        <v>0</v>
      </c>
      <c r="J11" s="187"/>
      <c r="K11" s="140"/>
      <c r="L11" s="140"/>
    </row>
    <row r="12" spans="1:12" ht="132" customHeight="1" x14ac:dyDescent="0.25">
      <c r="A12" s="188">
        <v>2</v>
      </c>
      <c r="B12" s="191" t="s">
        <v>69</v>
      </c>
      <c r="C12" s="47" t="s">
        <v>43</v>
      </c>
      <c r="D12" s="67">
        <v>92.7</v>
      </c>
      <c r="E12" s="67">
        <v>92.7</v>
      </c>
      <c r="F12" s="53" t="s">
        <v>4</v>
      </c>
      <c r="G12" s="54">
        <f>SUM(G13:G16)</f>
        <v>27148.159999999996</v>
      </c>
      <c r="H12" s="54">
        <f>SUM(H13:H16)</f>
        <v>5679</v>
      </c>
      <c r="I12" s="55">
        <f t="shared" si="0"/>
        <v>20.918544755887694</v>
      </c>
      <c r="J12" s="46" t="s">
        <v>44</v>
      </c>
      <c r="K12" s="140" t="s">
        <v>19</v>
      </c>
      <c r="L12" s="149" t="s">
        <v>70</v>
      </c>
    </row>
    <row r="13" spans="1:12" ht="254.25" customHeight="1" x14ac:dyDescent="0.25">
      <c r="A13" s="189"/>
      <c r="B13" s="128"/>
      <c r="C13" s="31" t="s">
        <v>45</v>
      </c>
      <c r="D13" s="56">
        <v>1.25</v>
      </c>
      <c r="E13" s="56">
        <v>1.5820000000000001</v>
      </c>
      <c r="F13" s="30" t="s">
        <v>0</v>
      </c>
      <c r="G13" s="57">
        <v>0</v>
      </c>
      <c r="H13" s="58">
        <v>0</v>
      </c>
      <c r="I13" s="58">
        <v>0</v>
      </c>
      <c r="J13" s="46" t="s">
        <v>46</v>
      </c>
      <c r="K13" s="140"/>
      <c r="L13" s="150"/>
    </row>
    <row r="14" spans="1:12" ht="167.25" customHeight="1" x14ac:dyDescent="0.25">
      <c r="A14" s="189"/>
      <c r="B14" s="128"/>
      <c r="C14" s="31" t="s">
        <v>47</v>
      </c>
      <c r="D14" s="68">
        <v>2E-3</v>
      </c>
      <c r="E14" s="68">
        <f>0.011694+0.001262</f>
        <v>1.2955999999999999E-2</v>
      </c>
      <c r="F14" s="30" t="s">
        <v>2</v>
      </c>
      <c r="G14" s="57">
        <v>0</v>
      </c>
      <c r="H14" s="58">
        <v>0</v>
      </c>
      <c r="I14" s="58">
        <v>0</v>
      </c>
      <c r="J14" s="46" t="s">
        <v>48</v>
      </c>
      <c r="K14" s="140"/>
      <c r="L14" s="150"/>
    </row>
    <row r="15" spans="1:12" ht="185.25" customHeight="1" x14ac:dyDescent="0.25">
      <c r="A15" s="189"/>
      <c r="B15" s="128"/>
      <c r="C15" s="141" t="s">
        <v>49</v>
      </c>
      <c r="D15" s="193">
        <v>4.8000000000000001E-2</v>
      </c>
      <c r="E15" s="193">
        <v>9.5000000000000001E-2</v>
      </c>
      <c r="F15" s="30" t="s">
        <v>1</v>
      </c>
      <c r="G15" s="62">
        <v>18941.689999999999</v>
      </c>
      <c r="H15" s="63">
        <v>5679</v>
      </c>
      <c r="I15" s="32">
        <v>30.2</v>
      </c>
      <c r="J15" s="164" t="s">
        <v>50</v>
      </c>
      <c r="K15" s="140"/>
      <c r="L15" s="150"/>
    </row>
    <row r="16" spans="1:12" ht="21.75" customHeight="1" thickBot="1" x14ac:dyDescent="0.3">
      <c r="A16" s="190"/>
      <c r="B16" s="192"/>
      <c r="C16" s="186"/>
      <c r="D16" s="194"/>
      <c r="E16" s="194"/>
      <c r="F16" s="69" t="s">
        <v>3</v>
      </c>
      <c r="G16" s="70">
        <f>8206.47</f>
        <v>8206.4699999999993</v>
      </c>
      <c r="H16" s="71">
        <v>0</v>
      </c>
      <c r="I16" s="71">
        <f t="shared" si="0"/>
        <v>0</v>
      </c>
      <c r="J16" s="187"/>
      <c r="K16" s="140"/>
      <c r="L16" s="185"/>
    </row>
    <row r="17" spans="1:12" ht="239.25" customHeight="1" x14ac:dyDescent="0.25">
      <c r="A17" s="167">
        <v>3</v>
      </c>
      <c r="B17" s="170" t="s">
        <v>71</v>
      </c>
      <c r="C17" s="47" t="s">
        <v>51</v>
      </c>
      <c r="D17" s="72">
        <v>1.36E-4</v>
      </c>
      <c r="E17" s="72">
        <v>1.5799999999999999E-4</v>
      </c>
      <c r="F17" s="53" t="s">
        <v>4</v>
      </c>
      <c r="G17" s="73">
        <f>SUM(G18:G21)</f>
        <v>0</v>
      </c>
      <c r="H17" s="73">
        <f>SUM(H18:H21)</f>
        <v>0</v>
      </c>
      <c r="I17" s="73">
        <v>0</v>
      </c>
      <c r="J17" s="46" t="s">
        <v>73</v>
      </c>
      <c r="K17" s="140" t="s">
        <v>19</v>
      </c>
      <c r="L17" s="140" t="s">
        <v>72</v>
      </c>
    </row>
    <row r="18" spans="1:12" ht="204.75" customHeight="1" x14ac:dyDescent="0.25">
      <c r="A18" s="168"/>
      <c r="B18" s="171"/>
      <c r="C18" s="134" t="s">
        <v>52</v>
      </c>
      <c r="D18" s="158">
        <v>55</v>
      </c>
      <c r="E18" s="158">
        <v>0</v>
      </c>
      <c r="F18" s="30" t="s">
        <v>0</v>
      </c>
      <c r="G18" s="74">
        <v>0</v>
      </c>
      <c r="H18" s="32">
        <v>0</v>
      </c>
      <c r="I18" s="32">
        <v>0</v>
      </c>
      <c r="J18" s="164" t="s">
        <v>53</v>
      </c>
      <c r="K18" s="140"/>
      <c r="L18" s="140"/>
    </row>
    <row r="19" spans="1:12" ht="47.25" x14ac:dyDescent="0.25">
      <c r="A19" s="168"/>
      <c r="B19" s="171"/>
      <c r="C19" s="135"/>
      <c r="D19" s="159"/>
      <c r="E19" s="159"/>
      <c r="F19" s="30" t="s">
        <v>2</v>
      </c>
      <c r="G19" s="74">
        <v>0</v>
      </c>
      <c r="H19" s="32">
        <v>0</v>
      </c>
      <c r="I19" s="32">
        <v>0</v>
      </c>
      <c r="J19" s="165"/>
      <c r="K19" s="140"/>
      <c r="L19" s="140"/>
    </row>
    <row r="20" spans="1:12" ht="15.75" x14ac:dyDescent="0.25">
      <c r="A20" s="168"/>
      <c r="B20" s="171"/>
      <c r="C20" s="135"/>
      <c r="D20" s="159"/>
      <c r="E20" s="159"/>
      <c r="F20" s="30" t="s">
        <v>1</v>
      </c>
      <c r="G20" s="74">
        <v>0</v>
      </c>
      <c r="H20" s="32">
        <v>0</v>
      </c>
      <c r="I20" s="32">
        <v>0</v>
      </c>
      <c r="J20" s="165"/>
      <c r="K20" s="140"/>
      <c r="L20" s="140"/>
    </row>
    <row r="21" spans="1:12" ht="16.5" thickBot="1" x14ac:dyDescent="0.3">
      <c r="A21" s="169"/>
      <c r="B21" s="172"/>
      <c r="C21" s="157"/>
      <c r="D21" s="160"/>
      <c r="E21" s="160"/>
      <c r="F21" s="69" t="s">
        <v>3</v>
      </c>
      <c r="G21" s="75">
        <v>0</v>
      </c>
      <c r="H21" s="76">
        <v>0</v>
      </c>
      <c r="I21" s="76">
        <v>0</v>
      </c>
      <c r="J21" s="187"/>
      <c r="K21" s="140"/>
      <c r="L21" s="140"/>
    </row>
    <row r="22" spans="1:12" ht="240" customHeight="1" x14ac:dyDescent="0.25">
      <c r="A22" s="167">
        <v>4</v>
      </c>
      <c r="B22" s="173" t="s">
        <v>77</v>
      </c>
      <c r="C22" s="47" t="s">
        <v>54</v>
      </c>
      <c r="D22" s="85">
        <v>15</v>
      </c>
      <c r="E22" s="77">
        <v>5</v>
      </c>
      <c r="F22" s="53" t="s">
        <v>4</v>
      </c>
      <c r="G22" s="73">
        <f>SUM(G23:G26)</f>
        <v>0</v>
      </c>
      <c r="H22" s="73">
        <f>SUM(H23:H26)</f>
        <v>0</v>
      </c>
      <c r="I22" s="73">
        <v>0</v>
      </c>
      <c r="J22" s="176" t="s">
        <v>74</v>
      </c>
      <c r="K22" s="140" t="s">
        <v>19</v>
      </c>
      <c r="L22" s="140" t="s">
        <v>75</v>
      </c>
    </row>
    <row r="23" spans="1:12" ht="225.75" customHeight="1" x14ac:dyDescent="0.25">
      <c r="A23" s="168"/>
      <c r="B23" s="174"/>
      <c r="C23" s="31" t="s">
        <v>55</v>
      </c>
      <c r="D23" s="74">
        <v>15</v>
      </c>
      <c r="E23" s="78">
        <v>10</v>
      </c>
      <c r="F23" s="30" t="s">
        <v>0</v>
      </c>
      <c r="G23" s="74">
        <v>0</v>
      </c>
      <c r="H23" s="32">
        <v>0</v>
      </c>
      <c r="I23" s="32">
        <v>0</v>
      </c>
      <c r="J23" s="177"/>
      <c r="K23" s="140"/>
      <c r="L23" s="140"/>
    </row>
    <row r="24" spans="1:12" ht="219" customHeight="1" x14ac:dyDescent="0.25">
      <c r="A24" s="168"/>
      <c r="B24" s="174"/>
      <c r="C24" s="31" t="s">
        <v>56</v>
      </c>
      <c r="D24" s="74">
        <v>5</v>
      </c>
      <c r="E24" s="79">
        <v>3.77</v>
      </c>
      <c r="F24" s="30" t="s">
        <v>2</v>
      </c>
      <c r="G24" s="74">
        <v>0</v>
      </c>
      <c r="H24" s="32">
        <v>0</v>
      </c>
      <c r="I24" s="32">
        <v>0</v>
      </c>
      <c r="J24" s="34" t="s">
        <v>76</v>
      </c>
      <c r="K24" s="140"/>
      <c r="L24" s="140"/>
    </row>
    <row r="25" spans="1:12" ht="186" customHeight="1" x14ac:dyDescent="0.25">
      <c r="A25" s="168"/>
      <c r="B25" s="174"/>
      <c r="C25" s="141" t="s">
        <v>57</v>
      </c>
      <c r="D25" s="158">
        <v>3</v>
      </c>
      <c r="E25" s="183">
        <v>0</v>
      </c>
      <c r="F25" s="30" t="s">
        <v>1</v>
      </c>
      <c r="G25" s="74">
        <v>0</v>
      </c>
      <c r="H25" s="32">
        <v>0</v>
      </c>
      <c r="I25" s="32">
        <v>0</v>
      </c>
      <c r="J25" s="176" t="s">
        <v>79</v>
      </c>
      <c r="K25" s="140"/>
      <c r="L25" s="140"/>
    </row>
    <row r="26" spans="1:12" ht="33.75" customHeight="1" thickBot="1" x14ac:dyDescent="0.3">
      <c r="A26" s="169"/>
      <c r="B26" s="175"/>
      <c r="C26" s="186"/>
      <c r="D26" s="160"/>
      <c r="E26" s="184"/>
      <c r="F26" s="69" t="s">
        <v>3</v>
      </c>
      <c r="G26" s="75">
        <v>0</v>
      </c>
      <c r="H26" s="76">
        <v>0</v>
      </c>
      <c r="I26" s="76">
        <v>0</v>
      </c>
      <c r="J26" s="178"/>
      <c r="K26" s="140"/>
      <c r="L26" s="140"/>
    </row>
    <row r="27" spans="1:12" ht="163.5" customHeight="1" x14ac:dyDescent="0.25">
      <c r="A27" s="167">
        <v>5</v>
      </c>
      <c r="B27" s="170" t="s">
        <v>78</v>
      </c>
      <c r="C27" s="47" t="s">
        <v>58</v>
      </c>
      <c r="D27" s="52">
        <v>0</v>
      </c>
      <c r="E27" s="52">
        <v>0</v>
      </c>
      <c r="F27" s="53" t="s">
        <v>4</v>
      </c>
      <c r="G27" s="80">
        <f>SUM(G28:G31)</f>
        <v>1457.04</v>
      </c>
      <c r="H27" s="73">
        <f>SUM(H28:H31)</f>
        <v>0</v>
      </c>
      <c r="I27" s="73">
        <f t="shared" si="0"/>
        <v>0</v>
      </c>
      <c r="J27" s="48" t="s">
        <v>80</v>
      </c>
      <c r="K27" s="140" t="s">
        <v>19</v>
      </c>
      <c r="L27" s="149" t="s">
        <v>70</v>
      </c>
    </row>
    <row r="28" spans="1:12" ht="84" customHeight="1" x14ac:dyDescent="0.25">
      <c r="A28" s="168"/>
      <c r="B28" s="171"/>
      <c r="C28" s="134" t="s">
        <v>59</v>
      </c>
      <c r="D28" s="161">
        <v>0</v>
      </c>
      <c r="E28" s="180">
        <v>0</v>
      </c>
      <c r="F28" s="30" t="s">
        <v>0</v>
      </c>
      <c r="G28" s="74">
        <v>0</v>
      </c>
      <c r="H28" s="32">
        <v>0</v>
      </c>
      <c r="I28" s="32">
        <v>0</v>
      </c>
      <c r="J28" s="176" t="s">
        <v>81</v>
      </c>
      <c r="K28" s="140"/>
      <c r="L28" s="150"/>
    </row>
    <row r="29" spans="1:12" ht="47.25" x14ac:dyDescent="0.25">
      <c r="A29" s="168"/>
      <c r="B29" s="171"/>
      <c r="C29" s="135"/>
      <c r="D29" s="162"/>
      <c r="E29" s="181"/>
      <c r="F29" s="30" t="s">
        <v>2</v>
      </c>
      <c r="G29" s="74">
        <v>0</v>
      </c>
      <c r="H29" s="32">
        <v>0</v>
      </c>
      <c r="I29" s="32">
        <v>0</v>
      </c>
      <c r="J29" s="179"/>
      <c r="K29" s="140"/>
      <c r="L29" s="150"/>
    </row>
    <row r="30" spans="1:12" ht="19.5" customHeight="1" x14ac:dyDescent="0.25">
      <c r="A30" s="168"/>
      <c r="B30" s="171"/>
      <c r="C30" s="135"/>
      <c r="D30" s="162"/>
      <c r="E30" s="181"/>
      <c r="F30" s="30" t="s">
        <v>1</v>
      </c>
      <c r="G30" s="81">
        <v>1457.04</v>
      </c>
      <c r="H30" s="32">
        <v>0</v>
      </c>
      <c r="I30" s="32">
        <f t="shared" si="0"/>
        <v>0</v>
      </c>
      <c r="J30" s="179"/>
      <c r="K30" s="140"/>
      <c r="L30" s="150"/>
    </row>
    <row r="31" spans="1:12" ht="22.5" customHeight="1" thickBot="1" x14ac:dyDescent="0.3">
      <c r="A31" s="169"/>
      <c r="B31" s="172"/>
      <c r="C31" s="157"/>
      <c r="D31" s="163"/>
      <c r="E31" s="182"/>
      <c r="F31" s="69" t="s">
        <v>3</v>
      </c>
      <c r="G31" s="75">
        <v>0</v>
      </c>
      <c r="H31" s="76">
        <v>0</v>
      </c>
      <c r="I31" s="76">
        <v>0</v>
      </c>
      <c r="J31" s="178"/>
      <c r="K31" s="140"/>
      <c r="L31" s="185"/>
    </row>
    <row r="32" spans="1:12" ht="206.25" customHeight="1" x14ac:dyDescent="0.25">
      <c r="A32" s="167">
        <v>6</v>
      </c>
      <c r="B32" s="170" t="s">
        <v>82</v>
      </c>
      <c r="C32" s="47" t="s">
        <v>60</v>
      </c>
      <c r="D32" s="72">
        <v>2.777E-3</v>
      </c>
      <c r="E32" s="72">
        <v>2.7139999999999998E-3</v>
      </c>
      <c r="F32" s="53" t="s">
        <v>4</v>
      </c>
      <c r="G32" s="54">
        <f>SUM(G33:G36)</f>
        <v>9825.9219999999987</v>
      </c>
      <c r="H32" s="54">
        <f>SUM(H33:H36)</f>
        <v>902.8</v>
      </c>
      <c r="I32" s="55">
        <f t="shared" si="0"/>
        <v>9.1879418542097113</v>
      </c>
      <c r="J32" s="49" t="s">
        <v>61</v>
      </c>
      <c r="K32" s="140" t="s">
        <v>19</v>
      </c>
      <c r="L32" s="140" t="s">
        <v>83</v>
      </c>
    </row>
    <row r="33" spans="1:12" ht="409.5" customHeight="1" x14ac:dyDescent="0.25">
      <c r="A33" s="168"/>
      <c r="B33" s="171"/>
      <c r="C33" s="31" t="s">
        <v>62</v>
      </c>
      <c r="D33" s="74">
        <v>16</v>
      </c>
      <c r="E33" s="50">
        <v>16</v>
      </c>
      <c r="F33" s="30" t="s">
        <v>0</v>
      </c>
      <c r="G33" s="74">
        <v>0</v>
      </c>
      <c r="H33" s="32">
        <v>0</v>
      </c>
      <c r="I33" s="32">
        <v>0</v>
      </c>
      <c r="J33" s="46" t="s">
        <v>63</v>
      </c>
      <c r="K33" s="140"/>
      <c r="L33" s="140"/>
    </row>
    <row r="34" spans="1:12" ht="211.5" customHeight="1" x14ac:dyDescent="0.25">
      <c r="A34" s="168"/>
      <c r="B34" s="171"/>
      <c r="C34" s="134" t="s">
        <v>64</v>
      </c>
      <c r="D34" s="158">
        <v>33</v>
      </c>
      <c r="E34" s="161">
        <v>32.9</v>
      </c>
      <c r="F34" s="30" t="s">
        <v>2</v>
      </c>
      <c r="G34" s="59"/>
      <c r="H34" s="82">
        <v>0</v>
      </c>
      <c r="I34" s="61"/>
      <c r="J34" s="164" t="s">
        <v>84</v>
      </c>
      <c r="K34" s="140"/>
      <c r="L34" s="140"/>
    </row>
    <row r="35" spans="1:12" ht="24.75" customHeight="1" x14ac:dyDescent="0.25">
      <c r="A35" s="168"/>
      <c r="B35" s="171"/>
      <c r="C35" s="135"/>
      <c r="D35" s="159"/>
      <c r="E35" s="162"/>
      <c r="F35" s="30" t="s">
        <v>1</v>
      </c>
      <c r="G35" s="62">
        <f>6544.842+3131.08+150</f>
        <v>9825.9219999999987</v>
      </c>
      <c r="H35" s="63">
        <v>902.8</v>
      </c>
      <c r="I35" s="61">
        <f t="shared" si="0"/>
        <v>9.1879418542097113</v>
      </c>
      <c r="J35" s="165"/>
      <c r="K35" s="140"/>
      <c r="L35" s="140"/>
    </row>
    <row r="36" spans="1:12" ht="25.5" customHeight="1" thickBot="1" x14ac:dyDescent="0.3">
      <c r="A36" s="169"/>
      <c r="B36" s="172"/>
      <c r="C36" s="157"/>
      <c r="D36" s="160"/>
      <c r="E36" s="163"/>
      <c r="F36" s="64" t="s">
        <v>3</v>
      </c>
      <c r="G36" s="83">
        <v>0</v>
      </c>
      <c r="H36" s="84">
        <v>0</v>
      </c>
      <c r="I36" s="84">
        <v>0</v>
      </c>
      <c r="J36" s="166"/>
      <c r="K36" s="140"/>
      <c r="L36" s="140"/>
    </row>
    <row r="37" spans="1:12" x14ac:dyDescent="0.25">
      <c r="L37" s="140"/>
    </row>
    <row r="38" spans="1:12" x14ac:dyDescent="0.25">
      <c r="L38" s="140"/>
    </row>
    <row r="39" spans="1:12" x14ac:dyDescent="0.25">
      <c r="L39" s="140"/>
    </row>
  </sheetData>
  <mergeCells count="59">
    <mergeCell ref="A1:L1"/>
    <mergeCell ref="A3:A4"/>
    <mergeCell ref="B3:B4"/>
    <mergeCell ref="C3:E3"/>
    <mergeCell ref="F3:I3"/>
    <mergeCell ref="J3:J4"/>
    <mergeCell ref="K3:K4"/>
    <mergeCell ref="L3:L4"/>
    <mergeCell ref="A6:L6"/>
    <mergeCell ref="A7:A11"/>
    <mergeCell ref="B7:B11"/>
    <mergeCell ref="K7:K11"/>
    <mergeCell ref="L7:L11"/>
    <mergeCell ref="J8:J9"/>
    <mergeCell ref="C10:C11"/>
    <mergeCell ref="D10:D11"/>
    <mergeCell ref="E10:E11"/>
    <mergeCell ref="J10:J11"/>
    <mergeCell ref="K12:K16"/>
    <mergeCell ref="L12:L16"/>
    <mergeCell ref="A17:A21"/>
    <mergeCell ref="B17:B21"/>
    <mergeCell ref="K17:K21"/>
    <mergeCell ref="L17:L21"/>
    <mergeCell ref="C15:C16"/>
    <mergeCell ref="J15:J16"/>
    <mergeCell ref="A12:A16"/>
    <mergeCell ref="B12:B16"/>
    <mergeCell ref="C18:C21"/>
    <mergeCell ref="D18:D21"/>
    <mergeCell ref="E18:E21"/>
    <mergeCell ref="J18:J21"/>
    <mergeCell ref="D15:D16"/>
    <mergeCell ref="E15:E16"/>
    <mergeCell ref="K22:K26"/>
    <mergeCell ref="L22:L26"/>
    <mergeCell ref="A27:A31"/>
    <mergeCell ref="B27:B31"/>
    <mergeCell ref="K27:K31"/>
    <mergeCell ref="L27:L31"/>
    <mergeCell ref="C25:C26"/>
    <mergeCell ref="A32:A36"/>
    <mergeCell ref="B32:B36"/>
    <mergeCell ref="A22:A26"/>
    <mergeCell ref="B22:B26"/>
    <mergeCell ref="J22:J23"/>
    <mergeCell ref="J25:J26"/>
    <mergeCell ref="C28:C31"/>
    <mergeCell ref="J28:J31"/>
    <mergeCell ref="D28:D31"/>
    <mergeCell ref="E28:E31"/>
    <mergeCell ref="D25:D26"/>
    <mergeCell ref="E25:E26"/>
    <mergeCell ref="L32:L39"/>
    <mergeCell ref="C34:C36"/>
    <mergeCell ref="D34:D36"/>
    <mergeCell ref="E34:E36"/>
    <mergeCell ref="J34:J36"/>
    <mergeCell ref="K32:K36"/>
  </mergeCells>
  <pageMargins left="0.70866141732283472" right="0.70866141732283472" top="0.74803149606299213" bottom="0.74803149606299213"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view="pageBreakPreview" zoomScale="60" zoomScaleNormal="100" workbookViewId="0">
      <selection activeCell="J3" sqref="J3:J5"/>
    </sheetView>
  </sheetViews>
  <sheetFormatPr defaultRowHeight="15" x14ac:dyDescent="0.25"/>
  <cols>
    <col min="1" max="1" width="5.42578125" customWidth="1"/>
    <col min="2" max="2" width="43.42578125" customWidth="1"/>
    <col min="3" max="3" width="27.5703125" customWidth="1"/>
    <col min="4" max="4" width="13.28515625" customWidth="1"/>
    <col min="5" max="5" width="14" customWidth="1"/>
    <col min="6" max="6" width="18.140625" customWidth="1"/>
    <col min="7" max="7" width="15.5703125" customWidth="1"/>
    <col min="8" max="8" width="12.140625" customWidth="1"/>
    <col min="9" max="9" width="13.28515625" customWidth="1"/>
    <col min="10" max="10" width="40.140625" customWidth="1"/>
    <col min="11" max="11" width="26.85546875" customWidth="1"/>
    <col min="12" max="12" width="28.28515625" customWidth="1"/>
  </cols>
  <sheetData>
    <row r="1" spans="1:12" ht="34.5" customHeight="1" x14ac:dyDescent="0.25">
      <c r="A1" s="205" t="s">
        <v>125</v>
      </c>
      <c r="B1" s="216"/>
      <c r="C1" s="216"/>
      <c r="D1" s="216"/>
      <c r="E1" s="216"/>
      <c r="F1" s="216"/>
      <c r="G1" s="216"/>
      <c r="H1" s="216"/>
      <c r="I1" s="216"/>
      <c r="J1" s="216"/>
      <c r="K1" s="216"/>
      <c r="L1" s="216"/>
    </row>
    <row r="2" spans="1:12" ht="15.75" x14ac:dyDescent="0.25">
      <c r="A2" s="40"/>
      <c r="B2" s="3"/>
      <c r="C2" s="38"/>
      <c r="D2" s="2"/>
      <c r="E2" s="2"/>
      <c r="F2" s="2"/>
      <c r="G2" s="2"/>
      <c r="H2" s="2"/>
      <c r="I2" s="2"/>
      <c r="J2" s="38"/>
      <c r="K2" s="2"/>
      <c r="L2" s="2"/>
    </row>
    <row r="3" spans="1:12" ht="28.5" customHeight="1" x14ac:dyDescent="0.25">
      <c r="A3" s="144" t="s">
        <v>5</v>
      </c>
      <c r="B3" s="144" t="s">
        <v>12</v>
      </c>
      <c r="C3" s="206" t="s">
        <v>8</v>
      </c>
      <c r="D3" s="207"/>
      <c r="E3" s="208"/>
      <c r="F3" s="214" t="s">
        <v>13</v>
      </c>
      <c r="G3" s="144" t="s">
        <v>7</v>
      </c>
      <c r="H3" s="144"/>
      <c r="I3" s="144"/>
      <c r="J3" s="212" t="s">
        <v>10</v>
      </c>
      <c r="K3" s="214" t="s">
        <v>11</v>
      </c>
      <c r="L3" s="214" t="s">
        <v>14</v>
      </c>
    </row>
    <row r="4" spans="1:12" ht="63" x14ac:dyDescent="0.25">
      <c r="A4" s="144"/>
      <c r="B4" s="144"/>
      <c r="C4" s="5" t="s">
        <v>9</v>
      </c>
      <c r="D4" s="35" t="s">
        <v>15</v>
      </c>
      <c r="E4" s="35" t="s">
        <v>99</v>
      </c>
      <c r="F4" s="215"/>
      <c r="G4" s="35" t="s">
        <v>16</v>
      </c>
      <c r="H4" s="35" t="s">
        <v>31</v>
      </c>
      <c r="I4" s="35" t="s">
        <v>6</v>
      </c>
      <c r="J4" s="213"/>
      <c r="K4" s="215"/>
      <c r="L4" s="215"/>
    </row>
    <row r="5" spans="1:12" ht="15.75" x14ac:dyDescent="0.25">
      <c r="A5" s="35">
        <v>1</v>
      </c>
      <c r="B5" s="35">
        <v>2</v>
      </c>
      <c r="C5" s="5">
        <v>4</v>
      </c>
      <c r="D5" s="35">
        <v>5</v>
      </c>
      <c r="E5" s="35">
        <v>6</v>
      </c>
      <c r="F5" s="35"/>
      <c r="G5" s="35">
        <v>7</v>
      </c>
      <c r="H5" s="35">
        <v>8</v>
      </c>
      <c r="I5" s="35">
        <v>9</v>
      </c>
      <c r="J5" s="5"/>
      <c r="K5" s="35">
        <v>10</v>
      </c>
      <c r="L5" s="35">
        <v>11</v>
      </c>
    </row>
    <row r="6" spans="1:12" ht="16.5" thickBot="1" x14ac:dyDescent="0.3">
      <c r="A6" s="217" t="s">
        <v>85</v>
      </c>
      <c r="B6" s="217"/>
      <c r="C6" s="217"/>
      <c r="D6" s="217"/>
      <c r="E6" s="217"/>
      <c r="F6" s="217"/>
      <c r="G6" s="217"/>
      <c r="H6" s="218"/>
      <c r="I6" s="217"/>
      <c r="J6" s="218"/>
      <c r="K6" s="217"/>
      <c r="L6" s="217"/>
    </row>
    <row r="7" spans="1:12" ht="15.75" customHeight="1" x14ac:dyDescent="0.25">
      <c r="A7" s="188">
        <v>1</v>
      </c>
      <c r="B7" s="170" t="s">
        <v>86</v>
      </c>
      <c r="C7" s="220" t="s">
        <v>87</v>
      </c>
      <c r="D7" s="221">
        <v>1</v>
      </c>
      <c r="E7" s="221">
        <v>0</v>
      </c>
      <c r="F7" s="86" t="s">
        <v>4</v>
      </c>
      <c r="G7" s="87">
        <v>8685.3799999999992</v>
      </c>
      <c r="H7" s="88">
        <v>0</v>
      </c>
      <c r="I7" s="89">
        <v>0</v>
      </c>
      <c r="J7" s="222" t="s">
        <v>100</v>
      </c>
      <c r="K7" s="225" t="s">
        <v>88</v>
      </c>
      <c r="L7" s="225" t="s">
        <v>101</v>
      </c>
    </row>
    <row r="8" spans="1:12" ht="59.25" customHeight="1" x14ac:dyDescent="0.25">
      <c r="A8" s="189"/>
      <c r="B8" s="171"/>
      <c r="C8" s="136"/>
      <c r="D8" s="139"/>
      <c r="E8" s="139"/>
      <c r="F8" s="90" t="s">
        <v>0</v>
      </c>
      <c r="G8" s="91">
        <v>2709.8</v>
      </c>
      <c r="H8" s="92">
        <v>0</v>
      </c>
      <c r="I8" s="93">
        <v>0</v>
      </c>
      <c r="J8" s="223"/>
      <c r="K8" s="150"/>
      <c r="L8" s="150"/>
    </row>
    <row r="9" spans="1:12" ht="47.25" x14ac:dyDescent="0.25">
      <c r="A9" s="189"/>
      <c r="B9" s="171"/>
      <c r="C9" s="134" t="s">
        <v>89</v>
      </c>
      <c r="D9" s="158">
        <v>12</v>
      </c>
      <c r="E9" s="158">
        <v>0</v>
      </c>
      <c r="F9" s="90" t="s">
        <v>2</v>
      </c>
      <c r="G9" s="91">
        <v>4238.5</v>
      </c>
      <c r="H9" s="92">
        <v>0</v>
      </c>
      <c r="I9" s="92">
        <v>0</v>
      </c>
      <c r="J9" s="223"/>
      <c r="K9" s="150"/>
      <c r="L9" s="150"/>
    </row>
    <row r="10" spans="1:12" ht="15.75" x14ac:dyDescent="0.25">
      <c r="A10" s="189"/>
      <c r="B10" s="171"/>
      <c r="C10" s="135"/>
      <c r="D10" s="159"/>
      <c r="E10" s="159"/>
      <c r="F10" s="90" t="s">
        <v>1</v>
      </c>
      <c r="G10" s="91">
        <v>1737.08</v>
      </c>
      <c r="H10" s="92">
        <v>0</v>
      </c>
      <c r="I10" s="92">
        <v>0</v>
      </c>
      <c r="J10" s="223"/>
      <c r="K10" s="150"/>
      <c r="L10" s="150"/>
    </row>
    <row r="11" spans="1:12" ht="154.5" customHeight="1" thickBot="1" x14ac:dyDescent="0.3">
      <c r="A11" s="219"/>
      <c r="B11" s="172"/>
      <c r="C11" s="157"/>
      <c r="D11" s="159"/>
      <c r="E11" s="159"/>
      <c r="F11" s="94" t="s">
        <v>3</v>
      </c>
      <c r="G11" s="95">
        <v>0</v>
      </c>
      <c r="H11" s="92">
        <v>0</v>
      </c>
      <c r="I11" s="96">
        <v>0</v>
      </c>
      <c r="J11" s="224"/>
      <c r="K11" s="185"/>
      <c r="L11" s="185"/>
    </row>
    <row r="12" spans="1:12" ht="15.75" x14ac:dyDescent="0.25">
      <c r="A12" s="228">
        <v>2</v>
      </c>
      <c r="B12" s="170" t="s">
        <v>90</v>
      </c>
      <c r="C12" s="220" t="s">
        <v>91</v>
      </c>
      <c r="D12" s="230">
        <v>1.2E-2</v>
      </c>
      <c r="E12" s="233">
        <v>0</v>
      </c>
      <c r="F12" s="86" t="s">
        <v>4</v>
      </c>
      <c r="G12" s="108">
        <v>272435.06</v>
      </c>
      <c r="H12" s="97">
        <v>0</v>
      </c>
      <c r="I12" s="98">
        <v>0</v>
      </c>
      <c r="J12" s="239" t="s">
        <v>92</v>
      </c>
      <c r="K12" s="225" t="s">
        <v>93</v>
      </c>
      <c r="L12" s="225" t="s">
        <v>94</v>
      </c>
    </row>
    <row r="13" spans="1:12" ht="31.5" x14ac:dyDescent="0.25">
      <c r="A13" s="132"/>
      <c r="B13" s="171"/>
      <c r="C13" s="135"/>
      <c r="D13" s="231"/>
      <c r="E13" s="234"/>
      <c r="F13" s="90" t="s">
        <v>0</v>
      </c>
      <c r="G13" s="99">
        <v>0</v>
      </c>
      <c r="H13" s="58">
        <v>0</v>
      </c>
      <c r="I13" s="58">
        <v>0</v>
      </c>
      <c r="J13" s="240"/>
      <c r="K13" s="150"/>
      <c r="L13" s="150"/>
    </row>
    <row r="14" spans="1:12" ht="47.25" x14ac:dyDescent="0.25">
      <c r="A14" s="132"/>
      <c r="B14" s="171"/>
      <c r="C14" s="135"/>
      <c r="D14" s="231"/>
      <c r="E14" s="234"/>
      <c r="F14" s="90" t="s">
        <v>2</v>
      </c>
      <c r="G14" s="100">
        <v>89136.7</v>
      </c>
      <c r="H14" s="58">
        <v>0</v>
      </c>
      <c r="I14" s="58">
        <v>0</v>
      </c>
      <c r="J14" s="240"/>
      <c r="K14" s="150"/>
      <c r="L14" s="150"/>
    </row>
    <row r="15" spans="1:12" ht="15.75" x14ac:dyDescent="0.25">
      <c r="A15" s="132"/>
      <c r="B15" s="171"/>
      <c r="C15" s="135"/>
      <c r="D15" s="231"/>
      <c r="E15" s="234"/>
      <c r="F15" s="90" t="s">
        <v>1</v>
      </c>
      <c r="G15" s="100">
        <v>153330.5</v>
      </c>
      <c r="H15" s="58">
        <v>0</v>
      </c>
      <c r="I15" s="58">
        <v>0</v>
      </c>
      <c r="J15" s="240"/>
      <c r="K15" s="150"/>
      <c r="L15" s="150"/>
    </row>
    <row r="16" spans="1:12" ht="16.5" thickBot="1" x14ac:dyDescent="0.3">
      <c r="A16" s="133"/>
      <c r="B16" s="229"/>
      <c r="C16" s="157"/>
      <c r="D16" s="232"/>
      <c r="E16" s="235"/>
      <c r="F16" s="94" t="s">
        <v>3</v>
      </c>
      <c r="G16" s="101">
        <v>0</v>
      </c>
      <c r="H16" s="66">
        <v>0</v>
      </c>
      <c r="I16" s="58">
        <v>0</v>
      </c>
      <c r="J16" s="241"/>
      <c r="K16" s="185"/>
      <c r="L16" s="185"/>
    </row>
    <row r="17" spans="1:12" ht="15.75" x14ac:dyDescent="0.25">
      <c r="A17" s="131">
        <v>3</v>
      </c>
      <c r="B17" s="192" t="s">
        <v>95</v>
      </c>
      <c r="C17" s="220" t="s">
        <v>96</v>
      </c>
      <c r="D17" s="236">
        <v>2.1000000000000001E-2</v>
      </c>
      <c r="E17" s="236">
        <v>0</v>
      </c>
      <c r="F17" s="86" t="s">
        <v>4</v>
      </c>
      <c r="G17" s="102">
        <v>0</v>
      </c>
      <c r="H17" s="98">
        <v>0</v>
      </c>
      <c r="I17" s="226">
        <v>0</v>
      </c>
      <c r="J17" s="220" t="s">
        <v>97</v>
      </c>
      <c r="K17" s="225" t="s">
        <v>93</v>
      </c>
      <c r="L17" s="225" t="s">
        <v>98</v>
      </c>
    </row>
    <row r="18" spans="1:12" ht="31.5" x14ac:dyDescent="0.25">
      <c r="A18" s="132"/>
      <c r="B18" s="171"/>
      <c r="C18" s="135"/>
      <c r="D18" s="237"/>
      <c r="E18" s="237"/>
      <c r="F18" s="90" t="s">
        <v>0</v>
      </c>
      <c r="G18" s="103">
        <v>0</v>
      </c>
      <c r="H18" s="58">
        <v>0</v>
      </c>
      <c r="I18" s="226"/>
      <c r="J18" s="135"/>
      <c r="K18" s="150"/>
      <c r="L18" s="150"/>
    </row>
    <row r="19" spans="1:12" ht="47.25" x14ac:dyDescent="0.25">
      <c r="A19" s="132"/>
      <c r="B19" s="171"/>
      <c r="C19" s="135"/>
      <c r="D19" s="237"/>
      <c r="E19" s="237"/>
      <c r="F19" s="90" t="s">
        <v>2</v>
      </c>
      <c r="G19" s="103">
        <v>0</v>
      </c>
      <c r="H19" s="58">
        <v>0</v>
      </c>
      <c r="I19" s="226"/>
      <c r="J19" s="135"/>
      <c r="K19" s="150"/>
      <c r="L19" s="150"/>
    </row>
    <row r="20" spans="1:12" ht="15.75" x14ac:dyDescent="0.25">
      <c r="A20" s="132"/>
      <c r="B20" s="171"/>
      <c r="C20" s="135"/>
      <c r="D20" s="237"/>
      <c r="E20" s="237"/>
      <c r="F20" s="90" t="s">
        <v>1</v>
      </c>
      <c r="G20" s="103">
        <v>0</v>
      </c>
      <c r="H20" s="58">
        <v>0</v>
      </c>
      <c r="I20" s="226"/>
      <c r="J20" s="135"/>
      <c r="K20" s="150"/>
      <c r="L20" s="150"/>
    </row>
    <row r="21" spans="1:12" ht="21.75" customHeight="1" thickBot="1" x14ac:dyDescent="0.3">
      <c r="A21" s="133"/>
      <c r="B21" s="229"/>
      <c r="C21" s="157"/>
      <c r="D21" s="238"/>
      <c r="E21" s="238"/>
      <c r="F21" s="94" t="s">
        <v>3</v>
      </c>
      <c r="G21" s="104">
        <v>0</v>
      </c>
      <c r="H21" s="66">
        <v>0</v>
      </c>
      <c r="I21" s="227"/>
      <c r="J21" s="157"/>
      <c r="K21" s="185"/>
      <c r="L21" s="185"/>
    </row>
  </sheetData>
  <mergeCells count="38">
    <mergeCell ref="K17:K21"/>
    <mergeCell ref="L17:L21"/>
    <mergeCell ref="J12:J16"/>
    <mergeCell ref="K12:K16"/>
    <mergeCell ref="L12:L16"/>
    <mergeCell ref="I17:I21"/>
    <mergeCell ref="J17:J21"/>
    <mergeCell ref="D9:D11"/>
    <mergeCell ref="E9:E11"/>
    <mergeCell ref="A12:A16"/>
    <mergeCell ref="B12:B16"/>
    <mergeCell ref="C12:C16"/>
    <mergeCell ref="D12:D16"/>
    <mergeCell ref="E12:E16"/>
    <mergeCell ref="A17:A21"/>
    <mergeCell ref="B17:B21"/>
    <mergeCell ref="C17:C21"/>
    <mergeCell ref="D17:D21"/>
    <mergeCell ref="E17:E21"/>
    <mergeCell ref="A6:L6"/>
    <mergeCell ref="A7:A11"/>
    <mergeCell ref="B7:B11"/>
    <mergeCell ref="C7:C8"/>
    <mergeCell ref="D7:D8"/>
    <mergeCell ref="E7:E8"/>
    <mergeCell ref="J7:J11"/>
    <mergeCell ref="K7:K11"/>
    <mergeCell ref="L7:L11"/>
    <mergeCell ref="C9:C11"/>
    <mergeCell ref="A1:L1"/>
    <mergeCell ref="A3:A4"/>
    <mergeCell ref="B3:B4"/>
    <mergeCell ref="C3:E3"/>
    <mergeCell ref="F3:F4"/>
    <mergeCell ref="G3:I3"/>
    <mergeCell ref="J3:J4"/>
    <mergeCell ref="K3:K4"/>
    <mergeCell ref="L3:L4"/>
  </mergeCell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view="pageBreakPreview" zoomScale="60" zoomScaleNormal="78" workbookViewId="0">
      <selection activeCell="J7" sqref="J7:J11"/>
    </sheetView>
  </sheetViews>
  <sheetFormatPr defaultRowHeight="15" x14ac:dyDescent="0.25"/>
  <cols>
    <col min="1" max="1" width="6.140625" customWidth="1"/>
    <col min="2" max="2" width="35" customWidth="1"/>
    <col min="3" max="3" width="30.85546875" customWidth="1"/>
    <col min="4" max="4" width="14" customWidth="1"/>
    <col min="5" max="5" width="15.7109375" customWidth="1"/>
    <col min="6" max="6" width="24.42578125" customWidth="1"/>
    <col min="7" max="7" width="15.28515625" customWidth="1"/>
    <col min="8" max="8" width="12.42578125" customWidth="1"/>
    <col min="9" max="9" width="14" customWidth="1"/>
    <col min="10" max="10" width="64.140625" customWidth="1"/>
    <col min="11" max="11" width="27" customWidth="1"/>
    <col min="12" max="12" width="31.42578125" customWidth="1"/>
  </cols>
  <sheetData>
    <row r="1" spans="1:12" ht="34.5" customHeight="1" x14ac:dyDescent="0.25">
      <c r="A1" s="205" t="s">
        <v>125</v>
      </c>
      <c r="B1" s="216"/>
      <c r="C1" s="216"/>
      <c r="D1" s="216"/>
      <c r="E1" s="216"/>
      <c r="F1" s="216"/>
      <c r="G1" s="216"/>
      <c r="H1" s="216"/>
      <c r="I1" s="216"/>
      <c r="J1" s="216"/>
      <c r="K1" s="216"/>
      <c r="L1" s="216"/>
    </row>
    <row r="2" spans="1:12" ht="15.75" x14ac:dyDescent="0.25">
      <c r="A2" s="40"/>
      <c r="B2" s="3"/>
      <c r="C2" s="2"/>
      <c r="D2" s="2"/>
      <c r="E2" s="2"/>
      <c r="F2" s="2"/>
      <c r="G2" s="2"/>
      <c r="H2" s="2"/>
      <c r="I2" s="2"/>
      <c r="J2" s="2"/>
      <c r="K2" s="2"/>
      <c r="L2" s="2"/>
    </row>
    <row r="3" spans="1:12" ht="15.75" x14ac:dyDescent="0.25">
      <c r="A3" s="144" t="s">
        <v>5</v>
      </c>
      <c r="B3" s="144" t="s">
        <v>12</v>
      </c>
      <c r="C3" s="206" t="s">
        <v>8</v>
      </c>
      <c r="D3" s="207"/>
      <c r="E3" s="208"/>
      <c r="F3" s="214" t="s">
        <v>13</v>
      </c>
      <c r="G3" s="144" t="s">
        <v>7</v>
      </c>
      <c r="H3" s="144"/>
      <c r="I3" s="144"/>
      <c r="J3" s="214" t="s">
        <v>10</v>
      </c>
      <c r="K3" s="214" t="s">
        <v>11</v>
      </c>
      <c r="L3" s="214" t="s">
        <v>14</v>
      </c>
    </row>
    <row r="4" spans="1:12" ht="63" x14ac:dyDescent="0.25">
      <c r="A4" s="144"/>
      <c r="B4" s="144"/>
      <c r="C4" s="105" t="s">
        <v>9</v>
      </c>
      <c r="D4" s="105" t="s">
        <v>15</v>
      </c>
      <c r="E4" s="106" t="s">
        <v>99</v>
      </c>
      <c r="F4" s="215"/>
      <c r="G4" s="105" t="s">
        <v>16</v>
      </c>
      <c r="H4" s="105" t="s">
        <v>31</v>
      </c>
      <c r="I4" s="105" t="s">
        <v>6</v>
      </c>
      <c r="J4" s="215"/>
      <c r="K4" s="215"/>
      <c r="L4" s="215"/>
    </row>
    <row r="5" spans="1:12" ht="15.75" x14ac:dyDescent="0.25">
      <c r="A5" s="105">
        <v>1</v>
      </c>
      <c r="B5" s="105">
        <v>2</v>
      </c>
      <c r="C5" s="105">
        <v>4</v>
      </c>
      <c r="D5" s="105">
        <v>5</v>
      </c>
      <c r="E5" s="105">
        <v>6</v>
      </c>
      <c r="F5" s="105"/>
      <c r="G5" s="105">
        <v>7</v>
      </c>
      <c r="H5" s="105">
        <v>8</v>
      </c>
      <c r="I5" s="105">
        <v>9</v>
      </c>
      <c r="J5" s="105"/>
      <c r="K5" s="105">
        <v>10</v>
      </c>
      <c r="L5" s="105">
        <v>11</v>
      </c>
    </row>
    <row r="6" spans="1:12" ht="16.5" thickBot="1" x14ac:dyDescent="0.3">
      <c r="A6" s="217" t="s">
        <v>102</v>
      </c>
      <c r="B6" s="217"/>
      <c r="C6" s="217"/>
      <c r="D6" s="217"/>
      <c r="E6" s="217"/>
      <c r="F6" s="217"/>
      <c r="G6" s="217"/>
      <c r="H6" s="217"/>
      <c r="I6" s="217"/>
      <c r="J6" s="217"/>
      <c r="K6" s="217"/>
      <c r="L6" s="217"/>
    </row>
    <row r="7" spans="1:12" ht="23.25" customHeight="1" x14ac:dyDescent="0.25">
      <c r="A7" s="242">
        <v>1</v>
      </c>
      <c r="B7" s="191" t="s">
        <v>103</v>
      </c>
      <c r="C7" s="244" t="s">
        <v>104</v>
      </c>
      <c r="D7" s="221" t="s">
        <v>113</v>
      </c>
      <c r="E7" s="221" t="s">
        <v>113</v>
      </c>
      <c r="F7" s="86" t="s">
        <v>4</v>
      </c>
      <c r="G7" s="116">
        <v>30266.94</v>
      </c>
      <c r="H7" s="11">
        <v>0</v>
      </c>
      <c r="I7" s="11">
        <v>0</v>
      </c>
      <c r="J7" s="248" t="s">
        <v>105</v>
      </c>
      <c r="K7" s="225" t="s">
        <v>106</v>
      </c>
      <c r="L7" s="221" t="s">
        <v>107</v>
      </c>
    </row>
    <row r="8" spans="1:12" ht="21" customHeight="1" x14ac:dyDescent="0.25">
      <c r="A8" s="200"/>
      <c r="B8" s="128"/>
      <c r="C8" s="245"/>
      <c r="D8" s="138"/>
      <c r="E8" s="138"/>
      <c r="F8" s="90" t="s">
        <v>0</v>
      </c>
      <c r="G8" s="110">
        <v>0</v>
      </c>
      <c r="H8" s="14">
        <v>0</v>
      </c>
      <c r="I8" s="14">
        <v>0</v>
      </c>
      <c r="J8" s="249"/>
      <c r="K8" s="150"/>
      <c r="L8" s="138"/>
    </row>
    <row r="9" spans="1:12" ht="31.5" x14ac:dyDescent="0.25">
      <c r="A9" s="200"/>
      <c r="B9" s="128"/>
      <c r="C9" s="245"/>
      <c r="D9" s="138"/>
      <c r="E9" s="138"/>
      <c r="F9" s="90" t="s">
        <v>2</v>
      </c>
      <c r="G9" s="110">
        <v>0</v>
      </c>
      <c r="H9" s="14">
        <v>0</v>
      </c>
      <c r="I9" s="14">
        <v>0</v>
      </c>
      <c r="J9" s="249"/>
      <c r="K9" s="150"/>
      <c r="L9" s="138"/>
    </row>
    <row r="10" spans="1:12" ht="15.75" x14ac:dyDescent="0.25">
      <c r="A10" s="200"/>
      <c r="B10" s="128"/>
      <c r="C10" s="245"/>
      <c r="D10" s="138"/>
      <c r="E10" s="138"/>
      <c r="F10" s="90" t="s">
        <v>1</v>
      </c>
      <c r="G10" s="111">
        <v>30266.943329999998</v>
      </c>
      <c r="H10" s="14">
        <v>0</v>
      </c>
      <c r="I10" s="14">
        <f>100*H10/G10</f>
        <v>0</v>
      </c>
      <c r="J10" s="249"/>
      <c r="K10" s="150"/>
      <c r="L10" s="138"/>
    </row>
    <row r="11" spans="1:12" ht="297.75" customHeight="1" thickBot="1" x14ac:dyDescent="0.3">
      <c r="A11" s="201"/>
      <c r="B11" s="243"/>
      <c r="C11" s="246"/>
      <c r="D11" s="247"/>
      <c r="E11" s="247"/>
      <c r="F11" s="94" t="s">
        <v>3</v>
      </c>
      <c r="G11" s="112">
        <v>0</v>
      </c>
      <c r="H11" s="109">
        <v>0</v>
      </c>
      <c r="I11" s="109">
        <v>0</v>
      </c>
      <c r="J11" s="250"/>
      <c r="K11" s="185"/>
      <c r="L11" s="247"/>
    </row>
    <row r="12" spans="1:12" ht="21.75" customHeight="1" x14ac:dyDescent="0.25">
      <c r="A12" s="170">
        <v>2</v>
      </c>
      <c r="B12" s="170" t="s">
        <v>108</v>
      </c>
      <c r="C12" s="244" t="s">
        <v>109</v>
      </c>
      <c r="D12" s="252">
        <v>7</v>
      </c>
      <c r="E12" s="255">
        <v>0</v>
      </c>
      <c r="F12" s="86" t="s">
        <v>4</v>
      </c>
      <c r="G12" s="117">
        <v>0</v>
      </c>
      <c r="H12" s="117">
        <v>0</v>
      </c>
      <c r="I12" s="117">
        <v>0</v>
      </c>
      <c r="J12" s="259" t="s">
        <v>110</v>
      </c>
      <c r="K12" s="225" t="s">
        <v>106</v>
      </c>
      <c r="L12" s="221" t="s">
        <v>111</v>
      </c>
    </row>
    <row r="13" spans="1:12" ht="22.5" customHeight="1" x14ac:dyDescent="0.25">
      <c r="A13" s="171"/>
      <c r="B13" s="171"/>
      <c r="C13" s="245"/>
      <c r="D13" s="253"/>
      <c r="E13" s="226"/>
      <c r="F13" s="90" t="s">
        <v>0</v>
      </c>
      <c r="G13" s="107">
        <v>0</v>
      </c>
      <c r="H13" s="14">
        <v>0</v>
      </c>
      <c r="I13" s="14">
        <v>0</v>
      </c>
      <c r="J13" s="260"/>
      <c r="K13" s="150"/>
      <c r="L13" s="138"/>
    </row>
    <row r="14" spans="1:12" ht="78" customHeight="1" x14ac:dyDescent="0.25">
      <c r="A14" s="171"/>
      <c r="B14" s="171"/>
      <c r="C14" s="251"/>
      <c r="D14" s="254"/>
      <c r="E14" s="256"/>
      <c r="F14" s="90" t="s">
        <v>2</v>
      </c>
      <c r="G14" s="107">
        <v>0</v>
      </c>
      <c r="H14" s="14">
        <v>0</v>
      </c>
      <c r="I14" s="14">
        <v>0</v>
      </c>
      <c r="J14" s="260"/>
      <c r="K14" s="150"/>
      <c r="L14" s="138"/>
    </row>
    <row r="15" spans="1:12" ht="15.75" x14ac:dyDescent="0.25">
      <c r="A15" s="171"/>
      <c r="B15" s="171"/>
      <c r="C15" s="180" t="s">
        <v>112</v>
      </c>
      <c r="D15" s="257">
        <v>0.81</v>
      </c>
      <c r="E15" s="203">
        <v>0</v>
      </c>
      <c r="F15" s="90" t="s">
        <v>1</v>
      </c>
      <c r="G15" s="107">
        <v>0</v>
      </c>
      <c r="H15" s="14">
        <v>0</v>
      </c>
      <c r="I15" s="14">
        <v>0</v>
      </c>
      <c r="J15" s="260"/>
      <c r="K15" s="150"/>
      <c r="L15" s="138"/>
    </row>
    <row r="16" spans="1:12" ht="81.75" customHeight="1" thickBot="1" x14ac:dyDescent="0.3">
      <c r="A16" s="229"/>
      <c r="B16" s="229"/>
      <c r="C16" s="182"/>
      <c r="D16" s="258"/>
      <c r="E16" s="204"/>
      <c r="F16" s="94" t="s">
        <v>3</v>
      </c>
      <c r="G16" s="113">
        <v>0</v>
      </c>
      <c r="H16" s="109">
        <v>0</v>
      </c>
      <c r="I16" s="109">
        <v>0</v>
      </c>
      <c r="J16" s="261"/>
      <c r="K16" s="185"/>
      <c r="L16" s="247"/>
    </row>
  </sheetData>
  <mergeCells count="29">
    <mergeCell ref="K12:K16"/>
    <mergeCell ref="L12:L16"/>
    <mergeCell ref="C15:C16"/>
    <mergeCell ref="D15:D16"/>
    <mergeCell ref="E15:E16"/>
    <mergeCell ref="J12:J16"/>
    <mergeCell ref="A12:A16"/>
    <mergeCell ref="B12:B16"/>
    <mergeCell ref="C12:C14"/>
    <mergeCell ref="D12:D14"/>
    <mergeCell ref="E12:E14"/>
    <mergeCell ref="A6:L6"/>
    <mergeCell ref="A7:A11"/>
    <mergeCell ref="B7:B11"/>
    <mergeCell ref="C7:C11"/>
    <mergeCell ref="D7:D11"/>
    <mergeCell ref="E7:E11"/>
    <mergeCell ref="J7:J11"/>
    <mergeCell ref="K7:K11"/>
    <mergeCell ref="L7:L11"/>
    <mergeCell ref="A1:L1"/>
    <mergeCell ref="A3:A4"/>
    <mergeCell ref="B3:B4"/>
    <mergeCell ref="C3:E3"/>
    <mergeCell ref="F3:F4"/>
    <mergeCell ref="G3:I3"/>
    <mergeCell ref="J3:J4"/>
    <mergeCell ref="K3:K4"/>
    <mergeCell ref="L3:L4"/>
  </mergeCells>
  <pageMargins left="0.70866141732283472" right="0.70866141732283472" top="0.74803149606299213" bottom="0.74803149606299213" header="0.31496062992125984" footer="0.31496062992125984"/>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workbookViewId="0">
      <selection activeCell="J7" sqref="J7:J11"/>
    </sheetView>
  </sheetViews>
  <sheetFormatPr defaultRowHeight="15" x14ac:dyDescent="0.25"/>
  <cols>
    <col min="1" max="1" width="6.140625" customWidth="1"/>
    <col min="2" max="2" width="41.140625" customWidth="1"/>
    <col min="3" max="3" width="17.7109375" customWidth="1"/>
    <col min="4" max="4" width="18.28515625" customWidth="1"/>
    <col min="5" max="5" width="18.42578125" customWidth="1"/>
    <col min="6" max="6" width="18.140625" customWidth="1"/>
    <col min="7" max="7" width="17.85546875" customWidth="1"/>
    <col min="8" max="8" width="18.140625" customWidth="1"/>
    <col min="9" max="9" width="15.140625" customWidth="1"/>
    <col min="10" max="10" width="42.28515625" customWidth="1"/>
    <col min="11" max="11" width="27.42578125" customWidth="1"/>
    <col min="12" max="12" width="27.140625" customWidth="1"/>
  </cols>
  <sheetData>
    <row r="1" spans="1:12" ht="34.5" customHeight="1" x14ac:dyDescent="0.25">
      <c r="A1" s="205" t="s">
        <v>124</v>
      </c>
      <c r="B1" s="216"/>
      <c r="C1" s="216"/>
      <c r="D1" s="216"/>
      <c r="E1" s="216"/>
      <c r="F1" s="216"/>
      <c r="G1" s="216"/>
      <c r="H1" s="216"/>
      <c r="I1" s="216"/>
      <c r="J1" s="216"/>
      <c r="K1" s="216"/>
      <c r="L1" s="216"/>
    </row>
    <row r="2" spans="1:12" ht="15.75" x14ac:dyDescent="0.25">
      <c r="A2" s="40"/>
      <c r="B2" s="3"/>
      <c r="C2" s="2"/>
      <c r="D2" s="2"/>
      <c r="E2" s="2"/>
      <c r="F2" s="2"/>
      <c r="G2" s="2"/>
      <c r="H2" s="2"/>
      <c r="I2" s="2"/>
      <c r="J2" s="2"/>
      <c r="K2" s="2"/>
      <c r="L2" s="2"/>
    </row>
    <row r="3" spans="1:12" ht="15.75" x14ac:dyDescent="0.25">
      <c r="A3" s="144" t="s">
        <v>5</v>
      </c>
      <c r="B3" s="144" t="s">
        <v>12</v>
      </c>
      <c r="C3" s="206" t="s">
        <v>8</v>
      </c>
      <c r="D3" s="207"/>
      <c r="E3" s="208"/>
      <c r="F3" s="214" t="s">
        <v>13</v>
      </c>
      <c r="G3" s="144" t="s">
        <v>7</v>
      </c>
      <c r="H3" s="144"/>
      <c r="I3" s="144"/>
      <c r="J3" s="214" t="s">
        <v>10</v>
      </c>
      <c r="K3" s="214" t="s">
        <v>11</v>
      </c>
      <c r="L3" s="214" t="s">
        <v>14</v>
      </c>
    </row>
    <row r="4" spans="1:12" ht="47.25" x14ac:dyDescent="0.25">
      <c r="A4" s="144"/>
      <c r="B4" s="144"/>
      <c r="C4" s="114" t="s">
        <v>9</v>
      </c>
      <c r="D4" s="114" t="s">
        <v>15</v>
      </c>
      <c r="E4" s="114" t="s">
        <v>35</v>
      </c>
      <c r="F4" s="215"/>
      <c r="G4" s="114" t="s">
        <v>16</v>
      </c>
      <c r="H4" s="114" t="s">
        <v>121</v>
      </c>
      <c r="I4" s="114" t="s">
        <v>6</v>
      </c>
      <c r="J4" s="215"/>
      <c r="K4" s="215"/>
      <c r="L4" s="215"/>
    </row>
    <row r="5" spans="1:12" ht="15.75" x14ac:dyDescent="0.25">
      <c r="A5" s="114">
        <v>1</v>
      </c>
      <c r="B5" s="114">
        <v>2</v>
      </c>
      <c r="C5" s="114">
        <v>4</v>
      </c>
      <c r="D5" s="114">
        <v>5</v>
      </c>
      <c r="E5" s="114">
        <v>6</v>
      </c>
      <c r="F5" s="114"/>
      <c r="G5" s="114">
        <v>7</v>
      </c>
      <c r="H5" s="114">
        <v>8</v>
      </c>
      <c r="I5" s="114">
        <v>9</v>
      </c>
      <c r="J5" s="114"/>
      <c r="K5" s="114">
        <v>10</v>
      </c>
      <c r="L5" s="114">
        <v>11</v>
      </c>
    </row>
    <row r="6" spans="1:12" ht="16.5" thickBot="1" x14ac:dyDescent="0.3">
      <c r="A6" s="217" t="s">
        <v>114</v>
      </c>
      <c r="B6" s="217"/>
      <c r="C6" s="217"/>
      <c r="D6" s="217"/>
      <c r="E6" s="217"/>
      <c r="F6" s="217"/>
      <c r="G6" s="217"/>
      <c r="H6" s="217"/>
      <c r="I6" s="217"/>
      <c r="J6" s="217"/>
      <c r="K6" s="217"/>
      <c r="L6" s="217"/>
    </row>
    <row r="7" spans="1:12" ht="15.75" x14ac:dyDescent="0.25">
      <c r="A7" s="188">
        <v>1</v>
      </c>
      <c r="B7" s="191" t="s">
        <v>115</v>
      </c>
      <c r="C7" s="244" t="s">
        <v>116</v>
      </c>
      <c r="D7" s="244" t="s">
        <v>116</v>
      </c>
      <c r="E7" s="244" t="s">
        <v>117</v>
      </c>
      <c r="F7" s="86" t="s">
        <v>4</v>
      </c>
      <c r="G7" s="118">
        <f>G8+G9+G10+G11</f>
        <v>542.37</v>
      </c>
      <c r="H7" s="119">
        <v>0</v>
      </c>
      <c r="I7" s="119">
        <f>H7/G7*100</f>
        <v>0</v>
      </c>
      <c r="J7" s="262" t="s">
        <v>122</v>
      </c>
      <c r="K7" s="225" t="s">
        <v>118</v>
      </c>
      <c r="L7" s="225" t="s">
        <v>119</v>
      </c>
    </row>
    <row r="8" spans="1:12" ht="31.5" x14ac:dyDescent="0.25">
      <c r="A8" s="189"/>
      <c r="B8" s="128"/>
      <c r="C8" s="245"/>
      <c r="D8" s="245"/>
      <c r="E8" s="245"/>
      <c r="F8" s="90" t="s">
        <v>0</v>
      </c>
      <c r="G8" s="123">
        <v>0</v>
      </c>
      <c r="H8" s="115">
        <v>0</v>
      </c>
      <c r="I8" s="115">
        <v>0</v>
      </c>
      <c r="J8" s="240"/>
      <c r="K8" s="150"/>
      <c r="L8" s="150"/>
    </row>
    <row r="9" spans="1:12" ht="47.25" x14ac:dyDescent="0.25">
      <c r="A9" s="189"/>
      <c r="B9" s="128"/>
      <c r="C9" s="245"/>
      <c r="D9" s="245"/>
      <c r="E9" s="245"/>
      <c r="F9" s="90" t="s">
        <v>2</v>
      </c>
      <c r="G9" s="111">
        <v>412.2</v>
      </c>
      <c r="H9" s="115">
        <v>0</v>
      </c>
      <c r="I9" s="115">
        <f>H9/G9*100</f>
        <v>0</v>
      </c>
      <c r="J9" s="240"/>
      <c r="K9" s="150"/>
      <c r="L9" s="150"/>
    </row>
    <row r="10" spans="1:12" ht="15.75" x14ac:dyDescent="0.25">
      <c r="A10" s="189"/>
      <c r="B10" s="128"/>
      <c r="C10" s="245"/>
      <c r="D10" s="245"/>
      <c r="E10" s="245"/>
      <c r="F10" s="90" t="s">
        <v>1</v>
      </c>
      <c r="G10" s="111">
        <v>130.16999999999999</v>
      </c>
      <c r="H10" s="115">
        <v>0</v>
      </c>
      <c r="I10" s="115">
        <f t="shared" ref="I10" si="0">H10/G10*100</f>
        <v>0</v>
      </c>
      <c r="J10" s="240"/>
      <c r="K10" s="150"/>
      <c r="L10" s="150"/>
    </row>
    <row r="11" spans="1:12" ht="20.25" customHeight="1" thickBot="1" x14ac:dyDescent="0.3">
      <c r="A11" s="219"/>
      <c r="B11" s="243"/>
      <c r="C11" s="246"/>
      <c r="D11" s="246"/>
      <c r="E11" s="246"/>
      <c r="F11" s="94" t="s">
        <v>3</v>
      </c>
      <c r="G11" s="126">
        <v>0</v>
      </c>
      <c r="H11" s="121">
        <v>0</v>
      </c>
      <c r="I11" s="115"/>
      <c r="J11" s="241"/>
      <c r="K11" s="185"/>
      <c r="L11" s="185"/>
    </row>
    <row r="12" spans="1:12" ht="15.75" x14ac:dyDescent="0.25">
      <c r="A12" s="228">
        <v>2</v>
      </c>
      <c r="B12" s="170" t="s">
        <v>120</v>
      </c>
      <c r="C12" s="244" t="s">
        <v>116</v>
      </c>
      <c r="D12" s="244" t="s">
        <v>116</v>
      </c>
      <c r="E12" s="244" t="s">
        <v>117</v>
      </c>
      <c r="F12" s="86" t="s">
        <v>4</v>
      </c>
      <c r="G12" s="120">
        <f>G13+G14+G15+G16</f>
        <v>3570.66</v>
      </c>
      <c r="H12" s="122">
        <f>H13+H14+H15+H16</f>
        <v>0</v>
      </c>
      <c r="I12" s="122">
        <f>H12/G12*100</f>
        <v>0</v>
      </c>
      <c r="J12" s="263" t="s">
        <v>123</v>
      </c>
      <c r="K12" s="225" t="s">
        <v>118</v>
      </c>
      <c r="L12" s="225" t="s">
        <v>119</v>
      </c>
    </row>
    <row r="13" spans="1:12" ht="31.5" x14ac:dyDescent="0.25">
      <c r="A13" s="132"/>
      <c r="B13" s="171"/>
      <c r="C13" s="245"/>
      <c r="D13" s="245"/>
      <c r="E13" s="245"/>
      <c r="F13" s="90" t="s">
        <v>0</v>
      </c>
      <c r="G13" s="124">
        <v>0</v>
      </c>
      <c r="H13" s="115">
        <v>0</v>
      </c>
      <c r="I13" s="115">
        <v>0</v>
      </c>
      <c r="J13" s="264"/>
      <c r="K13" s="150"/>
      <c r="L13" s="150"/>
    </row>
    <row r="14" spans="1:12" ht="47.25" x14ac:dyDescent="0.25">
      <c r="A14" s="132"/>
      <c r="B14" s="171"/>
      <c r="C14" s="245"/>
      <c r="D14" s="245"/>
      <c r="E14" s="245"/>
      <c r="F14" s="90" t="s">
        <v>2</v>
      </c>
      <c r="G14" s="28">
        <v>2713.7</v>
      </c>
      <c r="H14" s="115">
        <v>0</v>
      </c>
      <c r="I14" s="115">
        <f>H14/G14*100</f>
        <v>0</v>
      </c>
      <c r="J14" s="264"/>
      <c r="K14" s="150"/>
      <c r="L14" s="150"/>
    </row>
    <row r="15" spans="1:12" ht="15.75" x14ac:dyDescent="0.25">
      <c r="A15" s="132"/>
      <c r="B15" s="171"/>
      <c r="C15" s="245"/>
      <c r="D15" s="245"/>
      <c r="E15" s="245"/>
      <c r="F15" s="90" t="s">
        <v>1</v>
      </c>
      <c r="G15" s="28">
        <v>856.96</v>
      </c>
      <c r="H15" s="115">
        <v>0</v>
      </c>
      <c r="I15" s="115">
        <f>H15/G15*100</f>
        <v>0</v>
      </c>
      <c r="J15" s="264"/>
      <c r="K15" s="150"/>
      <c r="L15" s="150"/>
    </row>
    <row r="16" spans="1:12" ht="44.25" customHeight="1" thickBot="1" x14ac:dyDescent="0.3">
      <c r="A16" s="133"/>
      <c r="B16" s="229"/>
      <c r="C16" s="246"/>
      <c r="D16" s="246"/>
      <c r="E16" s="246"/>
      <c r="F16" s="94" t="s">
        <v>3</v>
      </c>
      <c r="G16" s="125">
        <v>0</v>
      </c>
      <c r="H16" s="121">
        <v>0</v>
      </c>
      <c r="I16" s="121">
        <v>0</v>
      </c>
      <c r="J16" s="265"/>
      <c r="K16" s="185"/>
      <c r="L16" s="185"/>
    </row>
  </sheetData>
  <mergeCells count="26">
    <mergeCell ref="K12:K16"/>
    <mergeCell ref="L12:L16"/>
    <mergeCell ref="A12:A16"/>
    <mergeCell ref="B12:B16"/>
    <mergeCell ref="C12:C16"/>
    <mergeCell ref="D12:D16"/>
    <mergeCell ref="E12:E16"/>
    <mergeCell ref="J12:J16"/>
    <mergeCell ref="A6:L6"/>
    <mergeCell ref="A7:A11"/>
    <mergeCell ref="B7:B11"/>
    <mergeCell ref="C7:C11"/>
    <mergeCell ref="D7:D11"/>
    <mergeCell ref="E7:E11"/>
    <mergeCell ref="J7:J11"/>
    <mergeCell ref="K7:K11"/>
    <mergeCell ref="L7:L11"/>
    <mergeCell ref="A1:L1"/>
    <mergeCell ref="A3:A4"/>
    <mergeCell ref="B3:B4"/>
    <mergeCell ref="C3:E3"/>
    <mergeCell ref="F3:F4"/>
    <mergeCell ref="G3:I3"/>
    <mergeCell ref="J3:J4"/>
    <mergeCell ref="K3:K4"/>
    <mergeCell ref="L3:L4"/>
  </mergeCells>
  <pageMargins left="0.70866141732283472" right="0.70866141732283472" top="0.74803149606299213" bottom="0.74803149606299213" header="0.31496062992125984" footer="0.31496062992125984"/>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Демография</vt:lpstr>
      <vt:lpstr>Образование</vt:lpstr>
      <vt:lpstr>Жилье и городская среда</vt:lpstr>
      <vt:lpstr>Экология</vt:lpstr>
      <vt:lpstr>МСП</vt:lpstr>
      <vt:lpstr>Демография!Заголовки_для_печати</vt:lpstr>
      <vt:lpstr>Демография!Область_печати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2020-08-07T05:19:12Z</dcterms:modified>
</cp:coreProperties>
</file>