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328"/>
  </bookViews>
  <sheets>
    <sheet name="КП МП 10 2022" sheetId="13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_FilterDatabase" localSheetId="0" hidden="1">'КП МП 10 2022'!$A$16:$W$73</definedName>
    <definedName name="_xlnm.Print_Titles" localSheetId="0">'КП МП 10 2022'!$A:$B,'КП МП 10 2022'!$14:$15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'КП МП 10 2022'!$A$1:$Q$92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62913"/>
</workbook>
</file>

<file path=xl/calcChain.xml><?xml version="1.0" encoding="utf-8"?>
<calcChain xmlns="http://schemas.openxmlformats.org/spreadsheetml/2006/main">
  <c r="I33" i="13" l="1"/>
  <c r="E29" i="13" l="1"/>
  <c r="E27" i="13"/>
  <c r="E48" i="13"/>
  <c r="J31" i="13"/>
  <c r="H45" i="13" l="1"/>
  <c r="J52" i="13"/>
  <c r="F45" i="13"/>
  <c r="E55" i="13"/>
  <c r="E53" i="13"/>
  <c r="E54" i="13"/>
  <c r="E56" i="13"/>
  <c r="E57" i="13"/>
  <c r="E58" i="13"/>
  <c r="Q52" i="13"/>
  <c r="P52" i="13"/>
  <c r="O52" i="13"/>
  <c r="N52" i="13"/>
  <c r="M52" i="13"/>
  <c r="L52" i="13"/>
  <c r="K52" i="13"/>
  <c r="I52" i="13"/>
  <c r="F52" i="13"/>
  <c r="E51" i="13"/>
  <c r="H38" i="13"/>
  <c r="Q45" i="13"/>
  <c r="P45" i="13"/>
  <c r="O45" i="13"/>
  <c r="N45" i="13"/>
  <c r="M45" i="13"/>
  <c r="L45" i="13"/>
  <c r="K45" i="13"/>
  <c r="J45" i="13"/>
  <c r="I45" i="13"/>
  <c r="G45" i="13"/>
  <c r="F38" i="13"/>
  <c r="E46" i="13"/>
  <c r="E47" i="13"/>
  <c r="E49" i="13"/>
  <c r="E50" i="13"/>
  <c r="E39" i="13"/>
  <c r="E45" i="13" l="1"/>
  <c r="E52" i="13"/>
  <c r="H31" i="13"/>
  <c r="E61" i="13" l="1"/>
  <c r="E70" i="13" l="1"/>
  <c r="E69" i="13"/>
  <c r="E68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F59" i="13"/>
  <c r="E66" i="13" l="1"/>
  <c r="E63" i="13" l="1"/>
  <c r="E62" i="13"/>
  <c r="Q59" i="13"/>
  <c r="P59" i="13"/>
  <c r="O59" i="13"/>
  <c r="N59" i="13"/>
  <c r="M59" i="13"/>
  <c r="L59" i="13"/>
  <c r="K59" i="13"/>
  <c r="J59" i="13"/>
  <c r="I59" i="13"/>
  <c r="H59" i="13"/>
  <c r="G59" i="13"/>
  <c r="E59" i="13" l="1"/>
  <c r="G18" i="13" l="1"/>
  <c r="G74" i="13" s="1"/>
  <c r="H18" i="13"/>
  <c r="H74" i="13" s="1"/>
  <c r="I18" i="13"/>
  <c r="I74" i="13" s="1"/>
  <c r="J18" i="13"/>
  <c r="J74" i="13" s="1"/>
  <c r="K18" i="13"/>
  <c r="K74" i="13" s="1"/>
  <c r="L18" i="13"/>
  <c r="L74" i="13" s="1"/>
  <c r="M18" i="13"/>
  <c r="M74" i="13" s="1"/>
  <c r="N18" i="13"/>
  <c r="N74" i="13" s="1"/>
  <c r="O18" i="13"/>
  <c r="O74" i="13" s="1"/>
  <c r="P18" i="13"/>
  <c r="P74" i="13" s="1"/>
  <c r="Q18" i="13"/>
  <c r="Q74" i="13" s="1"/>
  <c r="G19" i="13"/>
  <c r="G75" i="13" s="1"/>
  <c r="H19" i="13"/>
  <c r="H75" i="13" s="1"/>
  <c r="I19" i="13"/>
  <c r="I75" i="13" s="1"/>
  <c r="J75" i="13"/>
  <c r="K19" i="13"/>
  <c r="K75" i="13" s="1"/>
  <c r="L75" i="13"/>
  <c r="M19" i="13"/>
  <c r="M75" i="13" s="1"/>
  <c r="N75" i="13"/>
  <c r="O75" i="13"/>
  <c r="P19" i="13"/>
  <c r="P75" i="13" s="1"/>
  <c r="Q19" i="13"/>
  <c r="Q75" i="13" s="1"/>
  <c r="G20" i="13"/>
  <c r="G76" i="13" s="1"/>
  <c r="H20" i="13"/>
  <c r="H76" i="13" s="1"/>
  <c r="I20" i="13"/>
  <c r="I76" i="13" s="1"/>
  <c r="J20" i="13"/>
  <c r="J76" i="13" s="1"/>
  <c r="K20" i="13"/>
  <c r="K76" i="13" s="1"/>
  <c r="L20" i="13"/>
  <c r="L76" i="13" s="1"/>
  <c r="M20" i="13"/>
  <c r="M76" i="13" s="1"/>
  <c r="N20" i="13"/>
  <c r="N76" i="13" s="1"/>
  <c r="O20" i="13"/>
  <c r="O76" i="13" s="1"/>
  <c r="P20" i="13"/>
  <c r="P76" i="13" s="1"/>
  <c r="Q20" i="13"/>
  <c r="Q76" i="13" s="1"/>
  <c r="G21" i="13"/>
  <c r="G77" i="13" s="1"/>
  <c r="H21" i="13"/>
  <c r="H77" i="13" s="1"/>
  <c r="I21" i="13"/>
  <c r="I77" i="13" s="1"/>
  <c r="J21" i="13"/>
  <c r="J77" i="13" s="1"/>
  <c r="K21" i="13"/>
  <c r="K77" i="13" s="1"/>
  <c r="L21" i="13"/>
  <c r="L77" i="13" s="1"/>
  <c r="M21" i="13"/>
  <c r="M77" i="13" s="1"/>
  <c r="N21" i="13"/>
  <c r="N77" i="13" s="1"/>
  <c r="O21" i="13"/>
  <c r="O77" i="13" s="1"/>
  <c r="P21" i="13"/>
  <c r="P77" i="13" s="1"/>
  <c r="Q21" i="13"/>
  <c r="Q77" i="13" s="1"/>
  <c r="G22" i="13"/>
  <c r="G78" i="13" s="1"/>
  <c r="H22" i="13"/>
  <c r="H78" i="13" s="1"/>
  <c r="I22" i="13"/>
  <c r="I78" i="13" s="1"/>
  <c r="J22" i="13"/>
  <c r="J78" i="13" s="1"/>
  <c r="K22" i="13"/>
  <c r="K78" i="13" s="1"/>
  <c r="L22" i="13"/>
  <c r="M22" i="13"/>
  <c r="M78" i="13" s="1"/>
  <c r="N22" i="13"/>
  <c r="N78" i="13" s="1"/>
  <c r="O22" i="13"/>
  <c r="P22" i="13"/>
  <c r="P78" i="13" s="1"/>
  <c r="Q22" i="13"/>
  <c r="Q78" i="13" s="1"/>
  <c r="G23" i="13"/>
  <c r="G79" i="13" s="1"/>
  <c r="H23" i="13"/>
  <c r="H79" i="13" s="1"/>
  <c r="I23" i="13"/>
  <c r="I79" i="13" s="1"/>
  <c r="J23" i="13"/>
  <c r="J79" i="13" s="1"/>
  <c r="K23" i="13"/>
  <c r="K79" i="13" s="1"/>
  <c r="L23" i="13"/>
  <c r="L79" i="13" s="1"/>
  <c r="M23" i="13"/>
  <c r="M79" i="13" s="1"/>
  <c r="N23" i="13"/>
  <c r="N79" i="13" s="1"/>
  <c r="O23" i="13"/>
  <c r="O79" i="13" s="1"/>
  <c r="P23" i="13"/>
  <c r="P79" i="13" s="1"/>
  <c r="Q23" i="13"/>
  <c r="Q79" i="13" s="1"/>
  <c r="F19" i="13"/>
  <c r="F75" i="13" s="1"/>
  <c r="F20" i="13"/>
  <c r="F76" i="13" s="1"/>
  <c r="F21" i="13"/>
  <c r="F77" i="13" s="1"/>
  <c r="F22" i="13"/>
  <c r="F78" i="13" s="1"/>
  <c r="F23" i="13"/>
  <c r="F79" i="13" s="1"/>
  <c r="F18" i="13"/>
  <c r="F74" i="13" s="1"/>
  <c r="O78" i="13" l="1"/>
  <c r="O17" i="13"/>
  <c r="L78" i="13"/>
  <c r="L17" i="13"/>
  <c r="F73" i="13"/>
  <c r="E79" i="13"/>
  <c r="E76" i="13"/>
  <c r="E78" i="13"/>
  <c r="G73" i="13"/>
  <c r="E74" i="13"/>
  <c r="E77" i="13"/>
  <c r="F17" i="13"/>
  <c r="P17" i="13"/>
  <c r="N17" i="13"/>
  <c r="J17" i="13"/>
  <c r="H17" i="13"/>
  <c r="Q17" i="13"/>
  <c r="M17" i="13"/>
  <c r="I17" i="13"/>
  <c r="K17" i="13"/>
  <c r="G17" i="13"/>
  <c r="E36" i="13"/>
  <c r="Q73" i="13"/>
  <c r="O73" i="13"/>
  <c r="N73" i="13"/>
  <c r="M73" i="13"/>
  <c r="L73" i="13"/>
  <c r="K73" i="13"/>
  <c r="J73" i="13"/>
  <c r="I73" i="13"/>
  <c r="H73" i="13"/>
  <c r="E17" i="13" l="1"/>
  <c r="E75" i="13"/>
  <c r="E42" i="13"/>
  <c r="E41" i="13"/>
  <c r="E40" i="13"/>
  <c r="Q38" i="13"/>
  <c r="P38" i="13"/>
  <c r="O38" i="13"/>
  <c r="N38" i="13"/>
  <c r="M38" i="13"/>
  <c r="L38" i="13"/>
  <c r="K38" i="13"/>
  <c r="J38" i="13"/>
  <c r="I38" i="13"/>
  <c r="G38" i="13"/>
  <c r="E37" i="13"/>
  <c r="E35" i="13"/>
  <c r="E33" i="13"/>
  <c r="E32" i="13"/>
  <c r="Q31" i="13"/>
  <c r="P31" i="13"/>
  <c r="O31" i="13"/>
  <c r="N31" i="13"/>
  <c r="M31" i="13"/>
  <c r="L31" i="13"/>
  <c r="K31" i="13"/>
  <c r="I31" i="13"/>
  <c r="E31" i="13" s="1"/>
  <c r="G31" i="13"/>
  <c r="F31" i="13"/>
  <c r="E30" i="13"/>
  <c r="E28" i="13"/>
  <c r="E26" i="13"/>
  <c r="E25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38" i="13" l="1"/>
  <c r="P73" i="13"/>
  <c r="E73" i="13" s="1"/>
  <c r="E18" i="13"/>
  <c r="E22" i="13"/>
  <c r="E23" i="13"/>
  <c r="E20" i="13"/>
  <c r="E19" i="13"/>
  <c r="E21" i="13"/>
  <c r="E24" i="13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24" i="6" s="1"/>
  <c r="D34" i="6"/>
  <c r="D68" i="6" l="1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<sst xmlns="http://schemas.openxmlformats.org/spreadsheetml/2006/main" count="302" uniqueCount="99">
  <si>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</si>
  <si>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</si>
  <si>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</si>
  <si>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</si>
  <si>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</si>
  <si>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</si>
  <si>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</si>
  <si>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</si>
  <si>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</si>
  <si>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</si>
  <si>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</si>
  <si>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</si>
  <si>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</si>
  <si>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</si>
  <si>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</si>
  <si>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</si>
  <si>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</si>
  <si>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</si>
  <si>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</si>
  <si>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</si>
  <si>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</si>
  <si>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</si>
  <si>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</si>
  <si>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</si>
  <si>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</si>
  <si>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</si>
  <si>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</si>
  <si>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</si>
  <si>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</si>
  <si>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</si>
  <si>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</si>
  <si>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</si>
  <si>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</si>
  <si>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</si>
  <si>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</si>
  <si>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</si>
  <si>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</si>
  <si>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</si>
  <si>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</si>
  <si>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</si>
  <si>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</si>
  <si>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</si>
  <si>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</si>
  <si>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</si>
  <si>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</si>
  <si>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</si>
  <si>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</si>
  <si>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</si>
  <si>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</si>
  <si>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</si>
  <si>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</si>
  <si>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</si>
  <si>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</si>
  <si>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</si>
  <si>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</si>
  <si>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</si>
  <si>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</si>
  <si>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</si>
  <si>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</si>
  <si>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</si>
  <si>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</si>
  <si>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 структурное подразделение, ФИО, должность,
 № тел.)</t>
  </si>
  <si>
    <t>Создание условий для деятельности народных дружин.</t>
  </si>
  <si>
    <t>3.</t>
  </si>
  <si>
    <t xml:space="preserve"> Администрация Нефтеюганского района (Комитет гражданской защиты населения, Белоус Вадим Петрович, начальник отдела профилактики, 8(3463)256-898)</t>
  </si>
  <si>
    <t>Н.В. Кузьмина</t>
  </si>
  <si>
    <t>8(3463) 256-898</t>
  </si>
  <si>
    <t>Начальник отдела профилактики терроризма и правонарушений</t>
  </si>
  <si>
    <t>В.П. Белоус</t>
  </si>
  <si>
    <t xml:space="preserve">средства поселений </t>
  </si>
  <si>
    <t>средства по Соглашениям по передаче полномочий</t>
  </si>
  <si>
    <t>Администрации городского и сельских поселений Нефтеюганского района</t>
  </si>
  <si>
    <t>4.</t>
  </si>
  <si>
    <t>Директор департамента образования и молодежной политики</t>
  </si>
  <si>
    <t>Н.В.Котова</t>
  </si>
  <si>
    <t>Организация и проведение мероприятий по профилактике незаконного потребления наркотических средств и психотропных веществ, наркомании (показатели 4.5)</t>
  </si>
  <si>
    <t>Департамент образования и молодежной политики Нефтеюганского района, Малиновская Ольга Сергеевна, (3463)25-02-88</t>
  </si>
  <si>
    <t>Директор МКУ "Управление по делам администрации  Нефтеюганского района"</t>
  </si>
  <si>
    <t>Административная комиссия администрации Нефтеюганского района, Литенкова Любовь Николаевна, серетарь комиссии, 8(3463)250-157 / МКУ "Управление по делам администрации Нефтеюганского района",  Губатенко Алексей Викторович, директор МКУ "УДА НР", 8(3463)29-00-22</t>
  </si>
  <si>
    <t>Администрация Нефтеюгансокго района (Юридический комитет, Цыбина Лариса Загировна, специалист-эксперт, 8(3463)22-04-04 / МКУ "Управление по делам администрации Нефтеюганского района, Губатенко Алексей Викторович,  директор МКУ "УДА НР", 8(3463)29-00-22</t>
  </si>
  <si>
    <t>МКУ "Управление по делам администрации Нефтеюганского района",  Губатенко Алексей Викторович, директор МКУ "УДА НР", 8(3463) 29-00-22</t>
  </si>
  <si>
    <t>А.В.Губатенко</t>
  </si>
  <si>
    <t>(куратор исполнителя)</t>
  </si>
  <si>
    <t>Создание и совершенствование условий для обеспечения общественного порядка, в том числе с участием граждан  (показатели 1 - 3)</t>
  </si>
  <si>
    <t xml:space="preserve">Председатель юридического комитета </t>
  </si>
  <si>
    <t>5.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</si>
  <si>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«Об административных правонарушениях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</si>
  <si>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</si>
  <si>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Правовое просвещение и правовое информирование населения</t>
  </si>
  <si>
    <t>6.</t>
  </si>
  <si>
    <t>Организация и проведение мероприятий, направленных на профилактику правонарушений несовершеннолетних</t>
  </si>
  <si>
    <t>Администрация Нефтеюганского района (отдел по делам несовершеннолетних, защите их прав). Малтакова Валерия Валерьевна,  (3463)250-277</t>
  </si>
  <si>
    <t>Администрация Нефтеюганского района / МКУ "Управление по делам администрации Нефтеюганского района", Губатенко Алексей Викторович, директор МКУ "УДА НР", 8(3463) 29-00-22</t>
  </si>
  <si>
    <t>Начальник отдела по делам несовершеннолетних и защите их прав</t>
  </si>
  <si>
    <t>В.В.Малтакова</t>
  </si>
  <si>
    <t>С.А.Кудашкин</t>
  </si>
  <si>
    <t xml:space="preserve">Первый заместитель главы  района  </t>
  </si>
  <si>
    <t>-</t>
  </si>
  <si>
    <t>к муниципальной программе "Обеспечение прав и законных интересов населения Нефтеюганского района в отдельных сферах жизнедеятельности на 2019-2024 годы и на период до 2030 года" 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</si>
</sst>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000_р_._-;\-* #,##0.00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9" fillId="0" borderId="0" xfId="0" applyFont="1"/>
    <xf numFmtId="0" fontId="11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2" fontId="1" fillId="0" borderId="0" xfId="0" applyNumberFormat="1" applyFont="1"/>
    <xf numFmtId="164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 wrapText="1"/>
    </xf>
    <xf numFmtId="165" fontId="1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8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517737</xdr:colOff>
      <xdr:row>30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00451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07837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515832</xdr:colOff>
      <xdr:row>30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24506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8603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54415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18</xdr:col>
      <xdr:colOff>515832</xdr:colOff>
      <xdr:row>30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7369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20</xdr:col>
      <xdr:colOff>515832</xdr:colOff>
      <xdr:row>30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79846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22</xdr:col>
      <xdr:colOff>525357</xdr:colOff>
      <xdr:row>30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92134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24</xdr:col>
      <xdr:colOff>515832</xdr:colOff>
      <xdr:row>30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04230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15362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15362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0783782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515832</xdr:colOff>
      <xdr:row>30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2450657" y="128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8603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544150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10783782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8603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544150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tabSelected="1" view="pageBreakPreview" topLeftCell="A10" zoomScale="80" zoomScaleNormal="100" zoomScaleSheetLayoutView="80" workbookViewId="0">
      <selection activeCell="L71" sqref="L71"/>
    </sheetView>
  </sheetViews>
  <sheetFormatPr defaultColWidth="9.109375" defaultRowHeight="13.8" x14ac:dyDescent="0.25"/>
  <cols>
    <col min="1" max="1" width="8.5546875" style="64" bestFit="1" customWidth="1"/>
    <col min="2" max="2" width="26.33203125" style="1" customWidth="1"/>
    <col min="3" max="3" width="26.44140625" style="1" customWidth="1"/>
    <col min="4" max="4" width="16.5546875" style="1" customWidth="1"/>
    <col min="5" max="5" width="14.33203125" style="1" customWidth="1"/>
    <col min="6" max="6" width="14.109375" style="1" customWidth="1"/>
    <col min="7" max="7" width="13.44140625" style="1" customWidth="1"/>
    <col min="8" max="8" width="14.88671875" style="1" customWidth="1"/>
    <col min="9" max="9" width="13.44140625" style="1" customWidth="1"/>
    <col min="10" max="10" width="13.109375" style="1" customWidth="1"/>
    <col min="11" max="11" width="14.88671875" style="1" customWidth="1"/>
    <col min="12" max="13" width="13.6640625" style="1" customWidth="1"/>
    <col min="14" max="14" width="13.88671875" style="1" customWidth="1"/>
    <col min="15" max="15" width="13.33203125" style="1" customWidth="1"/>
    <col min="16" max="16" width="13.88671875" style="1" customWidth="1"/>
    <col min="17" max="17" width="14.33203125" style="1" customWidth="1"/>
    <col min="18" max="18" width="9.109375" style="1"/>
    <col min="19" max="19" width="9.5546875" style="1" bestFit="1" customWidth="1"/>
    <col min="20" max="16384" width="9.109375" style="1"/>
  </cols>
  <sheetData>
    <row r="1" spans="1:17" ht="16.8" x14ac:dyDescent="0.25">
      <c r="G1" s="6"/>
      <c r="M1" s="114" t="s">
        <v>45</v>
      </c>
      <c r="N1" s="114"/>
      <c r="O1" s="114"/>
      <c r="P1" s="114"/>
      <c r="Q1" s="114"/>
    </row>
    <row r="2" spans="1:17" ht="9" customHeight="1" x14ac:dyDescent="0.25">
      <c r="F2" s="6"/>
      <c r="M2" s="62"/>
      <c r="N2" s="62"/>
      <c r="O2" s="62"/>
      <c r="P2" s="62"/>
      <c r="Q2" s="62"/>
    </row>
    <row r="3" spans="1:17" ht="15.75" customHeight="1" x14ac:dyDescent="0.3">
      <c r="G3" s="6"/>
      <c r="M3" s="115" t="s">
        <v>96</v>
      </c>
      <c r="N3" s="116"/>
      <c r="O3" s="116"/>
      <c r="P3" s="116"/>
      <c r="Q3" s="116"/>
    </row>
    <row r="4" spans="1:17" ht="16.8" x14ac:dyDescent="0.3">
      <c r="G4" s="6"/>
      <c r="M4" s="117"/>
      <c r="N4" s="118"/>
      <c r="O4" s="118"/>
      <c r="P4" s="63" t="s">
        <v>95</v>
      </c>
      <c r="Q4" s="63"/>
    </row>
    <row r="5" spans="1:17" ht="16.8" x14ac:dyDescent="0.25">
      <c r="G5" s="6"/>
      <c r="M5" s="119" t="s">
        <v>82</v>
      </c>
      <c r="N5" s="119"/>
      <c r="O5" s="119"/>
      <c r="P5" s="119"/>
      <c r="Q5" s="119"/>
    </row>
    <row r="6" spans="1:17" ht="9" customHeight="1" x14ac:dyDescent="0.25">
      <c r="G6" s="6"/>
      <c r="M6" s="62"/>
      <c r="N6" s="62"/>
      <c r="O6" s="62"/>
      <c r="P6" s="62"/>
      <c r="Q6" s="62"/>
    </row>
    <row r="7" spans="1:17" ht="16.8" x14ac:dyDescent="0.25">
      <c r="G7" s="6"/>
      <c r="M7" s="111"/>
      <c r="N7" s="111"/>
      <c r="O7" s="111"/>
      <c r="P7" s="111"/>
      <c r="Q7" s="111"/>
    </row>
    <row r="8" spans="1:17" ht="16.8" x14ac:dyDescent="0.3">
      <c r="G8" s="6"/>
      <c r="M8" s="109"/>
      <c r="N8" s="110"/>
      <c r="O8" s="110"/>
    </row>
    <row r="9" spans="1:17" ht="16.8" x14ac:dyDescent="0.25">
      <c r="G9" s="6"/>
      <c r="M9" s="119"/>
      <c r="N9" s="119"/>
      <c r="O9" s="119"/>
      <c r="P9" s="119"/>
      <c r="Q9" s="119"/>
    </row>
    <row r="10" spans="1:17" ht="8.25" customHeight="1" x14ac:dyDescent="0.25">
      <c r="G10" s="6"/>
      <c r="M10" s="111"/>
      <c r="N10" s="111"/>
      <c r="O10" s="111"/>
      <c r="P10" s="111"/>
      <c r="Q10" s="111"/>
    </row>
    <row r="11" spans="1:17" ht="21" customHeight="1" x14ac:dyDescent="0.25">
      <c r="A11" s="112" t="s">
        <v>41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ht="22.5" customHeight="1" x14ac:dyDescent="0.25">
      <c r="A12" s="113" t="s">
        <v>98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x14ac:dyDescent="0.25">
      <c r="P13" s="121" t="s">
        <v>43</v>
      </c>
      <c r="Q13" s="121"/>
    </row>
    <row r="14" spans="1:17" ht="82.5" customHeight="1" x14ac:dyDescent="0.25">
      <c r="A14" s="108" t="s">
        <v>0</v>
      </c>
      <c r="B14" s="108" t="s">
        <v>12</v>
      </c>
      <c r="C14" s="108" t="s">
        <v>61</v>
      </c>
      <c r="D14" s="108" t="s">
        <v>34</v>
      </c>
      <c r="E14" s="108" t="s">
        <v>37</v>
      </c>
      <c r="F14" s="108" t="s">
        <v>44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7" ht="37.5" customHeight="1" x14ac:dyDescent="0.25">
      <c r="A15" s="108"/>
      <c r="B15" s="108"/>
      <c r="C15" s="108"/>
      <c r="D15" s="108"/>
      <c r="E15" s="108"/>
      <c r="F15" s="65" t="s">
        <v>13</v>
      </c>
      <c r="G15" s="65" t="s">
        <v>14</v>
      </c>
      <c r="H15" s="65" t="s">
        <v>15</v>
      </c>
      <c r="I15" s="65" t="s">
        <v>16</v>
      </c>
      <c r="J15" s="65" t="s">
        <v>17</v>
      </c>
      <c r="K15" s="65" t="s">
        <v>18</v>
      </c>
      <c r="L15" s="65" t="s">
        <v>19</v>
      </c>
      <c r="M15" s="65" t="s">
        <v>20</v>
      </c>
      <c r="N15" s="65" t="s">
        <v>21</v>
      </c>
      <c r="O15" s="65" t="s">
        <v>22</v>
      </c>
      <c r="P15" s="65" t="s">
        <v>23</v>
      </c>
      <c r="Q15" s="65" t="s">
        <v>24</v>
      </c>
    </row>
    <row r="16" spans="1:17" s="3" customFormat="1" ht="15" customHeight="1" x14ac:dyDescent="0.25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8">
        <v>14</v>
      </c>
      <c r="O16" s="8">
        <v>15</v>
      </c>
      <c r="P16" s="8">
        <v>16</v>
      </c>
      <c r="Q16" s="8">
        <v>17</v>
      </c>
    </row>
    <row r="17" spans="1:20" ht="21" customHeight="1" x14ac:dyDescent="0.4">
      <c r="A17" s="123" t="s">
        <v>2</v>
      </c>
      <c r="B17" s="123" t="s">
        <v>83</v>
      </c>
      <c r="C17" s="123" t="s">
        <v>64</v>
      </c>
      <c r="D17" s="69" t="s">
        <v>35</v>
      </c>
      <c r="E17" s="81">
        <f>SUM(F17:Q17)</f>
        <v>151.30000000000001</v>
      </c>
      <c r="F17" s="82">
        <f>SUM(F18:F23)-F22</f>
        <v>0</v>
      </c>
      <c r="G17" s="82">
        <f t="shared" ref="G17:Q17" si="0">SUM(G18:G23)-G22</f>
        <v>0</v>
      </c>
      <c r="H17" s="82">
        <f t="shared" si="0"/>
        <v>7.5</v>
      </c>
      <c r="I17" s="82">
        <f t="shared" si="0"/>
        <v>0</v>
      </c>
      <c r="J17" s="82">
        <f t="shared" si="0"/>
        <v>6</v>
      </c>
      <c r="K17" s="82">
        <f t="shared" si="0"/>
        <v>0</v>
      </c>
      <c r="L17" s="82">
        <f>SUM(L18:L23)-L22</f>
        <v>3.6</v>
      </c>
      <c r="M17" s="82">
        <f t="shared" si="0"/>
        <v>0</v>
      </c>
      <c r="N17" s="82">
        <f t="shared" si="0"/>
        <v>11.600000000000001</v>
      </c>
      <c r="O17" s="82">
        <f>SUM(O18:O23)-O22</f>
        <v>122.6</v>
      </c>
      <c r="P17" s="82">
        <f t="shared" si="0"/>
        <v>0</v>
      </c>
      <c r="Q17" s="82">
        <f t="shared" si="0"/>
        <v>0</v>
      </c>
      <c r="S17" s="58"/>
    </row>
    <row r="18" spans="1:20" ht="21" customHeight="1" x14ac:dyDescent="0.4">
      <c r="A18" s="123"/>
      <c r="B18" s="123"/>
      <c r="C18" s="123"/>
      <c r="D18" s="70" t="s">
        <v>9</v>
      </c>
      <c r="E18" s="81">
        <f>SUM(F18:Q18)</f>
        <v>0</v>
      </c>
      <c r="F18" s="81">
        <f>F25</f>
        <v>0</v>
      </c>
      <c r="G18" s="81">
        <f t="shared" ref="G18:Q18" si="1">G25</f>
        <v>0</v>
      </c>
      <c r="H18" s="81">
        <f t="shared" si="1"/>
        <v>0</v>
      </c>
      <c r="I18" s="81">
        <f t="shared" si="1"/>
        <v>0</v>
      </c>
      <c r="J18" s="81">
        <f t="shared" si="1"/>
        <v>0</v>
      </c>
      <c r="K18" s="81">
        <f t="shared" si="1"/>
        <v>0</v>
      </c>
      <c r="L18" s="81">
        <f t="shared" si="1"/>
        <v>0</v>
      </c>
      <c r="M18" s="81">
        <f t="shared" si="1"/>
        <v>0</v>
      </c>
      <c r="N18" s="81">
        <f t="shared" si="1"/>
        <v>0</v>
      </c>
      <c r="O18" s="81">
        <f t="shared" si="1"/>
        <v>0</v>
      </c>
      <c r="P18" s="81">
        <f t="shared" si="1"/>
        <v>0</v>
      </c>
      <c r="Q18" s="81">
        <f t="shared" si="1"/>
        <v>0</v>
      </c>
      <c r="S18" s="58"/>
    </row>
    <row r="19" spans="1:20" ht="21" customHeight="1" x14ac:dyDescent="0.4">
      <c r="A19" s="123"/>
      <c r="B19" s="123"/>
      <c r="C19" s="123"/>
      <c r="D19" s="70" t="s">
        <v>10</v>
      </c>
      <c r="E19" s="81">
        <f>SUM(F19:Q19)</f>
        <v>151.30000000000001</v>
      </c>
      <c r="F19" s="81">
        <f t="shared" ref="F19:Q23" si="2">F26</f>
        <v>0</v>
      </c>
      <c r="G19" s="81">
        <f t="shared" si="2"/>
        <v>0</v>
      </c>
      <c r="H19" s="81">
        <f t="shared" si="2"/>
        <v>7.5</v>
      </c>
      <c r="I19" s="81">
        <f t="shared" si="2"/>
        <v>0</v>
      </c>
      <c r="J19" s="81">
        <v>6</v>
      </c>
      <c r="K19" s="81">
        <f t="shared" si="2"/>
        <v>0</v>
      </c>
      <c r="L19" s="81">
        <v>3.6</v>
      </c>
      <c r="M19" s="81">
        <f t="shared" si="2"/>
        <v>0</v>
      </c>
      <c r="N19" s="81">
        <v>11.6</v>
      </c>
      <c r="O19" s="81">
        <v>122.6</v>
      </c>
      <c r="P19" s="81">
        <f t="shared" si="2"/>
        <v>0</v>
      </c>
      <c r="Q19" s="81">
        <f t="shared" si="2"/>
        <v>0</v>
      </c>
      <c r="S19" s="58"/>
      <c r="T19" s="57"/>
    </row>
    <row r="20" spans="1:20" ht="21" customHeight="1" x14ac:dyDescent="0.4">
      <c r="A20" s="123"/>
      <c r="B20" s="123"/>
      <c r="C20" s="123"/>
      <c r="D20" s="70" t="s">
        <v>11</v>
      </c>
      <c r="E20" s="81">
        <f>SUM(F20:Q20)</f>
        <v>0</v>
      </c>
      <c r="F20" s="81">
        <f t="shared" si="2"/>
        <v>0</v>
      </c>
      <c r="G20" s="81">
        <f t="shared" si="2"/>
        <v>0</v>
      </c>
      <c r="H20" s="81">
        <f t="shared" si="2"/>
        <v>0</v>
      </c>
      <c r="I20" s="81">
        <f t="shared" si="2"/>
        <v>0</v>
      </c>
      <c r="J20" s="81">
        <f t="shared" si="2"/>
        <v>0</v>
      </c>
      <c r="K20" s="81">
        <f t="shared" si="2"/>
        <v>0</v>
      </c>
      <c r="L20" s="81">
        <f t="shared" si="2"/>
        <v>0</v>
      </c>
      <c r="M20" s="81">
        <f t="shared" si="2"/>
        <v>0</v>
      </c>
      <c r="N20" s="81">
        <f t="shared" si="2"/>
        <v>0</v>
      </c>
      <c r="O20" s="81">
        <f t="shared" si="2"/>
        <v>0</v>
      </c>
      <c r="P20" s="81">
        <f t="shared" si="2"/>
        <v>0</v>
      </c>
      <c r="Q20" s="81">
        <f t="shared" si="2"/>
        <v>0</v>
      </c>
      <c r="S20" s="58"/>
    </row>
    <row r="21" spans="1:20" ht="60" customHeight="1" x14ac:dyDescent="0.25">
      <c r="A21" s="123"/>
      <c r="B21" s="123"/>
      <c r="C21" s="123"/>
      <c r="D21" s="71" t="s">
        <v>70</v>
      </c>
      <c r="E21" s="81">
        <f t="shared" ref="E21:E74" si="3">SUM(F21:Q21)</f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81">
        <f t="shared" si="2"/>
        <v>0</v>
      </c>
      <c r="L21" s="81">
        <f t="shared" si="2"/>
        <v>0</v>
      </c>
      <c r="M21" s="81">
        <f t="shared" si="2"/>
        <v>0</v>
      </c>
      <c r="N21" s="81">
        <f t="shared" si="2"/>
        <v>0</v>
      </c>
      <c r="O21" s="81">
        <f t="shared" si="2"/>
        <v>0</v>
      </c>
      <c r="P21" s="81">
        <f t="shared" si="2"/>
        <v>0</v>
      </c>
      <c r="Q21" s="81">
        <f t="shared" si="2"/>
        <v>0</v>
      </c>
    </row>
    <row r="22" spans="1:20" ht="34.5" customHeight="1" x14ac:dyDescent="0.25">
      <c r="A22" s="123"/>
      <c r="B22" s="123"/>
      <c r="C22" s="123"/>
      <c r="D22" s="71" t="s">
        <v>69</v>
      </c>
      <c r="E22" s="81">
        <f>SUM(F22:Q22)</f>
        <v>151.30000000000001</v>
      </c>
      <c r="F22" s="81">
        <f t="shared" si="2"/>
        <v>0</v>
      </c>
      <c r="G22" s="81">
        <f t="shared" si="2"/>
        <v>0</v>
      </c>
      <c r="H22" s="81">
        <f t="shared" si="2"/>
        <v>7.5</v>
      </c>
      <c r="I22" s="81">
        <f t="shared" si="2"/>
        <v>0</v>
      </c>
      <c r="J22" s="81">
        <f t="shared" si="2"/>
        <v>6</v>
      </c>
      <c r="K22" s="81">
        <f t="shared" si="2"/>
        <v>0</v>
      </c>
      <c r="L22" s="81">
        <f t="shared" si="2"/>
        <v>3.6</v>
      </c>
      <c r="M22" s="81">
        <f t="shared" si="2"/>
        <v>0</v>
      </c>
      <c r="N22" s="81">
        <f t="shared" si="2"/>
        <v>11.64</v>
      </c>
      <c r="O22" s="81">
        <f t="shared" si="2"/>
        <v>122.56</v>
      </c>
      <c r="P22" s="81">
        <f t="shared" si="2"/>
        <v>0</v>
      </c>
      <c r="Q22" s="81">
        <f t="shared" si="2"/>
        <v>0</v>
      </c>
    </row>
    <row r="23" spans="1:20" ht="29.25" customHeight="1" x14ac:dyDescent="0.25">
      <c r="A23" s="123"/>
      <c r="B23" s="123"/>
      <c r="C23" s="123"/>
      <c r="D23" s="71" t="s">
        <v>47</v>
      </c>
      <c r="E23" s="81">
        <f>SUM(F23:Q23)</f>
        <v>0</v>
      </c>
      <c r="F23" s="81">
        <f t="shared" si="2"/>
        <v>0</v>
      </c>
      <c r="G23" s="81">
        <f t="shared" si="2"/>
        <v>0</v>
      </c>
      <c r="H23" s="81">
        <f t="shared" si="2"/>
        <v>0</v>
      </c>
      <c r="I23" s="81">
        <f t="shared" si="2"/>
        <v>0</v>
      </c>
      <c r="J23" s="81">
        <f t="shared" si="2"/>
        <v>0</v>
      </c>
      <c r="K23" s="81">
        <f t="shared" si="2"/>
        <v>0</v>
      </c>
      <c r="L23" s="81">
        <f t="shared" si="2"/>
        <v>0</v>
      </c>
      <c r="M23" s="81">
        <f t="shared" si="2"/>
        <v>0</v>
      </c>
      <c r="N23" s="81">
        <f t="shared" si="2"/>
        <v>0</v>
      </c>
      <c r="O23" s="81">
        <f t="shared" si="2"/>
        <v>0</v>
      </c>
      <c r="P23" s="81">
        <f t="shared" si="2"/>
        <v>0</v>
      </c>
      <c r="Q23" s="81">
        <f t="shared" si="2"/>
        <v>0</v>
      </c>
    </row>
    <row r="24" spans="1:20" ht="21" customHeight="1" x14ac:dyDescent="0.25">
      <c r="A24" s="100" t="s">
        <v>4</v>
      </c>
      <c r="B24" s="107" t="s">
        <v>62</v>
      </c>
      <c r="C24" s="100" t="s">
        <v>71</v>
      </c>
      <c r="D24" s="52" t="s">
        <v>35</v>
      </c>
      <c r="E24" s="83">
        <f t="shared" si="3"/>
        <v>151.30000000000001</v>
      </c>
      <c r="F24" s="84">
        <f>F25+F26+F27+F28+F30</f>
        <v>0</v>
      </c>
      <c r="G24" s="84">
        <f t="shared" ref="G24:Q24" si="4">G25+G26+G27+G28+G30</f>
        <v>0</v>
      </c>
      <c r="H24" s="84">
        <f t="shared" si="4"/>
        <v>7.5</v>
      </c>
      <c r="I24" s="84">
        <f t="shared" si="4"/>
        <v>0</v>
      </c>
      <c r="J24" s="84">
        <f t="shared" si="4"/>
        <v>6</v>
      </c>
      <c r="K24" s="84">
        <f t="shared" si="4"/>
        <v>0</v>
      </c>
      <c r="L24" s="84">
        <f t="shared" si="4"/>
        <v>3.6</v>
      </c>
      <c r="M24" s="84">
        <f t="shared" si="4"/>
        <v>0</v>
      </c>
      <c r="N24" s="84">
        <f t="shared" si="4"/>
        <v>11.64</v>
      </c>
      <c r="O24" s="84">
        <f t="shared" si="4"/>
        <v>122.56</v>
      </c>
      <c r="P24" s="84">
        <f t="shared" si="4"/>
        <v>0</v>
      </c>
      <c r="Q24" s="84">
        <f t="shared" si="4"/>
        <v>0</v>
      </c>
      <c r="S24" s="60"/>
    </row>
    <row r="25" spans="1:20" ht="21" customHeight="1" x14ac:dyDescent="0.25">
      <c r="A25" s="100"/>
      <c r="B25" s="107"/>
      <c r="C25" s="100"/>
      <c r="D25" s="66" t="s">
        <v>9</v>
      </c>
      <c r="E25" s="85">
        <f t="shared" si="3"/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1:20" ht="21" customHeight="1" x14ac:dyDescent="0.25">
      <c r="A26" s="100"/>
      <c r="B26" s="107"/>
      <c r="C26" s="100"/>
      <c r="D26" s="66" t="s">
        <v>10</v>
      </c>
      <c r="E26" s="86">
        <f t="shared" si="3"/>
        <v>151.30000000000001</v>
      </c>
      <c r="F26" s="80">
        <v>0</v>
      </c>
      <c r="G26" s="80">
        <v>0</v>
      </c>
      <c r="H26" s="80">
        <v>7.5</v>
      </c>
      <c r="I26" s="80">
        <v>0</v>
      </c>
      <c r="J26" s="80">
        <v>6</v>
      </c>
      <c r="K26" s="80">
        <v>0</v>
      </c>
      <c r="L26" s="80">
        <v>3.6</v>
      </c>
      <c r="M26" s="80">
        <v>0</v>
      </c>
      <c r="N26" s="80">
        <v>11.64</v>
      </c>
      <c r="O26" s="80">
        <v>122.56</v>
      </c>
      <c r="P26" s="79">
        <v>0</v>
      </c>
      <c r="Q26" s="79">
        <v>0</v>
      </c>
    </row>
    <row r="27" spans="1:20" ht="21" customHeight="1" x14ac:dyDescent="0.25">
      <c r="A27" s="100"/>
      <c r="B27" s="107"/>
      <c r="C27" s="100"/>
      <c r="D27" s="66" t="s">
        <v>11</v>
      </c>
      <c r="E27" s="85">
        <f>SUM(F27:Q27)</f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</row>
    <row r="28" spans="1:20" ht="57.75" customHeight="1" x14ac:dyDescent="0.25">
      <c r="A28" s="100"/>
      <c r="B28" s="107"/>
      <c r="C28" s="100"/>
      <c r="D28" s="56" t="s">
        <v>70</v>
      </c>
      <c r="E28" s="85">
        <f t="shared" si="3"/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1:20" ht="33.75" customHeight="1" x14ac:dyDescent="0.25">
      <c r="A29" s="100"/>
      <c r="B29" s="107"/>
      <c r="C29" s="100"/>
      <c r="D29" s="56" t="s">
        <v>69</v>
      </c>
      <c r="E29" s="85">
        <f>F29+G29+H29+I29+J29+K29+L29+M29+N29+O29+P29+Q29</f>
        <v>151.30000000000001</v>
      </c>
      <c r="F29" s="79">
        <v>0</v>
      </c>
      <c r="G29" s="79">
        <v>0</v>
      </c>
      <c r="H29" s="79">
        <v>7.5</v>
      </c>
      <c r="I29" s="79">
        <v>0</v>
      </c>
      <c r="J29" s="79">
        <v>6</v>
      </c>
      <c r="K29" s="79">
        <v>0</v>
      </c>
      <c r="L29" s="79">
        <v>3.6</v>
      </c>
      <c r="M29" s="79">
        <v>0</v>
      </c>
      <c r="N29" s="79">
        <v>11.64</v>
      </c>
      <c r="O29" s="79">
        <v>122.56</v>
      </c>
      <c r="P29" s="79">
        <v>0</v>
      </c>
      <c r="Q29" s="79">
        <v>0</v>
      </c>
    </row>
    <row r="30" spans="1:20" ht="33" customHeight="1" x14ac:dyDescent="0.25">
      <c r="A30" s="100"/>
      <c r="B30" s="107"/>
      <c r="C30" s="100"/>
      <c r="D30" s="56" t="s">
        <v>47</v>
      </c>
      <c r="E30" s="85">
        <f t="shared" si="3"/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1:20" ht="21" customHeight="1" x14ac:dyDescent="0.25">
      <c r="A31" s="108" t="s">
        <v>6</v>
      </c>
      <c r="B31" s="108" t="s">
        <v>86</v>
      </c>
      <c r="C31" s="108" t="s">
        <v>78</v>
      </c>
      <c r="D31" s="9" t="s">
        <v>35</v>
      </c>
      <c r="E31" s="87">
        <f>SUM(F31:Q31)</f>
        <v>1758.7</v>
      </c>
      <c r="F31" s="87">
        <f>F32+F33+F34+F35+F37</f>
        <v>153.1405</v>
      </c>
      <c r="G31" s="87">
        <f t="shared" ref="G31:Q31" si="5">G32+G33+G34+G35+G37</f>
        <v>94.395899999999997</v>
      </c>
      <c r="H31" s="84">
        <f>H32+H33+H34+H35+H37</f>
        <v>62.709899999999998</v>
      </c>
      <c r="I31" s="87">
        <f t="shared" si="5"/>
        <v>131.63431000000003</v>
      </c>
      <c r="J31" s="87">
        <f>J32+J33+J34+J35+J37</f>
        <v>83.524900000000002</v>
      </c>
      <c r="K31" s="87">
        <f t="shared" si="5"/>
        <v>62.709899999999998</v>
      </c>
      <c r="L31" s="87">
        <f t="shared" si="5"/>
        <v>434.7638</v>
      </c>
      <c r="M31" s="87">
        <f t="shared" si="5"/>
        <v>259.02019999999999</v>
      </c>
      <c r="N31" s="87">
        <f t="shared" si="5"/>
        <v>50.999899999999997</v>
      </c>
      <c r="O31" s="87">
        <f t="shared" si="5"/>
        <v>101.4806</v>
      </c>
      <c r="P31" s="87">
        <f t="shared" si="5"/>
        <v>79.798900000000003</v>
      </c>
      <c r="Q31" s="87">
        <f t="shared" si="5"/>
        <v>244.52118999999999</v>
      </c>
    </row>
    <row r="32" spans="1:20" ht="21" customHeight="1" x14ac:dyDescent="0.25">
      <c r="A32" s="108"/>
      <c r="B32" s="108"/>
      <c r="C32" s="108"/>
      <c r="D32" s="67" t="s">
        <v>9</v>
      </c>
      <c r="E32" s="78">
        <f t="shared" si="3"/>
        <v>0</v>
      </c>
      <c r="F32" s="79">
        <v>0</v>
      </c>
      <c r="G32" s="79">
        <v>0</v>
      </c>
      <c r="H32" s="79">
        <v>0</v>
      </c>
      <c r="I32" s="79"/>
      <c r="J32" s="79"/>
      <c r="K32" s="79"/>
      <c r="L32" s="79"/>
      <c r="M32" s="79"/>
      <c r="N32" s="79"/>
      <c r="O32" s="79"/>
      <c r="P32" s="79"/>
      <c r="Q32" s="79"/>
    </row>
    <row r="33" spans="1:17" ht="21" customHeight="1" x14ac:dyDescent="0.25">
      <c r="A33" s="108"/>
      <c r="B33" s="108"/>
      <c r="C33" s="108"/>
      <c r="D33" s="67" t="s">
        <v>10</v>
      </c>
      <c r="E33" s="78">
        <f t="shared" si="3"/>
        <v>1758.7</v>
      </c>
      <c r="F33" s="79">
        <v>153.1405</v>
      </c>
      <c r="G33" s="79">
        <v>94.395899999999997</v>
      </c>
      <c r="H33" s="79">
        <v>62.709899999999998</v>
      </c>
      <c r="I33" s="79">
        <f>131.63373+0.00058</f>
        <v>131.63431000000003</v>
      </c>
      <c r="J33" s="80">
        <v>83.524900000000002</v>
      </c>
      <c r="K33" s="80">
        <v>62.709899999999998</v>
      </c>
      <c r="L33" s="80">
        <v>434.7638</v>
      </c>
      <c r="M33" s="79">
        <v>259.02019999999999</v>
      </c>
      <c r="N33" s="79">
        <v>50.999899999999997</v>
      </c>
      <c r="O33" s="79">
        <v>101.4806</v>
      </c>
      <c r="P33" s="79">
        <v>79.798900000000003</v>
      </c>
      <c r="Q33" s="79">
        <v>244.52118999999999</v>
      </c>
    </row>
    <row r="34" spans="1:17" ht="21" customHeight="1" x14ac:dyDescent="0.25">
      <c r="A34" s="108"/>
      <c r="B34" s="108"/>
      <c r="C34" s="108"/>
      <c r="D34" s="67" t="s">
        <v>11</v>
      </c>
      <c r="E34" s="17" t="s">
        <v>97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</row>
    <row r="35" spans="1:17" ht="62.25" customHeight="1" x14ac:dyDescent="0.25">
      <c r="A35" s="108"/>
      <c r="B35" s="108"/>
      <c r="C35" s="108"/>
      <c r="D35" s="26" t="s">
        <v>70</v>
      </c>
      <c r="E35" s="17">
        <f t="shared" si="3"/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ht="33.75" customHeight="1" x14ac:dyDescent="0.25">
      <c r="A36" s="108"/>
      <c r="B36" s="108"/>
      <c r="C36" s="108"/>
      <c r="D36" s="26" t="s">
        <v>69</v>
      </c>
      <c r="E36" s="17">
        <f t="shared" si="3"/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1:17" ht="109.5" customHeight="1" x14ac:dyDescent="0.25">
      <c r="A37" s="108"/>
      <c r="B37" s="108"/>
      <c r="C37" s="108"/>
      <c r="D37" s="26" t="s">
        <v>47</v>
      </c>
      <c r="E37" s="17">
        <f t="shared" si="3"/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ht="21" customHeight="1" x14ac:dyDescent="0.25">
      <c r="A38" s="100" t="s">
        <v>63</v>
      </c>
      <c r="B38" s="107" t="s">
        <v>87</v>
      </c>
      <c r="C38" s="100" t="s">
        <v>79</v>
      </c>
      <c r="D38" s="52" t="s">
        <v>35</v>
      </c>
      <c r="E38" s="83">
        <f>SUM(F38:Q38)</f>
        <v>2.4</v>
      </c>
      <c r="F38" s="88">
        <f>F39+F40+F41+F42+F44</f>
        <v>0</v>
      </c>
      <c r="G38" s="88">
        <f t="shared" ref="G38:Q38" si="6">G39+G40+G41+G42+G44</f>
        <v>1.02</v>
      </c>
      <c r="H38" s="88">
        <f>H39+H40+H41+H42+H44</f>
        <v>0</v>
      </c>
      <c r="I38" s="88">
        <f t="shared" si="6"/>
        <v>0</v>
      </c>
      <c r="J38" s="88">
        <f t="shared" si="6"/>
        <v>0</v>
      </c>
      <c r="K38" s="88">
        <f t="shared" si="6"/>
        <v>0</v>
      </c>
      <c r="L38" s="88">
        <f t="shared" si="6"/>
        <v>0</v>
      </c>
      <c r="M38" s="88">
        <f t="shared" si="6"/>
        <v>0</v>
      </c>
      <c r="N38" s="88">
        <f t="shared" si="6"/>
        <v>1.38</v>
      </c>
      <c r="O38" s="88">
        <f t="shared" si="6"/>
        <v>0</v>
      </c>
      <c r="P38" s="88">
        <f t="shared" si="6"/>
        <v>0</v>
      </c>
      <c r="Q38" s="88">
        <f t="shared" si="6"/>
        <v>0</v>
      </c>
    </row>
    <row r="39" spans="1:17" ht="21" customHeight="1" x14ac:dyDescent="0.25">
      <c r="A39" s="100"/>
      <c r="B39" s="107"/>
      <c r="C39" s="100"/>
      <c r="D39" s="66" t="s">
        <v>9</v>
      </c>
      <c r="E39" s="85">
        <f>SUM(F39:Q39)</f>
        <v>2.4</v>
      </c>
      <c r="F39" s="79">
        <v>0</v>
      </c>
      <c r="G39" s="79">
        <v>1.02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1.38</v>
      </c>
      <c r="O39" s="79">
        <v>0</v>
      </c>
      <c r="P39" s="79">
        <v>0</v>
      </c>
      <c r="Q39" s="79">
        <v>0</v>
      </c>
    </row>
    <row r="40" spans="1:17" ht="21" customHeight="1" x14ac:dyDescent="0.25">
      <c r="A40" s="100"/>
      <c r="B40" s="107"/>
      <c r="C40" s="100"/>
      <c r="D40" s="66" t="s">
        <v>10</v>
      </c>
      <c r="E40" s="85">
        <f t="shared" si="3"/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</row>
    <row r="41" spans="1:17" ht="21" customHeight="1" x14ac:dyDescent="0.25">
      <c r="A41" s="100"/>
      <c r="B41" s="107"/>
      <c r="C41" s="100"/>
      <c r="D41" s="66" t="s">
        <v>11</v>
      </c>
      <c r="E41" s="85">
        <f t="shared" si="3"/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</row>
    <row r="42" spans="1:17" ht="60" customHeight="1" x14ac:dyDescent="0.25">
      <c r="A42" s="100"/>
      <c r="B42" s="107"/>
      <c r="C42" s="100"/>
      <c r="D42" s="56" t="s">
        <v>70</v>
      </c>
      <c r="E42" s="85">
        <f t="shared" si="3"/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</row>
    <row r="43" spans="1:17" ht="33.75" customHeight="1" x14ac:dyDescent="0.25">
      <c r="A43" s="100"/>
      <c r="B43" s="107"/>
      <c r="C43" s="100"/>
      <c r="D43" s="56" t="s">
        <v>69</v>
      </c>
      <c r="E43" s="85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</row>
    <row r="44" spans="1:17" ht="26.25" customHeight="1" x14ac:dyDescent="0.25">
      <c r="A44" s="100"/>
      <c r="B44" s="107"/>
      <c r="C44" s="100"/>
      <c r="D44" s="56" t="s">
        <v>47</v>
      </c>
      <c r="E44" s="86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</row>
    <row r="45" spans="1:17" ht="26.25" customHeight="1" x14ac:dyDescent="0.25">
      <c r="A45" s="100" t="s">
        <v>72</v>
      </c>
      <c r="B45" s="100" t="s">
        <v>88</v>
      </c>
      <c r="C45" s="92" t="s">
        <v>92</v>
      </c>
      <c r="D45" s="52" t="s">
        <v>35</v>
      </c>
      <c r="E45" s="83">
        <f>SUM(F45:Q45)</f>
        <v>240</v>
      </c>
      <c r="F45" s="88">
        <f>F46+F47+F48+F49+F51</f>
        <v>0</v>
      </c>
      <c r="G45" s="88">
        <f t="shared" ref="G45:Q45" si="7">G46+G47+G48+G49+G51</f>
        <v>0</v>
      </c>
      <c r="H45" s="88">
        <f>H46+H47+H48+H49+H51</f>
        <v>60</v>
      </c>
      <c r="I45" s="88">
        <f t="shared" si="7"/>
        <v>0</v>
      </c>
      <c r="J45" s="88">
        <f t="shared" si="7"/>
        <v>0</v>
      </c>
      <c r="K45" s="88">
        <f t="shared" si="7"/>
        <v>60</v>
      </c>
      <c r="L45" s="88">
        <f t="shared" si="7"/>
        <v>0</v>
      </c>
      <c r="M45" s="88">
        <f t="shared" si="7"/>
        <v>0</v>
      </c>
      <c r="N45" s="88">
        <f t="shared" si="7"/>
        <v>60</v>
      </c>
      <c r="O45" s="88">
        <f t="shared" si="7"/>
        <v>0</v>
      </c>
      <c r="P45" s="88">
        <f t="shared" si="7"/>
        <v>0</v>
      </c>
      <c r="Q45" s="88">
        <f t="shared" si="7"/>
        <v>60</v>
      </c>
    </row>
    <row r="46" spans="1:17" ht="26.25" customHeight="1" x14ac:dyDescent="0.25">
      <c r="A46" s="100"/>
      <c r="B46" s="100"/>
      <c r="C46" s="93"/>
      <c r="D46" s="73" t="s">
        <v>9</v>
      </c>
      <c r="E46" s="85">
        <f t="shared" ref="E46:E50" si="8">SUM(F46:Q46)</f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</row>
    <row r="47" spans="1:17" ht="26.25" customHeight="1" x14ac:dyDescent="0.25">
      <c r="A47" s="100"/>
      <c r="B47" s="100"/>
      <c r="C47" s="93"/>
      <c r="D47" s="73" t="s">
        <v>10</v>
      </c>
      <c r="E47" s="85">
        <f t="shared" si="8"/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</row>
    <row r="48" spans="1:17" ht="26.25" customHeight="1" x14ac:dyDescent="0.25">
      <c r="A48" s="100"/>
      <c r="B48" s="100"/>
      <c r="C48" s="93"/>
      <c r="D48" s="73" t="s">
        <v>11</v>
      </c>
      <c r="E48" s="85">
        <f>SUM(F48:Q48)</f>
        <v>240</v>
      </c>
      <c r="F48" s="79">
        <v>0</v>
      </c>
      <c r="G48" s="79">
        <v>0</v>
      </c>
      <c r="H48" s="79">
        <v>60</v>
      </c>
      <c r="I48" s="79">
        <v>0</v>
      </c>
      <c r="J48" s="79">
        <v>0</v>
      </c>
      <c r="K48" s="79">
        <v>60</v>
      </c>
      <c r="L48" s="79">
        <v>0</v>
      </c>
      <c r="M48" s="79">
        <v>0</v>
      </c>
      <c r="N48" s="79">
        <v>60</v>
      </c>
      <c r="O48" s="79">
        <v>0</v>
      </c>
      <c r="P48" s="79">
        <v>0</v>
      </c>
      <c r="Q48" s="79">
        <v>60</v>
      </c>
    </row>
    <row r="49" spans="1:17" ht="26.25" customHeight="1" x14ac:dyDescent="0.25">
      <c r="A49" s="100"/>
      <c r="B49" s="100"/>
      <c r="C49" s="93"/>
      <c r="D49" s="56" t="s">
        <v>70</v>
      </c>
      <c r="E49" s="54">
        <f t="shared" si="8"/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</row>
    <row r="50" spans="1:17" ht="26.25" customHeight="1" x14ac:dyDescent="0.25">
      <c r="A50" s="100"/>
      <c r="B50" s="100"/>
      <c r="C50" s="93"/>
      <c r="D50" s="56" t="s">
        <v>69</v>
      </c>
      <c r="E50" s="54">
        <f t="shared" si="8"/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</row>
    <row r="51" spans="1:17" ht="26.25" customHeight="1" x14ac:dyDescent="0.25">
      <c r="A51" s="100"/>
      <c r="B51" s="100"/>
      <c r="C51" s="101"/>
      <c r="D51" s="56" t="s">
        <v>47</v>
      </c>
      <c r="E51" s="54">
        <f>SUM(F51:Q51)</f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</row>
    <row r="52" spans="1:17" ht="26.25" customHeight="1" x14ac:dyDescent="0.25">
      <c r="A52" s="100" t="s">
        <v>85</v>
      </c>
      <c r="B52" s="100" t="s">
        <v>90</v>
      </c>
      <c r="C52" s="92" t="s">
        <v>91</v>
      </c>
      <c r="D52" s="52" t="s">
        <v>35</v>
      </c>
      <c r="E52" s="83">
        <f>SUM(F52:Q52)</f>
        <v>50</v>
      </c>
      <c r="F52" s="88">
        <f>F53+F54+F55+F56+F58</f>
        <v>0</v>
      </c>
      <c r="G52" s="88">
        <v>0</v>
      </c>
      <c r="H52" s="88">
        <v>0</v>
      </c>
      <c r="I52" s="88">
        <f t="shared" ref="I52:Q52" si="9">I53+I54+I55+I56+I58</f>
        <v>0</v>
      </c>
      <c r="J52" s="88">
        <f t="shared" si="9"/>
        <v>0</v>
      </c>
      <c r="K52" s="88">
        <f t="shared" si="9"/>
        <v>0</v>
      </c>
      <c r="L52" s="88">
        <f t="shared" si="9"/>
        <v>0</v>
      </c>
      <c r="M52" s="88">
        <f t="shared" si="9"/>
        <v>0</v>
      </c>
      <c r="N52" s="88">
        <f t="shared" si="9"/>
        <v>0</v>
      </c>
      <c r="O52" s="88">
        <f t="shared" si="9"/>
        <v>0</v>
      </c>
      <c r="P52" s="88">
        <f t="shared" si="9"/>
        <v>50</v>
      </c>
      <c r="Q52" s="13">
        <f t="shared" si="9"/>
        <v>0</v>
      </c>
    </row>
    <row r="53" spans="1:17" ht="26.25" customHeight="1" x14ac:dyDescent="0.25">
      <c r="A53" s="100"/>
      <c r="B53" s="100"/>
      <c r="C53" s="93"/>
      <c r="D53" s="73" t="s">
        <v>9</v>
      </c>
      <c r="E53" s="83">
        <f t="shared" ref="E53:E58" si="10">SUM(F53:Q53)</f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55">
        <v>0</v>
      </c>
    </row>
    <row r="54" spans="1:17" ht="26.25" customHeight="1" x14ac:dyDescent="0.25">
      <c r="A54" s="100"/>
      <c r="B54" s="100"/>
      <c r="C54" s="93"/>
      <c r="D54" s="73" t="s">
        <v>10</v>
      </c>
      <c r="E54" s="83">
        <f t="shared" si="10"/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55">
        <v>0</v>
      </c>
    </row>
    <row r="55" spans="1:17" ht="26.25" customHeight="1" x14ac:dyDescent="0.25">
      <c r="A55" s="100"/>
      <c r="B55" s="100"/>
      <c r="C55" s="93"/>
      <c r="D55" s="73" t="s">
        <v>11</v>
      </c>
      <c r="E55" s="83">
        <f>SUM(F55:Q55)</f>
        <v>50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50</v>
      </c>
      <c r="Q55" s="55">
        <v>0</v>
      </c>
    </row>
    <row r="56" spans="1:17" ht="26.25" customHeight="1" x14ac:dyDescent="0.25">
      <c r="A56" s="100"/>
      <c r="B56" s="100"/>
      <c r="C56" s="93"/>
      <c r="D56" s="56" t="s">
        <v>70</v>
      </c>
      <c r="E56" s="53">
        <f t="shared" si="10"/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</row>
    <row r="57" spans="1:17" ht="26.25" customHeight="1" x14ac:dyDescent="0.25">
      <c r="A57" s="100"/>
      <c r="B57" s="100"/>
      <c r="C57" s="93"/>
      <c r="D57" s="56" t="s">
        <v>69</v>
      </c>
      <c r="E57" s="53">
        <f t="shared" si="10"/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</row>
    <row r="58" spans="1:17" ht="26.25" customHeight="1" x14ac:dyDescent="0.25">
      <c r="A58" s="100"/>
      <c r="B58" s="100"/>
      <c r="C58" s="101"/>
      <c r="D58" s="56" t="s">
        <v>47</v>
      </c>
      <c r="E58" s="53">
        <f t="shared" si="10"/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</row>
    <row r="59" spans="1:17" ht="21" customHeight="1" x14ac:dyDescent="0.25">
      <c r="A59" s="92" t="s">
        <v>89</v>
      </c>
      <c r="B59" s="96" t="s">
        <v>75</v>
      </c>
      <c r="C59" s="100" t="s">
        <v>76</v>
      </c>
      <c r="D59" s="52" t="s">
        <v>35</v>
      </c>
      <c r="E59" s="53">
        <f>E60+E61+E62+E63+E65</f>
        <v>0</v>
      </c>
      <c r="F59" s="13">
        <f>F60+F61+F62+F63+F65</f>
        <v>0</v>
      </c>
      <c r="G59" s="13">
        <f t="shared" ref="G59:Q59" si="11">G60+G61+G62+G63+G65</f>
        <v>0</v>
      </c>
      <c r="H59" s="13">
        <f t="shared" si="11"/>
        <v>0</v>
      </c>
      <c r="I59" s="13">
        <f t="shared" si="11"/>
        <v>0</v>
      </c>
      <c r="J59" s="13">
        <f t="shared" si="11"/>
        <v>0</v>
      </c>
      <c r="K59" s="13">
        <f t="shared" si="11"/>
        <v>0</v>
      </c>
      <c r="L59" s="13">
        <f t="shared" si="11"/>
        <v>0</v>
      </c>
      <c r="M59" s="13">
        <f t="shared" si="11"/>
        <v>0</v>
      </c>
      <c r="N59" s="13">
        <f t="shared" si="11"/>
        <v>0</v>
      </c>
      <c r="O59" s="13">
        <f t="shared" si="11"/>
        <v>0</v>
      </c>
      <c r="P59" s="13">
        <f t="shared" si="11"/>
        <v>0</v>
      </c>
      <c r="Q59" s="13">
        <f t="shared" si="11"/>
        <v>0</v>
      </c>
    </row>
    <row r="60" spans="1:17" ht="21" customHeight="1" x14ac:dyDescent="0.25">
      <c r="A60" s="93"/>
      <c r="B60" s="97"/>
      <c r="C60" s="100"/>
      <c r="D60" s="72" t="s">
        <v>9</v>
      </c>
      <c r="E60" s="54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</row>
    <row r="61" spans="1:17" ht="23.25" customHeight="1" x14ac:dyDescent="0.25">
      <c r="A61" s="93"/>
      <c r="B61" s="97"/>
      <c r="C61" s="100"/>
      <c r="D61" s="72" t="s">
        <v>10</v>
      </c>
      <c r="E61" s="54">
        <f t="shared" ref="E61:E63" si="12">SUM(F61:Q61)</f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</row>
    <row r="62" spans="1:17" ht="21" customHeight="1" x14ac:dyDescent="0.25">
      <c r="A62" s="93"/>
      <c r="B62" s="97"/>
      <c r="C62" s="100"/>
      <c r="D62" s="72" t="s">
        <v>11</v>
      </c>
      <c r="E62" s="54">
        <f t="shared" si="12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</row>
    <row r="63" spans="1:17" ht="63" customHeight="1" x14ac:dyDescent="0.25">
      <c r="A63" s="93"/>
      <c r="B63" s="97"/>
      <c r="C63" s="100"/>
      <c r="D63" s="56" t="s">
        <v>70</v>
      </c>
      <c r="E63" s="54">
        <f t="shared" si="12"/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</row>
    <row r="64" spans="1:17" ht="32.25" customHeight="1" x14ac:dyDescent="0.25">
      <c r="A64" s="93"/>
      <c r="B64" s="97"/>
      <c r="C64" s="100"/>
      <c r="D64" s="56" t="s">
        <v>69</v>
      </c>
      <c r="E64" s="54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</row>
    <row r="65" spans="1:17" ht="30" customHeight="1" x14ac:dyDescent="0.25">
      <c r="A65" s="93"/>
      <c r="B65" s="97"/>
      <c r="C65" s="100"/>
      <c r="D65" s="56" t="s">
        <v>47</v>
      </c>
      <c r="E65" s="61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</row>
    <row r="66" spans="1:17" ht="21" customHeight="1" x14ac:dyDescent="0.25">
      <c r="A66" s="94"/>
      <c r="B66" s="98"/>
      <c r="C66" s="100" t="s">
        <v>80</v>
      </c>
      <c r="D66" s="52" t="s">
        <v>35</v>
      </c>
      <c r="E66" s="53">
        <f>E67+E68+E69+E70+E72</f>
        <v>0</v>
      </c>
      <c r="F66" s="13">
        <f>F67+F68+F69+F70+F72</f>
        <v>0</v>
      </c>
      <c r="G66" s="13">
        <f t="shared" ref="G66:Q66" si="13">G67+G68+G69+G70+G72</f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</row>
    <row r="67" spans="1:17" ht="21" customHeight="1" x14ac:dyDescent="0.25">
      <c r="A67" s="94"/>
      <c r="B67" s="98"/>
      <c r="C67" s="100"/>
      <c r="D67" s="72" t="s">
        <v>9</v>
      </c>
      <c r="E67" s="54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</row>
    <row r="68" spans="1:17" ht="23.25" customHeight="1" x14ac:dyDescent="0.25">
      <c r="A68" s="94"/>
      <c r="B68" s="98"/>
      <c r="C68" s="100"/>
      <c r="D68" s="72" t="s">
        <v>10</v>
      </c>
      <c r="E68" s="54">
        <f t="shared" ref="E68:E70" si="14">SUM(F68:Q68)</f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</row>
    <row r="69" spans="1:17" ht="21" customHeight="1" x14ac:dyDescent="0.25">
      <c r="A69" s="94"/>
      <c r="B69" s="98"/>
      <c r="C69" s="100"/>
      <c r="D69" s="72" t="s">
        <v>11</v>
      </c>
      <c r="E69" s="54">
        <f t="shared" si="14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</row>
    <row r="70" spans="1:17" ht="63" customHeight="1" x14ac:dyDescent="0.25">
      <c r="A70" s="94"/>
      <c r="B70" s="98"/>
      <c r="C70" s="100"/>
      <c r="D70" s="56" t="s">
        <v>70</v>
      </c>
      <c r="E70" s="54">
        <f t="shared" si="14"/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</row>
    <row r="71" spans="1:17" ht="32.25" customHeight="1" x14ac:dyDescent="0.25">
      <c r="A71" s="94"/>
      <c r="B71" s="98"/>
      <c r="C71" s="100"/>
      <c r="D71" s="56" t="s">
        <v>69</v>
      </c>
      <c r="E71" s="54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</row>
    <row r="72" spans="1:17" ht="30" customHeight="1" x14ac:dyDescent="0.25">
      <c r="A72" s="95"/>
      <c r="B72" s="99"/>
      <c r="C72" s="100"/>
      <c r="D72" s="56" t="s">
        <v>47</v>
      </c>
      <c r="E72" s="61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</row>
    <row r="73" spans="1:17" ht="18.75" customHeight="1" x14ac:dyDescent="0.25">
      <c r="A73" s="103" t="s">
        <v>54</v>
      </c>
      <c r="B73" s="103"/>
      <c r="C73" s="103"/>
      <c r="D73" s="9" t="s">
        <v>35</v>
      </c>
      <c r="E73" s="88">
        <f>F73+G73+H73+I73+J73+K73+L73+M73+N73+O73+P73+Q73</f>
        <v>2202.4</v>
      </c>
      <c r="F73" s="89">
        <f>F74+F75+F76+F77+F79</f>
        <v>153.1405</v>
      </c>
      <c r="G73" s="89">
        <f>G74+G75+G76+G77+G79</f>
        <v>95.415899999999993</v>
      </c>
      <c r="H73" s="89">
        <f>H74+H75+H76+H77+H79</f>
        <v>130.2099</v>
      </c>
      <c r="I73" s="89">
        <f t="shared" ref="I73:Q73" si="15">I74+I75+I76+I77+I79</f>
        <v>131.63431000000003</v>
      </c>
      <c r="J73" s="89">
        <f t="shared" si="15"/>
        <v>89.524900000000002</v>
      </c>
      <c r="K73" s="89">
        <f t="shared" si="15"/>
        <v>122.7099</v>
      </c>
      <c r="L73" s="89">
        <f t="shared" si="15"/>
        <v>438.36380000000003</v>
      </c>
      <c r="M73" s="89">
        <f t="shared" si="15"/>
        <v>259.02019999999999</v>
      </c>
      <c r="N73" s="89">
        <f t="shared" si="15"/>
        <v>123.9799</v>
      </c>
      <c r="O73" s="89">
        <f>O74+O75+O76+O77+O79</f>
        <v>224.0806</v>
      </c>
      <c r="P73" s="89">
        <f t="shared" si="15"/>
        <v>129.7989</v>
      </c>
      <c r="Q73" s="89">
        <f t="shared" si="15"/>
        <v>304.52118999999999</v>
      </c>
    </row>
    <row r="74" spans="1:17" x14ac:dyDescent="0.25">
      <c r="A74" s="103"/>
      <c r="B74" s="103"/>
      <c r="C74" s="103"/>
      <c r="D74" s="9" t="s">
        <v>9</v>
      </c>
      <c r="E74" s="90">
        <f t="shared" si="3"/>
        <v>2.4</v>
      </c>
      <c r="F74" s="91">
        <f>F39+F32+F18+F46+F53+F60+F67</f>
        <v>0</v>
      </c>
      <c r="G74" s="91">
        <f t="shared" ref="G74:Q74" si="16">G39+G32+G18+G46+G53+G60+G67</f>
        <v>1.02</v>
      </c>
      <c r="H74" s="91">
        <f t="shared" si="16"/>
        <v>0</v>
      </c>
      <c r="I74" s="91">
        <f t="shared" si="16"/>
        <v>0</v>
      </c>
      <c r="J74" s="91">
        <f t="shared" si="16"/>
        <v>0</v>
      </c>
      <c r="K74" s="91">
        <f t="shared" si="16"/>
        <v>0</v>
      </c>
      <c r="L74" s="91">
        <f t="shared" si="16"/>
        <v>0</v>
      </c>
      <c r="M74" s="91">
        <f t="shared" si="16"/>
        <v>0</v>
      </c>
      <c r="N74" s="91">
        <f t="shared" si="16"/>
        <v>1.38</v>
      </c>
      <c r="O74" s="91">
        <f t="shared" si="16"/>
        <v>0</v>
      </c>
      <c r="P74" s="91">
        <f t="shared" si="16"/>
        <v>0</v>
      </c>
      <c r="Q74" s="91">
        <f t="shared" si="16"/>
        <v>0</v>
      </c>
    </row>
    <row r="75" spans="1:17" x14ac:dyDescent="0.25">
      <c r="A75" s="103"/>
      <c r="B75" s="103"/>
      <c r="C75" s="103"/>
      <c r="D75" s="9" t="s">
        <v>10</v>
      </c>
      <c r="E75" s="90">
        <f>SUM(F75:Q75)</f>
        <v>1909.9999999999998</v>
      </c>
      <c r="F75" s="91">
        <f t="shared" ref="F75:Q79" si="17">F40+F33+F19+F47+F54+F61+F68</f>
        <v>153.1405</v>
      </c>
      <c r="G75" s="91">
        <f t="shared" si="17"/>
        <v>94.395899999999997</v>
      </c>
      <c r="H75" s="91">
        <f t="shared" si="17"/>
        <v>70.209900000000005</v>
      </c>
      <c r="I75" s="91">
        <f t="shared" si="17"/>
        <v>131.63431000000003</v>
      </c>
      <c r="J75" s="91">
        <f t="shared" si="17"/>
        <v>89.524900000000002</v>
      </c>
      <c r="K75" s="91">
        <f t="shared" si="17"/>
        <v>62.709899999999998</v>
      </c>
      <c r="L75" s="91">
        <f t="shared" si="17"/>
        <v>438.36380000000003</v>
      </c>
      <c r="M75" s="91">
        <f t="shared" si="17"/>
        <v>259.02019999999999</v>
      </c>
      <c r="N75" s="91">
        <f t="shared" si="17"/>
        <v>62.599899999999998</v>
      </c>
      <c r="O75" s="91">
        <f t="shared" si="17"/>
        <v>224.0806</v>
      </c>
      <c r="P75" s="91">
        <f t="shared" si="17"/>
        <v>79.798900000000003</v>
      </c>
      <c r="Q75" s="91">
        <f t="shared" si="17"/>
        <v>244.52118999999999</v>
      </c>
    </row>
    <row r="76" spans="1:17" x14ac:dyDescent="0.25">
      <c r="A76" s="103"/>
      <c r="B76" s="103"/>
      <c r="C76" s="103"/>
      <c r="D76" s="9" t="s">
        <v>11</v>
      </c>
      <c r="E76" s="90">
        <f>SUM(F76:Q76)</f>
        <v>290</v>
      </c>
      <c r="F76" s="91">
        <f t="shared" si="17"/>
        <v>0</v>
      </c>
      <c r="G76" s="91">
        <f t="shared" si="17"/>
        <v>0</v>
      </c>
      <c r="H76" s="91">
        <f t="shared" si="17"/>
        <v>60</v>
      </c>
      <c r="I76" s="91">
        <f t="shared" si="17"/>
        <v>0</v>
      </c>
      <c r="J76" s="91">
        <f t="shared" si="17"/>
        <v>0</v>
      </c>
      <c r="K76" s="91">
        <f t="shared" si="17"/>
        <v>60</v>
      </c>
      <c r="L76" s="91">
        <f t="shared" si="17"/>
        <v>0</v>
      </c>
      <c r="M76" s="91">
        <f t="shared" si="17"/>
        <v>0</v>
      </c>
      <c r="N76" s="91">
        <f t="shared" si="17"/>
        <v>60</v>
      </c>
      <c r="O76" s="91">
        <f t="shared" si="17"/>
        <v>0</v>
      </c>
      <c r="P76" s="91">
        <f t="shared" si="17"/>
        <v>50</v>
      </c>
      <c r="Q76" s="91">
        <f t="shared" si="17"/>
        <v>60</v>
      </c>
    </row>
    <row r="77" spans="1:17" ht="55.2" x14ac:dyDescent="0.25">
      <c r="A77" s="103"/>
      <c r="B77" s="103"/>
      <c r="C77" s="103"/>
      <c r="D77" s="27" t="s">
        <v>70</v>
      </c>
      <c r="E77" s="90">
        <f t="shared" ref="E77" si="18">SUM(F77:Q77)</f>
        <v>0</v>
      </c>
      <c r="F77" s="91">
        <f t="shared" si="17"/>
        <v>0</v>
      </c>
      <c r="G77" s="91">
        <f t="shared" si="17"/>
        <v>0</v>
      </c>
      <c r="H77" s="91">
        <f t="shared" si="17"/>
        <v>0</v>
      </c>
      <c r="I77" s="91">
        <f t="shared" si="17"/>
        <v>0</v>
      </c>
      <c r="J77" s="91">
        <f t="shared" si="17"/>
        <v>0</v>
      </c>
      <c r="K77" s="91">
        <f t="shared" si="17"/>
        <v>0</v>
      </c>
      <c r="L77" s="91">
        <f t="shared" si="17"/>
        <v>0</v>
      </c>
      <c r="M77" s="91">
        <f t="shared" si="17"/>
        <v>0</v>
      </c>
      <c r="N77" s="91">
        <f t="shared" si="17"/>
        <v>0</v>
      </c>
      <c r="O77" s="91">
        <f t="shared" si="17"/>
        <v>0</v>
      </c>
      <c r="P77" s="91">
        <f t="shared" si="17"/>
        <v>0</v>
      </c>
      <c r="Q77" s="91">
        <f t="shared" si="17"/>
        <v>0</v>
      </c>
    </row>
    <row r="78" spans="1:17" ht="27.6" x14ac:dyDescent="0.25">
      <c r="A78" s="103"/>
      <c r="B78" s="103"/>
      <c r="C78" s="103"/>
      <c r="D78" s="27" t="s">
        <v>69</v>
      </c>
      <c r="E78" s="90">
        <f>SUM(F78:Q78)</f>
        <v>151.30000000000001</v>
      </c>
      <c r="F78" s="91">
        <f t="shared" si="17"/>
        <v>0</v>
      </c>
      <c r="G78" s="91">
        <f t="shared" si="17"/>
        <v>0</v>
      </c>
      <c r="H78" s="91">
        <f t="shared" si="17"/>
        <v>7.5</v>
      </c>
      <c r="I78" s="91">
        <f t="shared" si="17"/>
        <v>0</v>
      </c>
      <c r="J78" s="91">
        <f t="shared" si="17"/>
        <v>6</v>
      </c>
      <c r="K78" s="91">
        <f t="shared" si="17"/>
        <v>0</v>
      </c>
      <c r="L78" s="91">
        <f t="shared" si="17"/>
        <v>3.6</v>
      </c>
      <c r="M78" s="91">
        <f t="shared" si="17"/>
        <v>0</v>
      </c>
      <c r="N78" s="91">
        <f t="shared" si="17"/>
        <v>11.64</v>
      </c>
      <c r="O78" s="91">
        <f t="shared" si="17"/>
        <v>122.56</v>
      </c>
      <c r="P78" s="91">
        <f t="shared" si="17"/>
        <v>0</v>
      </c>
      <c r="Q78" s="91">
        <f t="shared" si="17"/>
        <v>0</v>
      </c>
    </row>
    <row r="79" spans="1:17" x14ac:dyDescent="0.25">
      <c r="A79" s="103"/>
      <c r="B79" s="103"/>
      <c r="C79" s="103"/>
      <c r="D79" s="27" t="s">
        <v>47</v>
      </c>
      <c r="E79" s="90">
        <f>F79+G79+H79+I79+J79+K79+L79+M79+N79+O79+P79+Q79</f>
        <v>0</v>
      </c>
      <c r="F79" s="91">
        <f t="shared" si="17"/>
        <v>0</v>
      </c>
      <c r="G79" s="91">
        <f t="shared" si="17"/>
        <v>0</v>
      </c>
      <c r="H79" s="91">
        <f t="shared" si="17"/>
        <v>0</v>
      </c>
      <c r="I79" s="91">
        <f t="shared" si="17"/>
        <v>0</v>
      </c>
      <c r="J79" s="91">
        <f t="shared" si="17"/>
        <v>0</v>
      </c>
      <c r="K79" s="91">
        <f t="shared" si="17"/>
        <v>0</v>
      </c>
      <c r="L79" s="91">
        <f t="shared" si="17"/>
        <v>0</v>
      </c>
      <c r="M79" s="91">
        <f t="shared" si="17"/>
        <v>0</v>
      </c>
      <c r="N79" s="91">
        <f t="shared" si="17"/>
        <v>0</v>
      </c>
      <c r="O79" s="91">
        <f t="shared" si="17"/>
        <v>0</v>
      </c>
      <c r="P79" s="91">
        <f t="shared" si="17"/>
        <v>0</v>
      </c>
      <c r="Q79" s="91">
        <f t="shared" si="17"/>
        <v>0</v>
      </c>
    </row>
    <row r="80" spans="1:17" ht="16.5" customHeight="1" x14ac:dyDescent="0.25">
      <c r="A80" s="104" t="s">
        <v>36</v>
      </c>
      <c r="B80" s="104"/>
      <c r="C80" s="104"/>
      <c r="D80" s="104"/>
      <c r="E80" s="104"/>
      <c r="L80" s="59"/>
    </row>
    <row r="81" spans="1:9" ht="14.4" x14ac:dyDescent="0.3">
      <c r="B81" s="105" t="s">
        <v>67</v>
      </c>
      <c r="C81" s="106"/>
      <c r="D81" s="106"/>
      <c r="F81" s="41"/>
      <c r="G81" s="41"/>
      <c r="H81" s="41"/>
      <c r="I81" s="43" t="s">
        <v>68</v>
      </c>
    </row>
    <row r="82" spans="1:9" ht="9.75" customHeight="1" x14ac:dyDescent="0.25">
      <c r="B82" s="6"/>
      <c r="C82" s="6"/>
      <c r="F82" s="102" t="s">
        <v>38</v>
      </c>
      <c r="G82" s="102"/>
      <c r="H82" s="102"/>
    </row>
    <row r="83" spans="1:9" ht="16.8" x14ac:dyDescent="0.3">
      <c r="B83" s="51" t="s">
        <v>73</v>
      </c>
      <c r="F83" s="41"/>
      <c r="G83" s="41"/>
      <c r="H83" s="41"/>
      <c r="I83" s="1" t="s">
        <v>74</v>
      </c>
    </row>
    <row r="84" spans="1:9" ht="12" customHeight="1" x14ac:dyDescent="0.25">
      <c r="B84" s="6"/>
      <c r="C84" s="6"/>
      <c r="F84" s="102" t="s">
        <v>38</v>
      </c>
      <c r="G84" s="102"/>
      <c r="H84" s="102"/>
    </row>
    <row r="85" spans="1:9" ht="16.8" x14ac:dyDescent="0.25">
      <c r="B85" s="6" t="s">
        <v>84</v>
      </c>
      <c r="C85" s="6"/>
      <c r="F85" s="41"/>
      <c r="G85" s="41"/>
      <c r="H85" s="41"/>
      <c r="I85" s="68" t="s">
        <v>65</v>
      </c>
    </row>
    <row r="86" spans="1:9" ht="16.8" x14ac:dyDescent="0.25">
      <c r="A86" s="74"/>
      <c r="B86" s="6"/>
      <c r="C86" s="6"/>
      <c r="F86" s="77"/>
      <c r="G86" s="77" t="s">
        <v>38</v>
      </c>
      <c r="H86" s="77"/>
      <c r="I86" s="76"/>
    </row>
    <row r="87" spans="1:9" ht="22.5" customHeight="1" x14ac:dyDescent="0.25">
      <c r="B87" s="6" t="s">
        <v>77</v>
      </c>
      <c r="C87" s="6"/>
      <c r="F87" s="102"/>
      <c r="G87" s="102"/>
      <c r="H87" s="102"/>
      <c r="I87" s="43" t="s">
        <v>81</v>
      </c>
    </row>
    <row r="88" spans="1:9" ht="22.5" customHeight="1" x14ac:dyDescent="0.25">
      <c r="A88" s="74"/>
      <c r="B88" s="6"/>
      <c r="C88" s="6"/>
      <c r="F88" s="75"/>
      <c r="G88" s="75" t="s">
        <v>38</v>
      </c>
      <c r="H88" s="75"/>
      <c r="I88" s="43"/>
    </row>
    <row r="89" spans="1:9" ht="16.8" x14ac:dyDescent="0.25">
      <c r="A89" s="74"/>
      <c r="B89" s="6" t="s">
        <v>93</v>
      </c>
      <c r="C89" s="6"/>
      <c r="F89" s="120"/>
      <c r="G89" s="120"/>
      <c r="H89" s="120"/>
      <c r="I89" s="43" t="s">
        <v>94</v>
      </c>
    </row>
    <row r="90" spans="1:9" ht="16.8" x14ac:dyDescent="0.25">
      <c r="A90" s="74"/>
      <c r="B90" s="6"/>
      <c r="C90" s="6"/>
      <c r="F90" s="75"/>
      <c r="G90" s="75" t="s">
        <v>38</v>
      </c>
      <c r="H90" s="75"/>
      <c r="I90" s="43"/>
    </row>
    <row r="91" spans="1:9" x14ac:dyDescent="0.25">
      <c r="A91" s="74"/>
      <c r="F91" s="102"/>
      <c r="G91" s="102"/>
      <c r="H91" s="102"/>
      <c r="I91" s="76"/>
    </row>
    <row r="92" spans="1:9" ht="16.8" x14ac:dyDescent="0.25">
      <c r="B92" s="6" t="s">
        <v>66</v>
      </c>
    </row>
  </sheetData>
  <autoFilter ref="A16:W73"/>
  <mergeCells count="48">
    <mergeCell ref="F89:H89"/>
    <mergeCell ref="F91:H91"/>
    <mergeCell ref="P13:Q13"/>
    <mergeCell ref="A24:A30"/>
    <mergeCell ref="B24:B30"/>
    <mergeCell ref="C24:C30"/>
    <mergeCell ref="F14:Q14"/>
    <mergeCell ref="A17:A23"/>
    <mergeCell ref="B17:B23"/>
    <mergeCell ref="C17:C23"/>
    <mergeCell ref="A14:A15"/>
    <mergeCell ref="B14:B15"/>
    <mergeCell ref="C14:C15"/>
    <mergeCell ref="D14:D15"/>
    <mergeCell ref="E14:E15"/>
    <mergeCell ref="A38:A44"/>
    <mergeCell ref="M8:O8"/>
    <mergeCell ref="M10:Q10"/>
    <mergeCell ref="A11:Q11"/>
    <mergeCell ref="A12:Q12"/>
    <mergeCell ref="M1:Q1"/>
    <mergeCell ref="M3:Q3"/>
    <mergeCell ref="M4:O4"/>
    <mergeCell ref="M5:Q5"/>
    <mergeCell ref="M7:Q7"/>
    <mergeCell ref="M9:Q9"/>
    <mergeCell ref="B38:B44"/>
    <mergeCell ref="C38:C44"/>
    <mergeCell ref="A31:A37"/>
    <mergeCell ref="B31:B37"/>
    <mergeCell ref="C31:C37"/>
    <mergeCell ref="F87:H87"/>
    <mergeCell ref="A73:B79"/>
    <mergeCell ref="C73:C79"/>
    <mergeCell ref="A80:E80"/>
    <mergeCell ref="B81:D81"/>
    <mergeCell ref="F82:H82"/>
    <mergeCell ref="C45:C51"/>
    <mergeCell ref="C52:C58"/>
    <mergeCell ref="F84:H84"/>
    <mergeCell ref="C59:C65"/>
    <mergeCell ref="C66:C72"/>
    <mergeCell ref="A59:A72"/>
    <mergeCell ref="B59:B72"/>
    <mergeCell ref="B45:B51"/>
    <mergeCell ref="B52:B58"/>
    <mergeCell ref="A45:A51"/>
    <mergeCell ref="A52:A58"/>
  </mergeCells>
  <pageMargins left="0.39370078740157483" right="0.31496062992125984" top="0.39370078740157483" bottom="0.39370078740157483" header="0" footer="0.39370078740157483"/>
  <pageSetup paperSize="9" scale="47" fitToHeight="0" orientation="landscape" r:id="rId1"/>
  <rowBreaks count="3" manualBreakCount="3">
    <brk id="37" max="16" man="1"/>
    <brk id="71" max="16" man="1"/>
    <brk id="9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09375" defaultRowHeight="13.8" x14ac:dyDescent="0.25"/>
  <cols>
    <col min="1" max="1" width="6.109375" style="35" customWidth="1"/>
    <col min="2" max="2" width="78.5546875" style="1" customWidth="1"/>
    <col min="3" max="3" width="39.88671875" style="38" customWidth="1"/>
    <col min="4" max="4" width="35.88671875" style="38" customWidth="1"/>
    <col min="5" max="16384" width="9.109375" style="1"/>
  </cols>
  <sheetData>
    <row r="1" spans="1:4" ht="16.8" x14ac:dyDescent="0.25">
      <c r="D1" s="6" t="s">
        <v>51</v>
      </c>
    </row>
    <row r="2" spans="1:4" ht="16.8" x14ac:dyDescent="0.25">
      <c r="D2" s="6" t="s">
        <v>26</v>
      </c>
    </row>
    <row r="3" spans="1:4" ht="16.8" x14ac:dyDescent="0.25">
      <c r="D3" s="6" t="s">
        <v>27</v>
      </c>
    </row>
    <row r="4" spans="1:4" ht="16.8" x14ac:dyDescent="0.25">
      <c r="D4" s="6" t="s">
        <v>28</v>
      </c>
    </row>
    <row r="6" spans="1:4" ht="53.25" customHeight="1" x14ac:dyDescent="0.25">
      <c r="A6" s="125" t="s">
        <v>58</v>
      </c>
      <c r="B6" s="125"/>
      <c r="C6" s="125"/>
      <c r="D6" s="125"/>
    </row>
    <row r="7" spans="1:4" x14ac:dyDescent="0.25">
      <c r="B7" s="112"/>
      <c r="C7" s="112"/>
      <c r="D7" s="112"/>
    </row>
    <row r="8" spans="1:4" ht="28.5" customHeight="1" x14ac:dyDescent="0.25"/>
    <row r="9" spans="1:4" ht="30.75" customHeight="1" x14ac:dyDescent="0.25">
      <c r="A9" s="126" t="s">
        <v>0</v>
      </c>
      <c r="B9" s="126" t="s">
        <v>12</v>
      </c>
      <c r="C9" s="126" t="s">
        <v>29</v>
      </c>
      <c r="D9" s="126"/>
    </row>
    <row r="10" spans="1:4" ht="54" x14ac:dyDescent="0.25">
      <c r="A10" s="126"/>
      <c r="B10" s="126"/>
      <c r="C10" s="39" t="s">
        <v>30</v>
      </c>
      <c r="D10" s="39" t="s">
        <v>53</v>
      </c>
    </row>
    <row r="11" spans="1:4" s="3" customFormat="1" ht="21" customHeight="1" x14ac:dyDescent="0.25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" x14ac:dyDescent="0.25">
      <c r="A13" s="39" t="s">
        <v>3</v>
      </c>
      <c r="B13" s="29" t="s">
        <v>25</v>
      </c>
      <c r="C13" s="39"/>
      <c r="D13" s="39"/>
    </row>
    <row r="14" spans="1:4" ht="18" x14ac:dyDescent="0.25">
      <c r="A14" s="39" t="s">
        <v>4</v>
      </c>
      <c r="B14" s="29" t="s">
        <v>25</v>
      </c>
      <c r="C14" s="39"/>
      <c r="D14" s="39"/>
    </row>
    <row r="15" spans="1:4" ht="18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" x14ac:dyDescent="0.25">
      <c r="A17" s="39" t="s">
        <v>7</v>
      </c>
      <c r="B17" s="29" t="s">
        <v>25</v>
      </c>
      <c r="C17" s="39"/>
      <c r="D17" s="39"/>
    </row>
    <row r="18" spans="1:7" ht="18" x14ac:dyDescent="0.25">
      <c r="A18" s="39" t="s">
        <v>8</v>
      </c>
      <c r="B18" s="29" t="s">
        <v>25</v>
      </c>
      <c r="C18" s="39"/>
      <c r="D18" s="39"/>
    </row>
    <row r="19" spans="1:7" ht="18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8" x14ac:dyDescent="0.25">
      <c r="B21" s="6" t="s">
        <v>57</v>
      </c>
      <c r="C21" s="41"/>
      <c r="D21" s="43" t="s">
        <v>39</v>
      </c>
      <c r="E21" s="43"/>
      <c r="F21" s="43"/>
    </row>
    <row r="22" spans="1:7" ht="16.8" x14ac:dyDescent="0.25">
      <c r="B22" s="6"/>
      <c r="C22" s="37" t="s">
        <v>38</v>
      </c>
      <c r="D22" s="1"/>
    </row>
    <row r="23" spans="1:7" ht="16.8" x14ac:dyDescent="0.25">
      <c r="B23" s="6"/>
      <c r="C23" s="7"/>
      <c r="D23" s="43"/>
      <c r="E23" s="38"/>
      <c r="F23" s="38"/>
      <c r="G23" s="38"/>
    </row>
    <row r="24" spans="1:7" ht="16.8" x14ac:dyDescent="0.25">
      <c r="B24" s="6" t="s">
        <v>31</v>
      </c>
      <c r="C24" s="36"/>
      <c r="D24" s="43" t="s">
        <v>39</v>
      </c>
      <c r="E24" s="124"/>
      <c r="F24" s="124"/>
      <c r="G24" s="124"/>
    </row>
    <row r="25" spans="1:7" x14ac:dyDescent="0.25">
      <c r="C25" s="37" t="s">
        <v>38</v>
      </c>
      <c r="D25" s="43"/>
    </row>
    <row r="27" spans="1:7" ht="16.8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09375" defaultRowHeight="13.8" x14ac:dyDescent="0.25"/>
  <cols>
    <col min="1" max="1" width="4.109375" style="2" bestFit="1" customWidth="1"/>
    <col min="2" max="2" width="30.6640625" style="1" customWidth="1"/>
    <col min="3" max="3" width="24.44140625" style="1" customWidth="1"/>
    <col min="4" max="4" width="12.88671875" style="1" customWidth="1"/>
    <col min="5" max="14" width="9.109375" style="1" customWidth="1"/>
    <col min="15" max="15" width="9.33203125" style="1" customWidth="1"/>
    <col min="16" max="16" width="9.6640625" style="1" customWidth="1"/>
    <col min="17" max="16384" width="9.109375" style="1"/>
  </cols>
  <sheetData>
    <row r="1" spans="1:16" ht="16.8" x14ac:dyDescent="0.25">
      <c r="F1" s="6"/>
      <c r="M1" s="43" t="s">
        <v>33</v>
      </c>
      <c r="O1" s="43"/>
      <c r="P1" s="43"/>
    </row>
    <row r="2" spans="1:16" ht="16.8" x14ac:dyDescent="0.25">
      <c r="A2" s="34"/>
      <c r="F2" s="6"/>
      <c r="M2" s="6" t="s">
        <v>26</v>
      </c>
      <c r="O2" s="32"/>
      <c r="P2" s="32"/>
    </row>
    <row r="3" spans="1:16" ht="16.8" x14ac:dyDescent="0.25">
      <c r="A3" s="34"/>
      <c r="F3" s="6"/>
      <c r="M3" s="6" t="s">
        <v>27</v>
      </c>
      <c r="O3" s="32"/>
      <c r="P3" s="32"/>
    </row>
    <row r="4" spans="1:16" ht="16.8" x14ac:dyDescent="0.25">
      <c r="A4" s="34"/>
      <c r="F4" s="6"/>
      <c r="M4" s="6" t="s">
        <v>28</v>
      </c>
      <c r="O4" s="32"/>
      <c r="P4" s="32"/>
    </row>
    <row r="5" spans="1:16" ht="16.8" x14ac:dyDescent="0.25">
      <c r="A5" s="34"/>
      <c r="F5" s="6"/>
      <c r="N5" s="32"/>
      <c r="O5" s="32"/>
      <c r="P5" s="32"/>
    </row>
    <row r="6" spans="1:16" ht="16.8" x14ac:dyDescent="0.25">
      <c r="A6" s="34"/>
      <c r="F6" s="6"/>
      <c r="N6" s="32"/>
      <c r="O6" s="32"/>
      <c r="P6" s="32"/>
    </row>
    <row r="7" spans="1:16" ht="16.8" x14ac:dyDescent="0.25">
      <c r="A7" s="34"/>
      <c r="F7" s="6"/>
      <c r="N7" s="32"/>
      <c r="O7" s="32"/>
      <c r="P7" s="32"/>
    </row>
    <row r="8" spans="1:16" ht="16.8" x14ac:dyDescent="0.25">
      <c r="F8" s="6"/>
      <c r="M8" s="124" t="s">
        <v>45</v>
      </c>
      <c r="N8" s="124"/>
      <c r="O8" s="124"/>
      <c r="P8" s="124"/>
    </row>
    <row r="9" spans="1:16" ht="16.8" x14ac:dyDescent="0.25">
      <c r="F9" s="6"/>
      <c r="M9" s="127"/>
      <c r="N9" s="127"/>
      <c r="O9" s="127"/>
      <c r="P9" s="127"/>
    </row>
    <row r="10" spans="1:16" ht="16.8" x14ac:dyDescent="0.25">
      <c r="F10" s="6"/>
      <c r="M10" s="128"/>
      <c r="N10" s="128"/>
      <c r="O10" s="128"/>
      <c r="P10" s="128"/>
    </row>
    <row r="11" spans="1:16" ht="16.8" x14ac:dyDescent="0.25">
      <c r="F11" s="6"/>
      <c r="M11" s="21"/>
      <c r="N11" s="21"/>
      <c r="O11" s="21"/>
      <c r="P11" s="21"/>
    </row>
    <row r="12" spans="1:16" ht="16.8" x14ac:dyDescent="0.25">
      <c r="F12" s="6"/>
      <c r="M12" s="129" t="s">
        <v>40</v>
      </c>
      <c r="N12" s="129"/>
      <c r="O12" s="129"/>
      <c r="P12" s="129"/>
    </row>
    <row r="13" spans="1:16" ht="16.8" x14ac:dyDescent="0.25">
      <c r="F13" s="6"/>
      <c r="M13" s="5"/>
      <c r="N13" s="5"/>
      <c r="O13" s="5"/>
      <c r="P13" s="5"/>
    </row>
    <row r="14" spans="1:16" ht="21" customHeight="1" x14ac:dyDescent="0.25">
      <c r="A14" s="112" t="s">
        <v>41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ht="22.5" customHeight="1" x14ac:dyDescent="0.25">
      <c r="A15" s="113" t="s">
        <v>42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1:16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</row>
    <row r="17" spans="1:16" x14ac:dyDescent="0.25">
      <c r="O17" s="121" t="s">
        <v>43</v>
      </c>
      <c r="P17" s="121"/>
    </row>
    <row r="18" spans="1:16" ht="42.75" customHeight="1" x14ac:dyDescent="0.25">
      <c r="A18" s="108" t="s">
        <v>0</v>
      </c>
      <c r="B18" s="108" t="s">
        <v>12</v>
      </c>
      <c r="C18" s="108" t="s">
        <v>34</v>
      </c>
      <c r="D18" s="108" t="s">
        <v>37</v>
      </c>
      <c r="E18" s="108" t="s">
        <v>44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16" ht="24.75" customHeight="1" x14ac:dyDescent="0.25">
      <c r="A19" s="108"/>
      <c r="B19" s="108"/>
      <c r="C19" s="108"/>
      <c r="D19" s="108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5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30" t="s">
        <v>2</v>
      </c>
      <c r="B21" s="130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31"/>
      <c r="B22" s="13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31"/>
      <c r="B23" s="13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31"/>
      <c r="B24" s="13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31"/>
      <c r="B25" s="13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31"/>
      <c r="B26" s="13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34"/>
      <c r="B27" s="133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08" t="s">
        <v>3</v>
      </c>
      <c r="B28" s="135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08"/>
      <c r="B29" s="136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08"/>
      <c r="B30" s="136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08"/>
      <c r="B31" s="136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08"/>
      <c r="B32" s="136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08"/>
      <c r="B33" s="136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08"/>
      <c r="B34" s="137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08" t="s">
        <v>4</v>
      </c>
      <c r="B35" s="135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08"/>
      <c r="B36" s="136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08"/>
      <c r="B37" s="136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08"/>
      <c r="B38" s="136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08"/>
      <c r="B39" s="136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08"/>
      <c r="B40" s="136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08"/>
      <c r="B41" s="137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08" t="s">
        <v>6</v>
      </c>
      <c r="B43" s="108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08"/>
      <c r="B44" s="108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08"/>
      <c r="B45" s="108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08"/>
      <c r="B46" s="108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08"/>
      <c r="B47" s="108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08"/>
      <c r="B48" s="108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08"/>
      <c r="B49" s="108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08" t="s">
        <v>7</v>
      </c>
      <c r="B50" s="135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08"/>
      <c r="B51" s="136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08"/>
      <c r="B52" s="136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08"/>
      <c r="B53" s="136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08"/>
      <c r="B54" s="136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08"/>
      <c r="B55" s="136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08"/>
      <c r="B56" s="137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08" t="s">
        <v>8</v>
      </c>
      <c r="B57" s="135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08"/>
      <c r="B58" s="136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08"/>
      <c r="B59" s="136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08"/>
      <c r="B60" s="136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08"/>
      <c r="B61" s="136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08"/>
      <c r="B62" s="136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08"/>
      <c r="B63" s="137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03" t="s">
        <v>54</v>
      </c>
      <c r="B65" s="103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03"/>
      <c r="B66" s="103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03"/>
      <c r="B67" s="103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03"/>
      <c r="B68" s="103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03"/>
      <c r="B69" s="103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03"/>
      <c r="B70" s="103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03"/>
      <c r="B71" s="103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39" t="s">
        <v>36</v>
      </c>
      <c r="B72" s="139"/>
      <c r="C72" s="139"/>
      <c r="D72" s="139"/>
    </row>
    <row r="73" spans="1:16" ht="16.8" x14ac:dyDescent="0.25">
      <c r="B73" s="6"/>
      <c r="C73" s="7"/>
      <c r="D73" s="7"/>
    </row>
    <row r="74" spans="1:16" ht="16.8" x14ac:dyDescent="0.25">
      <c r="B74" s="6" t="s">
        <v>31</v>
      </c>
      <c r="C74" s="138"/>
      <c r="D74" s="138"/>
      <c r="E74" s="138"/>
      <c r="F74" s="124" t="s">
        <v>39</v>
      </c>
      <c r="G74" s="124"/>
      <c r="H74" s="124"/>
    </row>
    <row r="75" spans="1:16" ht="16.8" x14ac:dyDescent="0.25">
      <c r="B75" s="6"/>
      <c r="C75" s="102" t="s">
        <v>38</v>
      </c>
      <c r="D75" s="102"/>
      <c r="E75" s="102"/>
    </row>
    <row r="76" spans="1:16" ht="16.8" x14ac:dyDescent="0.25">
      <c r="B76" s="6" t="s">
        <v>55</v>
      </c>
      <c r="C76" s="138"/>
      <c r="D76" s="138"/>
      <c r="E76" s="138"/>
      <c r="F76" s="124" t="s">
        <v>39</v>
      </c>
      <c r="G76" s="124"/>
      <c r="H76" s="124"/>
    </row>
    <row r="77" spans="1:16" x14ac:dyDescent="0.25">
      <c r="C77" s="102" t="s">
        <v>38</v>
      </c>
      <c r="D77" s="102"/>
      <c r="E77" s="102"/>
    </row>
    <row r="78" spans="1:16" x14ac:dyDescent="0.25">
      <c r="A78" s="34"/>
      <c r="C78" s="40"/>
      <c r="D78" s="40"/>
      <c r="E78" s="40"/>
    </row>
    <row r="79" spans="1:16" ht="16.8" x14ac:dyDescent="0.25">
      <c r="A79" s="34"/>
      <c r="B79" s="6" t="s">
        <v>56</v>
      </c>
      <c r="C79" s="138"/>
      <c r="D79" s="138"/>
      <c r="E79" s="138"/>
      <c r="F79" s="124" t="s">
        <v>39</v>
      </c>
      <c r="G79" s="124"/>
      <c r="H79" s="124"/>
    </row>
    <row r="80" spans="1:16" ht="16.8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40"/>
      <c r="D81" s="140"/>
      <c r="E81" s="140"/>
      <c r="F81" s="124" t="s">
        <v>39</v>
      </c>
      <c r="G81" s="124"/>
      <c r="H81" s="124"/>
    </row>
    <row r="82" spans="2:8" ht="16.8" x14ac:dyDescent="0.25">
      <c r="B82" s="6" t="s">
        <v>32</v>
      </c>
      <c r="C82" s="102" t="s">
        <v>38</v>
      </c>
      <c r="D82" s="102"/>
      <c r="E82" s="102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09375" defaultRowHeight="13.8" x14ac:dyDescent="0.25"/>
  <cols>
    <col min="1" max="1" width="6.109375" style="2" customWidth="1"/>
    <col min="2" max="2" width="78.5546875" style="1" customWidth="1"/>
    <col min="3" max="3" width="49.44140625" style="1" customWidth="1"/>
    <col min="4" max="4" width="38.6640625" style="5" customWidth="1"/>
    <col min="5" max="5" width="35.88671875" style="5" customWidth="1"/>
    <col min="6" max="16384" width="9.109375" style="1"/>
  </cols>
  <sheetData>
    <row r="1" spans="1:5" ht="16.8" x14ac:dyDescent="0.25">
      <c r="E1" s="6" t="s">
        <v>51</v>
      </c>
    </row>
    <row r="2" spans="1:5" ht="16.8" x14ac:dyDescent="0.25">
      <c r="E2" s="6" t="s">
        <v>26</v>
      </c>
    </row>
    <row r="3" spans="1:5" ht="16.8" x14ac:dyDescent="0.25">
      <c r="E3" s="6" t="s">
        <v>27</v>
      </c>
    </row>
    <row r="4" spans="1:5" ht="16.8" x14ac:dyDescent="0.25">
      <c r="E4" s="6" t="s">
        <v>28</v>
      </c>
    </row>
    <row r="6" spans="1:5" ht="53.25" customHeight="1" x14ac:dyDescent="0.25">
      <c r="A6" s="125" t="s">
        <v>49</v>
      </c>
      <c r="B6" s="125"/>
      <c r="C6" s="125"/>
      <c r="D6" s="125"/>
      <c r="E6" s="125"/>
    </row>
    <row r="7" spans="1:5" x14ac:dyDescent="0.25">
      <c r="B7" s="112"/>
      <c r="C7" s="112"/>
      <c r="D7" s="112"/>
      <c r="E7" s="112"/>
    </row>
    <row r="8" spans="1:5" ht="28.5" customHeight="1" x14ac:dyDescent="0.25"/>
    <row r="9" spans="1:5" ht="30.75" customHeight="1" x14ac:dyDescent="0.25">
      <c r="A9" s="126" t="s">
        <v>0</v>
      </c>
      <c r="B9" s="126" t="s">
        <v>12</v>
      </c>
      <c r="C9" s="126" t="s">
        <v>52</v>
      </c>
      <c r="D9" s="126" t="s">
        <v>29</v>
      </c>
      <c r="E9" s="126"/>
    </row>
    <row r="10" spans="1:5" ht="54" x14ac:dyDescent="0.25">
      <c r="A10" s="126"/>
      <c r="B10" s="126"/>
      <c r="C10" s="126"/>
      <c r="D10" s="28" t="s">
        <v>30</v>
      </c>
      <c r="E10" s="28" t="s">
        <v>53</v>
      </c>
    </row>
    <row r="11" spans="1:5" s="3" customFormat="1" ht="21" customHeight="1" x14ac:dyDescent="0.25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" x14ac:dyDescent="0.25">
      <c r="A13" s="28" t="s">
        <v>3</v>
      </c>
      <c r="B13" s="29" t="s">
        <v>25</v>
      </c>
      <c r="C13" s="29"/>
      <c r="D13" s="28"/>
      <c r="E13" s="28"/>
    </row>
    <row r="14" spans="1:5" ht="18" x14ac:dyDescent="0.25">
      <c r="A14" s="28" t="s">
        <v>4</v>
      </c>
      <c r="B14" s="29" t="s">
        <v>25</v>
      </c>
      <c r="C14" s="29"/>
      <c r="D14" s="28"/>
      <c r="E14" s="28"/>
    </row>
    <row r="15" spans="1:5" ht="18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" x14ac:dyDescent="0.25">
      <c r="A17" s="28" t="s">
        <v>7</v>
      </c>
      <c r="B17" s="29" t="s">
        <v>25</v>
      </c>
      <c r="C17" s="29"/>
      <c r="D17" s="28"/>
      <c r="E17" s="28"/>
    </row>
    <row r="18" spans="1:8" ht="18" x14ac:dyDescent="0.25">
      <c r="A18" s="28" t="s">
        <v>8</v>
      </c>
      <c r="B18" s="29" t="s">
        <v>25</v>
      </c>
      <c r="C18" s="29"/>
      <c r="D18" s="28"/>
      <c r="E18" s="28"/>
    </row>
    <row r="19" spans="1:8" ht="18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8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8" x14ac:dyDescent="0.25">
      <c r="B22" s="6"/>
      <c r="C22" s="46" t="s">
        <v>38</v>
      </c>
      <c r="D22" s="42"/>
      <c r="E22" s="1"/>
    </row>
    <row r="23" spans="1:8" ht="16.8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8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8" x14ac:dyDescent="0.25">
      <c r="B27" s="6"/>
      <c r="C27" s="49"/>
      <c r="D27" s="45"/>
      <c r="E27" s="43"/>
      <c r="F27" s="32"/>
      <c r="G27" s="32"/>
      <c r="H27" s="32"/>
    </row>
    <row r="28" spans="1:8" ht="16.8" x14ac:dyDescent="0.25">
      <c r="B28" s="6" t="s">
        <v>31</v>
      </c>
      <c r="C28" s="50"/>
      <c r="D28" s="44"/>
      <c r="E28" s="43" t="s">
        <v>39</v>
      </c>
      <c r="F28" s="124"/>
      <c r="G28" s="124"/>
      <c r="H28" s="124"/>
    </row>
    <row r="29" spans="1:8" x14ac:dyDescent="0.25">
      <c r="C29" s="46" t="s">
        <v>38</v>
      </c>
      <c r="D29" s="42"/>
      <c r="E29" s="43"/>
    </row>
    <row r="30" spans="1:8" ht="16.8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КП МП 10 2022</vt:lpstr>
      <vt:lpstr>таблица № 2 13.12.16</vt:lpstr>
      <vt:lpstr>таблица 1</vt:lpstr>
      <vt:lpstr>таблица № 2</vt:lpstr>
      <vt:lpstr>'КП МП 10 2022'!Заголовки_для_печати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МП 10 2022'!Область_печати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2022-04-05T05:29:27Z</dcterms:modified>
</cp:coreProperties>
</file>