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5" windowWidth="20100" windowHeight="11640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F33" i="1" l="1"/>
  <c r="E33" i="1"/>
  <c r="D33" i="1"/>
  <c r="C33" i="1"/>
  <c r="A33" i="1"/>
  <c r="F32" i="1"/>
  <c r="E32" i="1"/>
  <c r="D32" i="1"/>
  <c r="C32" i="1"/>
  <c r="A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F22" i="1"/>
  <c r="E22" i="1"/>
  <c r="D22" i="1"/>
  <c r="C22" i="1"/>
  <c r="A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A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F8" i="1"/>
  <c r="E8" i="1"/>
  <c r="D8" i="1"/>
  <c r="C8" i="1"/>
  <c r="F7" i="1"/>
  <c r="E7" i="1"/>
  <c r="D7" i="1"/>
  <c r="C7" i="1"/>
  <c r="F6" i="1"/>
  <c r="E6" i="1"/>
  <c r="D6" i="1"/>
  <c r="C6" i="1"/>
  <c r="F5" i="1"/>
  <c r="E5" i="1"/>
  <c r="D5" i="1"/>
  <c r="C5" i="1"/>
  <c r="A5" i="1"/>
</calcChain>
</file>

<file path=xl/sharedStrings.xml><?xml version="1.0" encoding="utf-8"?>
<sst xmlns="http://schemas.openxmlformats.org/spreadsheetml/2006/main" count="51" uniqueCount="51">
  <si>
    <t>ГАС "Выборы": Контроль избирательных фондов и предвыборной агитации  - Финансовый отчет</t>
  </si>
  <si>
    <t>Результаты проверки Первого финансового отчета от 26.07.2016 Дегтярев Сергей Юрьевич</t>
  </si>
  <si>
    <t>Номер строки</t>
  </si>
  <si>
    <t>Наименование</t>
  </si>
  <si>
    <t>Шифр</t>
  </si>
  <si>
    <t>Отчет кандидата</t>
  </si>
  <si>
    <t>Проверка</t>
  </si>
  <si>
    <t>Сумма по версии ИК</t>
  </si>
  <si>
    <t>Примечание</t>
  </si>
  <si>
    <t>Ошибки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</si>
  <si>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</si>
  <si>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</si>
  <si>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1.1.1</t>
  </si>
  <si>
    <t>Собственные средства кандидата / избирательного объединения</t>
  </si>
  <si>
    <t>1.1.2</t>
  </si>
  <si>
    <t>Средства, выделенные кандидату выдвинувшим его избирательным объединением</t>
  </si>
  <si>
    <t>1.1.3</t>
  </si>
  <si>
    <t>Добровольные пожертвования гражданина</t>
  </si>
  <si>
    <t>1.1.4</t>
  </si>
  <si>
    <t>Добровольные пожертвования юридического лица</t>
  </si>
  <si>
    <t>Поступило в избирательный фонд денежных средств, подпадающих под действие п.6 ст.58 Федерального закона от 12.06.2002 г. №67-ФЗ</t>
  </si>
  <si>
    <t>1.2.1</t>
  </si>
  <si>
    <t>Собственные средства кандидата / избирательного объединения / средства, выделенные кандидату выдвинувшим его избирательным объединением</t>
  </si>
  <si>
    <t>1.2.2</t>
  </si>
  <si>
    <t>Средства гражданина</t>
  </si>
  <si>
    <t>1.2.3</t>
  </si>
  <si>
    <t>Средства юридического лица</t>
  </si>
  <si>
    <t>Возвращено денежных средств из избирательного фонда, всего</t>
  </si>
  <si>
    <t>Перечислено в доход окружного бюджета</t>
  </si>
  <si>
    <t>Возвращено денежных средств, поступивших с нарушением установленного порядка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</si>
  <si>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</si>
  <si>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</si>
  <si>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</si>
  <si>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</si>
  <si>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</si>
  <si>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поступивших с превышением предельного размера</t>
  </si>
  <si>
    <t>Возвращено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</si>
  <si>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</si>
  <si>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</si>
  <si>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</si>
  <si>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</si>
  <si>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На предвыборную агитацию через организации телерадиовещания</t>
  </si>
  <si>
    <t>На предвыборную агитацию через редакции периодических печатных изданий</t>
  </si>
  <si>
    <t>На выпуск и распространение печатных и иных агитационных материалов</t>
  </si>
  <si>
    <t>На проведение публичных массовых мероприятий</t>
  </si>
  <si>
    <t>На оплату работ (услуг) информационного и консультационного характера</t>
  </si>
  <si>
    <t>На оплату других работ (услуг), выполненных (оказанных) юридическими лицами или гражданами РФ по договорам</t>
  </si>
  <si>
    <t>На оплату иных расходов, непосредственно связанных с проведением избирательной кампании</t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</si>
  <si>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</si>
  <si>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t>Остаток средств фонда на дату сдачи отчета (заверяется банковской справкой)</t>
  </si>
  <si>
    <t>Отчет составлен 27 июля 2016 г. в 15:41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</si>
</sst>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6"/>
      <color rgb="FFFFFFFF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5" borderId="4" xfId="0" applyNumberFormat="1" applyFont="1" applyFill="1" applyBorder="1" applyAlignment="1">
      <alignment horizontal="left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right" vertical="center" wrapText="1"/>
    </xf>
    <xf numFmtId="49" fontId="3" fillId="3" borderId="9" xfId="0" applyNumberFormat="1" applyFont="1" applyFill="1" applyBorder="1" applyAlignment="1">
      <alignment horizontal="right" vertical="center" wrapText="1"/>
    </xf>
    <xf numFmtId="49" fontId="3" fillId="3" borderId="10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K6" sqref="K6"/>
    </sheetView>
  </sheetViews>
  <sheetFormatPr defaultRowHeight="15" x14ac:dyDescent="0.25"/>
  <cols>
    <col min="1" max="1" width="18.7109375" customWidth="1"/>
    <col min="2" max="2" width="27.7109375" customWidth="1"/>
    <col min="3" max="3" width="20.42578125" customWidth="1"/>
    <col min="4" max="6" width="15.140625" customWidth="1"/>
    <col min="7" max="7" width="27.7109375" customWidth="1"/>
    <col min="8" max="8" width="45.5703125" customWidth="1"/>
  </cols>
  <sheetData>
    <row r="1" spans="1:8" ht="27.4" customHeight="1" x14ac:dyDescent="0.25">
      <c r="A1" s="4" t="s">
        <v>0</v>
      </c>
      <c r="B1" s="5"/>
      <c r="C1" s="5"/>
      <c r="D1" s="5"/>
      <c r="E1" s="5"/>
      <c r="F1" s="5"/>
      <c r="G1" s="5"/>
      <c r="H1" s="6"/>
    </row>
    <row r="2" spans="1:8" ht="50.85" customHeight="1" x14ac:dyDescent="0.25">
      <c r="A2" s="7" t="s">
        <v>1</v>
      </c>
      <c r="B2" s="8"/>
      <c r="C2" s="8"/>
      <c r="D2" s="8"/>
      <c r="E2" s="8"/>
      <c r="F2" s="8"/>
      <c r="G2" s="8"/>
      <c r="H2" s="9"/>
    </row>
    <row r="3" spans="1:8" ht="3" customHeight="1" x14ac:dyDescent="0.25"/>
    <row r="4" spans="1:8" ht="28.15" customHeight="1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</row>
    <row r="5" spans="1:8" ht="29.1" customHeight="1" x14ac:dyDescent="0.25">
      <c r="A5" s="1" t="str">
        <f>"1"</f>
        <v>1</v>
      </c>
      <c r="B5" s="1" t="s">
        <v>10</v>
      </c>
      <c r="C5" s="1" t="str">
        <f>"10"</f>
        <v>10</v>
      </c>
      <c r="D5" s="3" t="str">
        <f t="shared" ref="D5:F33" si="0">"0"</f>
        <v>0</v>
      </c>
      <c r="E5" s="3" t="str">
        <f t="shared" si="0"/>
        <v>0</v>
      </c>
      <c r="F5" s="3" t="str">
        <f t="shared" si="0"/>
        <v>0</v>
      </c>
      <c r="G5" s="1"/>
      <c r="H5" s="1"/>
    </row>
    <row r="6" spans="1:8" ht="55.5" customHeight="1" x14ac:dyDescent="0.25">
      <c r="A6" s="1">
        <v>1.1000000000000001</v>
      </c>
      <c r="B6" s="1" t="s">
        <v>11</v>
      </c>
      <c r="C6" s="1" t="str">
        <f>"20"</f>
        <v>20</v>
      </c>
      <c r="D6" s="3" t="str">
        <f t="shared" si="0"/>
        <v>0</v>
      </c>
      <c r="E6" s="3" t="str">
        <f t="shared" si="0"/>
        <v>0</v>
      </c>
      <c r="F6" s="3" t="str">
        <f t="shared" si="0"/>
        <v>0</v>
      </c>
      <c r="G6" s="1"/>
      <c r="H6" s="1"/>
    </row>
    <row r="7" spans="1:8" ht="41.85" customHeight="1" x14ac:dyDescent="0.25">
      <c r="A7" s="1" t="s">
        <v>12</v>
      </c>
      <c r="B7" s="1" t="s">
        <v>13</v>
      </c>
      <c r="C7" s="1" t="str">
        <f>"30"</f>
        <v>30</v>
      </c>
      <c r="D7" s="1" t="str">
        <f t="shared" si="0"/>
        <v>0</v>
      </c>
      <c r="E7" s="3" t="str">
        <f t="shared" si="0"/>
        <v>0</v>
      </c>
      <c r="F7" s="1" t="str">
        <f t="shared" si="0"/>
        <v>0</v>
      </c>
      <c r="G7" s="1"/>
      <c r="H7" s="1"/>
    </row>
    <row r="8" spans="1:8" ht="55.5" customHeight="1" x14ac:dyDescent="0.25">
      <c r="A8" s="1" t="s">
        <v>14</v>
      </c>
      <c r="B8" s="1" t="s">
        <v>15</v>
      </c>
      <c r="C8" s="1" t="str">
        <f>"40"</f>
        <v>40</v>
      </c>
      <c r="D8" s="1" t="str">
        <f t="shared" si="0"/>
        <v>0</v>
      </c>
      <c r="E8" s="3" t="str">
        <f t="shared" si="0"/>
        <v>0</v>
      </c>
      <c r="F8" s="1" t="str">
        <f t="shared" si="0"/>
        <v>0</v>
      </c>
      <c r="G8" s="1"/>
      <c r="H8" s="1"/>
    </row>
    <row r="9" spans="1:8" ht="29.1" customHeight="1" x14ac:dyDescent="0.25">
      <c r="A9" s="1" t="s">
        <v>16</v>
      </c>
      <c r="B9" s="1" t="s">
        <v>17</v>
      </c>
      <c r="C9" s="1" t="str">
        <f>"50"</f>
        <v>50</v>
      </c>
      <c r="D9" s="1" t="str">
        <f t="shared" si="0"/>
        <v>0</v>
      </c>
      <c r="E9" s="3" t="str">
        <f t="shared" si="0"/>
        <v>0</v>
      </c>
      <c r="F9" s="1" t="str">
        <f t="shared" si="0"/>
        <v>0</v>
      </c>
      <c r="G9" s="1"/>
      <c r="H9" s="1"/>
    </row>
    <row r="10" spans="1:8" ht="41.85" customHeight="1" x14ac:dyDescent="0.25">
      <c r="A10" s="1" t="s">
        <v>18</v>
      </c>
      <c r="B10" s="1" t="s">
        <v>19</v>
      </c>
      <c r="C10" s="1" t="str">
        <f>"60"</f>
        <v>60</v>
      </c>
      <c r="D10" s="1" t="str">
        <f t="shared" si="0"/>
        <v>0</v>
      </c>
      <c r="E10" s="3" t="str">
        <f t="shared" si="0"/>
        <v>0</v>
      </c>
      <c r="F10" s="1" t="str">
        <f t="shared" si="0"/>
        <v>0</v>
      </c>
      <c r="G10" s="1"/>
      <c r="H10" s="1"/>
    </row>
    <row r="11" spans="1:8" ht="80.849999999999994" customHeight="1" x14ac:dyDescent="0.25">
      <c r="A11" s="1">
        <v>1.2</v>
      </c>
      <c r="B11" s="1" t="s">
        <v>20</v>
      </c>
      <c r="C11" s="1" t="str">
        <f>"70"</f>
        <v>70</v>
      </c>
      <c r="D11" s="3" t="str">
        <f t="shared" si="0"/>
        <v>0</v>
      </c>
      <c r="E11" s="3" t="str">
        <f t="shared" si="0"/>
        <v>0</v>
      </c>
      <c r="F11" s="3" t="str">
        <f t="shared" si="0"/>
        <v>0</v>
      </c>
      <c r="G11" s="1"/>
      <c r="H11" s="1"/>
    </row>
    <row r="12" spans="1:8" ht="94.5" customHeight="1" x14ac:dyDescent="0.25">
      <c r="A12" s="1" t="s">
        <v>21</v>
      </c>
      <c r="B12" s="1" t="s">
        <v>22</v>
      </c>
      <c r="C12" s="1" t="str">
        <f>"80"</f>
        <v>80</v>
      </c>
      <c r="D12" s="1" t="str">
        <f t="shared" si="0"/>
        <v>0</v>
      </c>
      <c r="E12" s="3" t="str">
        <f t="shared" si="0"/>
        <v>0</v>
      </c>
      <c r="F12" s="1" t="str">
        <f t="shared" si="0"/>
        <v>0</v>
      </c>
      <c r="G12" s="1"/>
      <c r="H12" s="1"/>
    </row>
    <row r="13" spans="1:8" ht="15.4" customHeight="1" x14ac:dyDescent="0.25">
      <c r="A13" s="1" t="s">
        <v>23</v>
      </c>
      <c r="B13" s="1" t="s">
        <v>24</v>
      </c>
      <c r="C13" s="1" t="str">
        <f>"90"</f>
        <v>90</v>
      </c>
      <c r="D13" s="1" t="str">
        <f t="shared" si="0"/>
        <v>0</v>
      </c>
      <c r="E13" s="3" t="str">
        <f t="shared" si="0"/>
        <v>0</v>
      </c>
      <c r="F13" s="1" t="str">
        <f t="shared" si="0"/>
        <v>0</v>
      </c>
      <c r="G13" s="1"/>
      <c r="H13" s="1"/>
    </row>
    <row r="14" spans="1:8" ht="15.4" customHeight="1" x14ac:dyDescent="0.25">
      <c r="A14" s="1" t="s">
        <v>25</v>
      </c>
      <c r="B14" s="1" t="s">
        <v>26</v>
      </c>
      <c r="C14" s="1" t="str">
        <f>"100"</f>
        <v>100</v>
      </c>
      <c r="D14" s="1" t="str">
        <f t="shared" si="0"/>
        <v>0</v>
      </c>
      <c r="E14" s="3" t="str">
        <f t="shared" si="0"/>
        <v>0</v>
      </c>
      <c r="F14" s="1" t="str">
        <f t="shared" si="0"/>
        <v>0</v>
      </c>
      <c r="G14" s="1"/>
      <c r="H14" s="1"/>
    </row>
    <row r="15" spans="1:8" ht="41.85" customHeight="1" x14ac:dyDescent="0.25">
      <c r="A15" s="1" t="str">
        <f>"2"</f>
        <v>2</v>
      </c>
      <c r="B15" s="1" t="s">
        <v>27</v>
      </c>
      <c r="C15" s="1" t="str">
        <f>"110"</f>
        <v>110</v>
      </c>
      <c r="D15" s="3" t="str">
        <f t="shared" si="0"/>
        <v>0</v>
      </c>
      <c r="E15" s="3" t="str">
        <f t="shared" si="0"/>
        <v>0</v>
      </c>
      <c r="F15" s="3" t="str">
        <f t="shared" si="0"/>
        <v>0</v>
      </c>
      <c r="G15" s="1"/>
      <c r="H15" s="1"/>
    </row>
    <row r="16" spans="1:8" ht="29.1" customHeight="1" x14ac:dyDescent="0.25">
      <c r="A16" s="1">
        <v>2.1</v>
      </c>
      <c r="B16" s="1" t="s">
        <v>28</v>
      </c>
      <c r="C16" s="1" t="str">
        <f>"120"</f>
        <v>120</v>
      </c>
      <c r="D16" s="1" t="str">
        <f t="shared" si="0"/>
        <v>0</v>
      </c>
      <c r="E16" s="3" t="str">
        <f t="shared" si="0"/>
        <v>0</v>
      </c>
      <c r="F16" s="1" t="str">
        <f t="shared" si="0"/>
        <v>0</v>
      </c>
      <c r="G16" s="1"/>
      <c r="H16" s="1"/>
    </row>
    <row r="17" spans="1:8" ht="55.5" customHeight="1" x14ac:dyDescent="0.25">
      <c r="A17" s="1">
        <v>2.2000000000000002</v>
      </c>
      <c r="B17" s="1" t="s">
        <v>29</v>
      </c>
      <c r="C17" s="1" t="str">
        <f>"130"</f>
        <v>130</v>
      </c>
      <c r="D17" s="3" t="str">
        <f t="shared" si="0"/>
        <v>0</v>
      </c>
      <c r="E17" s="3" t="str">
        <f t="shared" si="0"/>
        <v>0</v>
      </c>
      <c r="F17" s="3" t="str">
        <f t="shared" si="0"/>
        <v>0</v>
      </c>
      <c r="G17" s="1"/>
      <c r="H17" s="1"/>
    </row>
    <row r="18" spans="1:8" ht="80.849999999999994" customHeight="1" x14ac:dyDescent="0.25">
      <c r="A18" s="1" t="s">
        <v>30</v>
      </c>
      <c r="B18" s="1" t="s">
        <v>31</v>
      </c>
      <c r="C18" s="1" t="str">
        <f>"140"</f>
        <v>140</v>
      </c>
      <c r="D18" s="3" t="str">
        <f t="shared" si="0"/>
        <v>0</v>
      </c>
      <c r="E18" s="3" t="str">
        <f t="shared" si="0"/>
        <v>0</v>
      </c>
      <c r="F18" s="3" t="str">
        <f t="shared" si="0"/>
        <v>0</v>
      </c>
      <c r="G18" s="1"/>
      <c r="H18" s="1"/>
    </row>
    <row r="19" spans="1:8" ht="80.849999999999994" customHeight="1" x14ac:dyDescent="0.25">
      <c r="A19" s="1" t="s">
        <v>32</v>
      </c>
      <c r="B19" s="1" t="s">
        <v>33</v>
      </c>
      <c r="C19" s="1" t="str">
        <f>"150"</f>
        <v>150</v>
      </c>
      <c r="D19" s="3" t="str">
        <f t="shared" si="0"/>
        <v>0</v>
      </c>
      <c r="E19" s="3" t="str">
        <f t="shared" si="0"/>
        <v>0</v>
      </c>
      <c r="F19" s="3" t="str">
        <f t="shared" si="0"/>
        <v>0</v>
      </c>
      <c r="G19" s="1"/>
      <c r="H19" s="1"/>
    </row>
    <row r="20" spans="1:8" ht="41.85" customHeight="1" x14ac:dyDescent="0.25">
      <c r="A20" s="1" t="s">
        <v>34</v>
      </c>
      <c r="B20" s="1" t="s">
        <v>35</v>
      </c>
      <c r="C20" s="1" t="str">
        <f>"160"</f>
        <v>160</v>
      </c>
      <c r="D20" s="1" t="str">
        <f t="shared" si="0"/>
        <v>0</v>
      </c>
      <c r="E20" s="3" t="str">
        <f t="shared" si="0"/>
        <v>0</v>
      </c>
      <c r="F20" s="1" t="str">
        <f t="shared" si="0"/>
        <v>0</v>
      </c>
      <c r="G20" s="1"/>
      <c r="H20" s="1"/>
    </row>
    <row r="21" spans="1:8" ht="41.85" customHeight="1" x14ac:dyDescent="0.25">
      <c r="A21" s="1">
        <v>2.2999999999999998</v>
      </c>
      <c r="B21" s="1" t="s">
        <v>36</v>
      </c>
      <c r="C21" s="1" t="str">
        <f>"170"</f>
        <v>170</v>
      </c>
      <c r="D21" s="3" t="str">
        <f t="shared" si="0"/>
        <v>0</v>
      </c>
      <c r="E21" s="3" t="str">
        <f t="shared" si="0"/>
        <v>0</v>
      </c>
      <c r="F21" s="3" t="str">
        <f t="shared" si="0"/>
        <v>0</v>
      </c>
      <c r="G21" s="1"/>
      <c r="H21" s="1"/>
    </row>
    <row r="22" spans="1:8" ht="29.1" customHeight="1" x14ac:dyDescent="0.25">
      <c r="A22" s="1" t="str">
        <f>"3"</f>
        <v>3</v>
      </c>
      <c r="B22" s="1" t="s">
        <v>37</v>
      </c>
      <c r="C22" s="1" t="str">
        <f>"180"</f>
        <v>180</v>
      </c>
      <c r="D22" s="3" t="str">
        <f t="shared" si="0"/>
        <v>0</v>
      </c>
      <c r="E22" s="3" t="str">
        <f t="shared" si="0"/>
        <v>0</v>
      </c>
      <c r="F22" s="3" t="str">
        <f t="shared" si="0"/>
        <v>0</v>
      </c>
      <c r="G22" s="1"/>
      <c r="H22" s="1"/>
    </row>
    <row r="23" spans="1:8" ht="29.1" customHeight="1" x14ac:dyDescent="0.25">
      <c r="A23" s="1">
        <v>3.1</v>
      </c>
      <c r="B23" s="1" t="s">
        <v>38</v>
      </c>
      <c r="C23" s="1" t="str">
        <f>"190"</f>
        <v>190</v>
      </c>
      <c r="D23" s="3" t="str">
        <f t="shared" si="0"/>
        <v>0</v>
      </c>
      <c r="E23" s="3" t="str">
        <f t="shared" si="0"/>
        <v>0</v>
      </c>
      <c r="F23" s="3" t="str">
        <f t="shared" si="0"/>
        <v>0</v>
      </c>
      <c r="G23" s="1"/>
      <c r="H23" s="1"/>
    </row>
    <row r="24" spans="1:8" ht="41.85" customHeight="1" x14ac:dyDescent="0.25">
      <c r="A24" s="1" t="s">
        <v>39</v>
      </c>
      <c r="B24" s="1" t="s">
        <v>40</v>
      </c>
      <c r="C24" s="1" t="str">
        <f>"200"</f>
        <v>200</v>
      </c>
      <c r="D24" s="1" t="str">
        <f t="shared" si="0"/>
        <v>0</v>
      </c>
      <c r="E24" s="3" t="str">
        <f t="shared" si="0"/>
        <v>0</v>
      </c>
      <c r="F24" s="1" t="str">
        <f t="shared" si="0"/>
        <v>0</v>
      </c>
      <c r="G24" s="1"/>
      <c r="H24" s="1"/>
    </row>
    <row r="25" spans="1:8" ht="41.85" customHeight="1" x14ac:dyDescent="0.25">
      <c r="A25" s="1">
        <v>3.2</v>
      </c>
      <c r="B25" s="1" t="s">
        <v>41</v>
      </c>
      <c r="C25" s="1" t="str">
        <f>"210"</f>
        <v>210</v>
      </c>
      <c r="D25" s="1" t="str">
        <f t="shared" si="0"/>
        <v>0</v>
      </c>
      <c r="E25" s="3" t="str">
        <f t="shared" si="0"/>
        <v>0</v>
      </c>
      <c r="F25" s="1" t="str">
        <f t="shared" si="0"/>
        <v>0</v>
      </c>
      <c r="G25" s="1"/>
      <c r="H25" s="1"/>
    </row>
    <row r="26" spans="1:8" ht="55.5" customHeight="1" x14ac:dyDescent="0.25">
      <c r="A26" s="1">
        <v>3.3</v>
      </c>
      <c r="B26" s="1" t="s">
        <v>42</v>
      </c>
      <c r="C26" s="1" t="str">
        <f>"220"</f>
        <v>220</v>
      </c>
      <c r="D26" s="1" t="str">
        <f t="shared" si="0"/>
        <v>0</v>
      </c>
      <c r="E26" s="3" t="str">
        <f t="shared" si="0"/>
        <v>0</v>
      </c>
      <c r="F26" s="1" t="str">
        <f t="shared" si="0"/>
        <v>0</v>
      </c>
      <c r="G26" s="1"/>
      <c r="H26" s="1"/>
    </row>
    <row r="27" spans="1:8" ht="41.85" customHeight="1" x14ac:dyDescent="0.25">
      <c r="A27" s="1">
        <v>3.4</v>
      </c>
      <c r="B27" s="1" t="s">
        <v>43</v>
      </c>
      <c r="C27" s="1" t="str">
        <f>"230"</f>
        <v>230</v>
      </c>
      <c r="D27" s="1" t="str">
        <f t="shared" si="0"/>
        <v>0</v>
      </c>
      <c r="E27" s="3" t="str">
        <f t="shared" si="0"/>
        <v>0</v>
      </c>
      <c r="F27" s="1" t="str">
        <f t="shared" si="0"/>
        <v>0</v>
      </c>
      <c r="G27" s="1"/>
      <c r="H27" s="1"/>
    </row>
    <row r="28" spans="1:8" ht="29.1" customHeight="1" x14ac:dyDescent="0.25">
      <c r="A28" s="1">
        <v>3.5</v>
      </c>
      <c r="B28" s="1" t="s">
        <v>44</v>
      </c>
      <c r="C28" s="1" t="str">
        <f>"240"</f>
        <v>240</v>
      </c>
      <c r="D28" s="1" t="str">
        <f t="shared" si="0"/>
        <v>0</v>
      </c>
      <c r="E28" s="3" t="str">
        <f t="shared" si="0"/>
        <v>0</v>
      </c>
      <c r="F28" s="1" t="str">
        <f t="shared" si="0"/>
        <v>0</v>
      </c>
      <c r="G28" s="1"/>
      <c r="H28" s="1"/>
    </row>
    <row r="29" spans="1:8" ht="41.85" customHeight="1" x14ac:dyDescent="0.25">
      <c r="A29" s="1">
        <v>3.6</v>
      </c>
      <c r="B29" s="1" t="s">
        <v>45</v>
      </c>
      <c r="C29" s="1" t="str">
        <f>"250"</f>
        <v>250</v>
      </c>
      <c r="D29" s="1" t="str">
        <f t="shared" si="0"/>
        <v>0</v>
      </c>
      <c r="E29" s="3" t="str">
        <f t="shared" si="0"/>
        <v>0</v>
      </c>
      <c r="F29" s="1" t="str">
        <f t="shared" si="0"/>
        <v>0</v>
      </c>
      <c r="G29" s="1"/>
      <c r="H29" s="1"/>
    </row>
    <row r="30" spans="1:8" ht="68.25" customHeight="1" x14ac:dyDescent="0.25">
      <c r="A30" s="1">
        <v>3.7</v>
      </c>
      <c r="B30" s="1" t="s">
        <v>46</v>
      </c>
      <c r="C30" s="1" t="str">
        <f>"260"</f>
        <v>260</v>
      </c>
      <c r="D30" s="1" t="str">
        <f t="shared" si="0"/>
        <v>0</v>
      </c>
      <c r="E30" s="3" t="str">
        <f t="shared" si="0"/>
        <v>0</v>
      </c>
      <c r="F30" s="1" t="str">
        <f t="shared" si="0"/>
        <v>0</v>
      </c>
      <c r="G30" s="1"/>
      <c r="H30" s="1"/>
    </row>
    <row r="31" spans="1:8" ht="55.5" customHeight="1" x14ac:dyDescent="0.25">
      <c r="A31" s="1">
        <v>3.8</v>
      </c>
      <c r="B31" s="1" t="s">
        <v>47</v>
      </c>
      <c r="C31" s="1" t="str">
        <f>"270"</f>
        <v>270</v>
      </c>
      <c r="D31" s="1" t="str">
        <f t="shared" si="0"/>
        <v>0</v>
      </c>
      <c r="E31" s="3" t="str">
        <f t="shared" si="0"/>
        <v>0</v>
      </c>
      <c r="F31" s="1" t="str">
        <f t="shared" si="0"/>
        <v>0</v>
      </c>
      <c r="G31" s="1"/>
      <c r="H31" s="1"/>
    </row>
    <row r="32" spans="1:8" ht="94.5" customHeight="1" x14ac:dyDescent="0.25">
      <c r="A32" s="1" t="str">
        <f>"4"</f>
        <v>4</v>
      </c>
      <c r="B32" s="1" t="s">
        <v>48</v>
      </c>
      <c r="C32" s="1" t="str">
        <f>"280"</f>
        <v>280</v>
      </c>
      <c r="D32" s="1" t="str">
        <f t="shared" si="0"/>
        <v>0</v>
      </c>
      <c r="E32" s="3" t="str">
        <f t="shared" si="0"/>
        <v>0</v>
      </c>
      <c r="F32" s="1" t="str">
        <f t="shared" si="0"/>
        <v>0</v>
      </c>
      <c r="G32" s="1"/>
      <c r="H32" s="1"/>
    </row>
    <row r="33" spans="1:8" ht="54.6" customHeight="1" x14ac:dyDescent="0.25">
      <c r="A33" s="1" t="str">
        <f>"5"</f>
        <v>5</v>
      </c>
      <c r="B33" s="1" t="s">
        <v>49</v>
      </c>
      <c r="C33" s="1" t="str">
        <f>"290"</f>
        <v>290</v>
      </c>
      <c r="D33" s="3" t="str">
        <f t="shared" si="0"/>
        <v>0</v>
      </c>
      <c r="E33" s="3" t="str">
        <f t="shared" si="0"/>
        <v>0</v>
      </c>
      <c r="F33" s="3" t="str">
        <f t="shared" si="0"/>
        <v>0</v>
      </c>
      <c r="G33" s="1"/>
      <c r="H33" s="1"/>
    </row>
    <row r="34" spans="1:8" ht="3" customHeight="1" x14ac:dyDescent="0.25"/>
    <row r="35" spans="1:8" x14ac:dyDescent="0.25">
      <c r="A35" s="10" t="s">
        <v>50</v>
      </c>
      <c r="B35" s="11"/>
      <c r="C35" s="11"/>
      <c r="D35" s="11"/>
      <c r="E35" s="11"/>
      <c r="F35" s="11"/>
      <c r="G35" s="11"/>
      <c r="H35" s="12"/>
    </row>
  </sheetData>
  <mergeCells count="3">
    <mergeCell ref="A1:H1"/>
    <mergeCell ref="A2:H2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Сараева Елена Петровна</cp:lastModifiedBy>
  <dcterms:created xsi:type="dcterms:W3CDTF">2016-07-27T10:41:36Z</dcterms:created>
  <dcterms:modified xsi:type="dcterms:W3CDTF">2016-08-02T09:48:33Z</dcterms:modified>
</cp:coreProperties>
</file>