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<sst xmlns="http://schemas.openxmlformats.org/spreadsheetml/2006/main" count="13" uniqueCount="13">
  <si>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Соловых Олеся Анатольевна, № 40810810367351100017</t>
  </si>
  <si>
    <t>Филиал Сбербанка 7962/039, ХМАО-Югра, Нефтеюганский район, пгт Пойковский, 4-16</t>
  </si>
  <si>
    <t>Строка финансового отчета</t>
  </si>
  <si>
    <t>Шифр строки</t>
  </si>
  <si>
    <t>Сумма, руб</t>
  </si>
  <si>
    <t>Примечание</t>
  </si>
  <si>
    <t>Правильность сведений, указанных в настоящем финансовом отчете подтверждаю,</t>
  </si>
  <si>
    <t>других денежных средств, минуя избирательный фонд, на организацию и проведение избирательной кампании не привлекалось.</t>
  </si>
  <si>
    <t/>
  </si>
  <si>
    <t>ПЕРВЫЙ ФИНАНСОВЫЙ ОТЧЕТ
о поступлении и расходовании средств избирательного фонда кандидата в депутаты Думы Нефтеюганского района пятого созыва</t>
  </si>
  <si>
    <t>Окружная избирательная комиссия одноиандатного избирательного округа N 4</t>
  </si>
  <si>
    <t>По состоянию на 31.01.2011</t>
  </si>
  <si>
    <t>Кандидат    ________________   О.А. Соловых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</si>
</sst>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 horizontal="center" vertical="center" wrapText="1"/>
    </xf>
    <xf numFmtId="0" fontId="4" fillId="0" borderId="0" xfId="0" applyNumberFormat="1" applyFont="1" applyAlignment="1" quotePrefix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 quotePrefix="1">
      <alignment horizontal="center" vertical="center" wrapText="1"/>
    </xf>
    <xf numFmtId="0" fontId="4" fillId="2" borderId="5" xfId="0" applyNumberFormat="1" applyFont="1" applyFill="1" applyBorder="1" applyAlignment="1" quotePrefix="1">
      <alignment horizontal="center" vertical="center" wrapText="1"/>
    </xf>
    <xf numFmtId="0" fontId="4" fillId="2" borderId="6" xfId="0" applyNumberFormat="1" applyFont="1" applyFill="1" applyBorder="1" applyAlignment="1" quotePrefix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7.625" style="0" customWidth="1"/>
    <col min="2" max="2" width="62.125" style="0" customWidth="1"/>
    <col min="3" max="3" width="21.125" style="0" customWidth="1"/>
    <col min="4" max="4" width="28.00390625" style="0" customWidth="1"/>
    <col min="5" max="5" width="21.125" style="0" customWidth="1"/>
  </cols>
  <sheetData>
    <row r="1" spans="1:5" ht="52.5" customHeight="1">
      <c r="A1" s="13" t="s">
        <v>9</v>
      </c>
      <c r="B1" s="13"/>
      <c r="C1" s="13"/>
      <c r="D1" s="13"/>
      <c r="E1" s="13"/>
    </row>
    <row r="2" spans="1:5" ht="12.75">
      <c r="A2" s="10" t="s">
        <v>0</v>
      </c>
      <c r="B2" s="10"/>
      <c r="C2" s="10"/>
      <c r="D2" s="10"/>
      <c r="E2" s="10"/>
    </row>
    <row r="3" spans="1:5" ht="12.75">
      <c r="A3" s="10" t="s">
        <v>1</v>
      </c>
      <c r="B3" s="10"/>
      <c r="C3" s="10"/>
      <c r="D3" s="10"/>
      <c r="E3" s="10"/>
    </row>
    <row r="4" spans="1:5" ht="12.75">
      <c r="A4" s="1"/>
      <c r="B4" s="10" t="s">
        <v>10</v>
      </c>
      <c r="C4" s="10"/>
      <c r="D4" s="10"/>
      <c r="E4" s="10"/>
    </row>
    <row r="5" ht="12.75">
      <c r="E5" s="3" t="s">
        <v>11</v>
      </c>
    </row>
    <row r="6" spans="1:5" ht="12.75">
      <c r="A6" s="14" t="s">
        <v>2</v>
      </c>
      <c r="B6" s="15"/>
      <c r="C6" s="4" t="s">
        <v>3</v>
      </c>
      <c r="D6" s="4" t="s">
        <v>4</v>
      </c>
      <c r="E6" s="4" t="s">
        <v>5</v>
      </c>
    </row>
    <row r="7" spans="1:6" ht="12.75">
      <c r="A7" s="19">
        <v>1</v>
      </c>
      <c r="B7" s="20"/>
      <c r="C7" s="5">
        <v>2</v>
      </c>
      <c r="D7" s="5">
        <v>3</v>
      </c>
      <c r="E7" s="5">
        <v>4</v>
      </c>
      <c r="F7" s="2"/>
    </row>
    <row r="8" spans="1:6" ht="12.75">
      <c r="A8" s="16"/>
      <c r="B8" s="6" t="str">
        <f>"1. Поступило средств в избирательный фонд, всего"</f>
        <v>1. Поступило средств в избирательный фонд, всего</v>
      </c>
      <c r="C8" s="7" t="str">
        <f>"10"</f>
        <v>10</v>
      </c>
      <c r="D8" s="8">
        <v>1510</v>
      </c>
      <c r="E8" s="6">
        <f>""</f>
      </c>
      <c r="F8" s="2"/>
    </row>
    <row r="9" spans="1:5" ht="25.5">
      <c r="A9" s="17"/>
      <c r="B9" s="6" t="str">
        <f>"1.1. Поступило средств в установленном порядке для формирования избирательного фонда"</f>
        <v>1.1. Поступило средств в установленном порядке для формирования избирательного фонда</v>
      </c>
      <c r="C9" s="7" t="str">
        <f>"20"</f>
        <v>20</v>
      </c>
      <c r="D9" s="8">
        <v>1510</v>
      </c>
      <c r="E9" s="6">
        <f>""</f>
      </c>
    </row>
    <row r="10" spans="1:5" ht="25.5">
      <c r="A10" s="17"/>
      <c r="B10" s="6" t="str">
        <f>"1.1.1. Собственные средства кандидата, избирательного объединения"</f>
        <v>1.1.1. Собственные средства кандидата, избирательного объединения</v>
      </c>
      <c r="C10" s="7" t="str">
        <f>"30"</f>
        <v>30</v>
      </c>
      <c r="D10" s="8">
        <v>1510</v>
      </c>
      <c r="E10" s="6">
        <f>""</f>
      </c>
    </row>
    <row r="11" spans="1:5" ht="25.5">
      <c r="A11" s="17"/>
      <c r="B11" s="6" t="str">
        <f>"1.1.2. Средства, выделенные кандидату выдвинувшим его избирательным объединением"</f>
        <v>1.1.2. Средства, выделенные кандидату выдвинувшим его избирательным объединением</v>
      </c>
      <c r="C11" s="7" t="str">
        <f>"40"</f>
        <v>40</v>
      </c>
      <c r="D11" s="8">
        <v>0</v>
      </c>
      <c r="E11" s="6">
        <f>""</f>
      </c>
    </row>
    <row r="12" spans="1:5" ht="12.75">
      <c r="A12" s="17"/>
      <c r="B12" s="6" t="str">
        <f>"1.1.3. Добровольное пожертвования гражданина"</f>
        <v>1.1.3. Добровольное пожертвования гражданина</v>
      </c>
      <c r="C12" s="7" t="str">
        <f>"50"</f>
        <v>50</v>
      </c>
      <c r="D12" s="8">
        <v>0</v>
      </c>
      <c r="E12" s="6">
        <f>""</f>
      </c>
    </row>
    <row r="13" spans="1:5" ht="12.75">
      <c r="A13" s="17"/>
      <c r="B13" s="6" t="str">
        <f>"1.1.4. Добровольное пожертвования юридического лица"</f>
        <v>1.1.4. Добровольное пожертвования юридического лица</v>
      </c>
      <c r="C13" s="7" t="str">
        <f>"60"</f>
        <v>60</v>
      </c>
      <c r="D13" s="8">
        <v>0</v>
      </c>
      <c r="E13" s="6">
        <f>""</f>
      </c>
    </row>
    <row r="14" spans="1:5" ht="38.25">
      <c r="A14" s="17"/>
      <c r="B14" s="6" t="str">
        <f>"1.2. Поступило в избирательный фонд денежных средств, попадающих под действие п.6 ст.58 Федерального закона от 12.02.2002, № 67-ФЗ"</f>
        <v>1.2. Поступило в избирательный фонд денежных средств, попадающих под действие п.6 ст.58 Федерального закона от 12.02.2002, № 67-ФЗ</v>
      </c>
      <c r="C14" s="7" t="str">
        <f>"70"</f>
        <v>70</v>
      </c>
      <c r="D14" s="8">
        <v>0</v>
      </c>
      <c r="E14" s="6">
        <f>""</f>
      </c>
    </row>
    <row r="15" spans="1:5" ht="25.5">
      <c r="A15" s="17"/>
      <c r="B15" s="6" t="str">
        <f>"1.2.1. Собственные средства кандидата, избирательного объединения"</f>
        <v>1.2.1. Собственные средства кандидата, избирательного объединения</v>
      </c>
      <c r="C15" s="7" t="str">
        <f>"80"</f>
        <v>80</v>
      </c>
      <c r="D15" s="8">
        <v>0</v>
      </c>
      <c r="E15" s="6">
        <f>""</f>
      </c>
    </row>
    <row r="16" spans="1:5" ht="25.5">
      <c r="A16" s="17"/>
      <c r="B16" s="6" t="str">
        <f>"1.2.2. Средства, выделенные кандидату выдвинувшим его избирательным объединением"</f>
        <v>1.2.2. Средства, выделенные кандидату выдвинувшим его избирательным объединением</v>
      </c>
      <c r="C16" s="7" t="str">
        <f>"90"</f>
        <v>90</v>
      </c>
      <c r="D16" s="8">
        <v>0</v>
      </c>
      <c r="E16" s="6">
        <f>""</f>
      </c>
    </row>
    <row r="17" spans="1:5" ht="12.75">
      <c r="A17" s="17"/>
      <c r="B17" s="6" t="str">
        <f>"1.2.3. Средства гражданина"</f>
        <v>1.2.3. Средства гражданина</v>
      </c>
      <c r="C17" s="7" t="str">
        <f>"100"</f>
        <v>100</v>
      </c>
      <c r="D17" s="8">
        <v>0</v>
      </c>
      <c r="E17" s="6">
        <f>""</f>
      </c>
    </row>
    <row r="18" spans="1:5" ht="12.75">
      <c r="A18" s="17"/>
      <c r="B18" s="6" t="str">
        <f>"1.2.4. Средства юридического лица"</f>
        <v>1.2.4. Средства юридического лица</v>
      </c>
      <c r="C18" s="7" t="str">
        <f>"110"</f>
        <v>110</v>
      </c>
      <c r="D18" s="8">
        <v>0</v>
      </c>
      <c r="E18" s="6">
        <f>""</f>
      </c>
    </row>
    <row r="19" spans="1:5" ht="12.75">
      <c r="A19" s="17"/>
      <c r="B19" s="6" t="str">
        <f>"2. Возвращено денежных средств из избирательного фонда, всего"</f>
        <v>2. Возвращено денежных средств из избирательного фонда, всего</v>
      </c>
      <c r="C19" s="7" t="str">
        <f>"120"</f>
        <v>120</v>
      </c>
      <c r="D19" s="8">
        <v>0</v>
      </c>
      <c r="E19" s="6">
        <f>""</f>
      </c>
    </row>
    <row r="20" spans="1:5" ht="12.75">
      <c r="A20" s="17"/>
      <c r="B20" s="6" t="str">
        <f>"2.1. Перечислено в доход бюджета"</f>
        <v>2.1. Перечислено в доход бюджета</v>
      </c>
      <c r="C20" s="7" t="str">
        <f>"130"</f>
        <v>130</v>
      </c>
      <c r="D20" s="8">
        <v>0</v>
      </c>
      <c r="E20" s="6">
        <f>""</f>
      </c>
    </row>
    <row r="21" spans="1:5" ht="25.5">
      <c r="A21" s="17"/>
      <c r="B21" s="6" t="str">
        <f>"2.2. Возвращено жертвователям денежных средств, поступивших с нарушением установленного порядка"</f>
        <v>2.2. Возвращено жертвователям денежных средств, поступивших с нарушением установленного порядка</v>
      </c>
      <c r="C21" s="7" t="str">
        <f>"140"</f>
        <v>140</v>
      </c>
      <c r="D21" s="8">
        <v>0</v>
      </c>
      <c r="E21" s="6">
        <f>""</f>
      </c>
    </row>
    <row r="22" spans="1:5" ht="38.25">
      <c r="A22" s="17"/>
      <c r="B22" s="6" t="str">
        <f>"2.2.1. Гражданам, которым запрещено осуществлять пожертвования либо не указавшим обязательные сведения в платежном документе"</f>
        <v>2.2.1. Гражданам, которым запрещено осуществлять пожертвования либо не указавшим обязательные сведения в платежном документе</v>
      </c>
      <c r="C22" s="7" t="str">
        <f>"150"</f>
        <v>150</v>
      </c>
      <c r="D22" s="8">
        <v>0</v>
      </c>
      <c r="E22" s="6">
        <f>""</f>
      </c>
    </row>
    <row r="23" spans="1:5" ht="38.25">
      <c r="A23" s="17"/>
      <c r="B23" s="6" t="str">
        <f>"2.2.2. Юридическим лицам, которым запрещено осуществлять пожертвования либо не указавшим обязательные сведения в платежном документе"</f>
        <v>2.2.2. Юридическим лицам, которым запрещено осуществлять пожертвования либо не указавшим обязательные сведения в платежном документе</v>
      </c>
      <c r="C23" s="7" t="str">
        <f>"160"</f>
        <v>160</v>
      </c>
      <c r="D23" s="8">
        <v>0</v>
      </c>
      <c r="E23" s="6">
        <f>""</f>
      </c>
    </row>
    <row r="24" spans="1:5" ht="25.5">
      <c r="A24" s="17"/>
      <c r="B24" s="6" t="str">
        <f>"2.2.3. Средств, превышающих предельные размер добровольных пожертвований"</f>
        <v>2.2.3. Средств, превышающих предельные размер добровольных пожертвований</v>
      </c>
      <c r="C24" s="7" t="str">
        <f>"170"</f>
        <v>170</v>
      </c>
      <c r="D24" s="8">
        <v>0</v>
      </c>
      <c r="E24" s="6">
        <f>""</f>
      </c>
    </row>
    <row r="25" spans="1:5" ht="25.5">
      <c r="A25" s="17"/>
      <c r="B25" s="6" t="str">
        <f>"2.3. Возвращено жертвователям денежных средств, поступивших в установленном порядке"</f>
        <v>2.3. Возвращено жертвователям денежных средств, поступивших в установленном порядке</v>
      </c>
      <c r="C25" s="7" t="str">
        <f>"180"</f>
        <v>180</v>
      </c>
      <c r="D25" s="8">
        <v>0</v>
      </c>
      <c r="E25" s="6">
        <f>""</f>
      </c>
    </row>
    <row r="26" spans="1:5" ht="12.75">
      <c r="A26" s="17"/>
      <c r="B26" s="6" t="str">
        <f>"3. Израсходовано средств, всего"</f>
        <v>3. Израсходовано средств, всего</v>
      </c>
      <c r="C26" s="7" t="str">
        <f>"190"</f>
        <v>190</v>
      </c>
      <c r="D26" s="8">
        <v>870</v>
      </c>
      <c r="E26" s="6">
        <f>""</f>
      </c>
    </row>
    <row r="27" spans="1:5" ht="12.75">
      <c r="A27" s="17"/>
      <c r="B27" s="6" t="str">
        <f>"3.1. На организацию сбора подписей избирателей"</f>
        <v>3.1. На организацию сбора подписей избирателей</v>
      </c>
      <c r="C27" s="7" t="str">
        <f>"200"</f>
        <v>200</v>
      </c>
      <c r="D27" s="8">
        <v>870</v>
      </c>
      <c r="E27" s="6">
        <f>""</f>
      </c>
    </row>
    <row r="28" spans="1:5" ht="25.5">
      <c r="A28" s="17"/>
      <c r="B28" s="6" t="str">
        <f>"3.1.1. Из них на оплату труда лиц, привлекаемых для сбора подписей избирателей"</f>
        <v>3.1.1. Из них на оплату труда лиц, привлекаемых для сбора подписей избирателей</v>
      </c>
      <c r="C28" s="7" t="str">
        <f>"210"</f>
        <v>210</v>
      </c>
      <c r="D28" s="8">
        <v>0</v>
      </c>
      <c r="E28" s="6">
        <f>""</f>
      </c>
    </row>
    <row r="29" spans="1:5" ht="25.5">
      <c r="A29" s="17"/>
      <c r="B29" s="6" t="str">
        <f>"3.2. На предвыборную агитацию через организации телерадиовещания"</f>
        <v>3.2. На предвыборную агитацию через организации телерадиовещания</v>
      </c>
      <c r="C29" s="7" t="str">
        <f>"220"</f>
        <v>220</v>
      </c>
      <c r="D29" s="8">
        <v>0</v>
      </c>
      <c r="E29" s="6">
        <f>""</f>
      </c>
    </row>
    <row r="30" spans="1:5" ht="25.5">
      <c r="A30" s="17"/>
      <c r="B30" s="6" t="str">
        <f>"3.3. На предвыборную агитацию через редакции периодических печатных изданий"</f>
        <v>3.3. На предвыборную агитацию через редакции периодических печатных изданий</v>
      </c>
      <c r="C30" s="7" t="str">
        <f>"230"</f>
        <v>230</v>
      </c>
      <c r="D30" s="8">
        <v>0</v>
      </c>
      <c r="E30" s="6">
        <f>""</f>
      </c>
    </row>
    <row r="31" spans="1:5" ht="25.5">
      <c r="A31" s="17"/>
      <c r="B31" s="6" t="str">
        <f>"3.4. На выпуск и распространение печатных и иных агитационных материалов"</f>
        <v>3.4. На выпуск и распространение печатных и иных агитационных материалов</v>
      </c>
      <c r="C31" s="7" t="str">
        <f>"240"</f>
        <v>240</v>
      </c>
      <c r="D31" s="8">
        <v>0</v>
      </c>
      <c r="E31" s="6">
        <f>""</f>
      </c>
    </row>
    <row r="32" spans="1:5" ht="12.75">
      <c r="A32" s="17"/>
      <c r="B32" s="6" t="str">
        <f>"3.5. На проведение публичных массовых мероприятий"</f>
        <v>3.5. На проведение публичных массовых мероприятий</v>
      </c>
      <c r="C32" s="7" t="str">
        <f>"250"</f>
        <v>250</v>
      </c>
      <c r="D32" s="8">
        <v>0</v>
      </c>
      <c r="E32" s="6">
        <f>""</f>
      </c>
    </row>
    <row r="33" spans="1:5" ht="25.5">
      <c r="A33" s="17"/>
      <c r="B33" s="6" t="str">
        <f>"3.6. На оплату работ (услуг) информационного и консультационного характера"</f>
        <v>3.6. На оплату работ (услуг) информационного и консультационного характера</v>
      </c>
      <c r="C33" s="7" t="str">
        <f>"260"</f>
        <v>260</v>
      </c>
      <c r="D33" s="8">
        <v>0</v>
      </c>
      <c r="E33" s="6">
        <f>""</f>
      </c>
    </row>
    <row r="34" spans="1:5" ht="25.5">
      <c r="A34" s="17"/>
      <c r="B34" s="6" t="str">
        <f>"3.7. На оплату других работ (услуг), выполненных (оказанных) юридическими лицами или гражданами РФ по договорам"</f>
        <v>3.7. На оплату других работ (услуг), выполненных (оказанных) юридическими лицами или гражданами РФ по договорам</v>
      </c>
      <c r="C34" s="7" t="str">
        <f>"270"</f>
        <v>270</v>
      </c>
      <c r="D34" s="8">
        <v>0</v>
      </c>
      <c r="E34" s="6">
        <f>""</f>
      </c>
    </row>
    <row r="35" spans="1:5" ht="25.5">
      <c r="A35" s="17"/>
      <c r="B35" s="6" t="str">
        <f>"3.8. На оплату иных расходов, непосредственно связанных с проведением избирательной кампании"</f>
        <v>3.8. На оплату иных расходов, непосредственно связанных с проведением избирательной кампании</v>
      </c>
      <c r="C35" s="7" t="str">
        <f>"280"</f>
        <v>280</v>
      </c>
      <c r="D35" s="8">
        <v>0</v>
      </c>
      <c r="E35" s="6">
        <f>""</f>
      </c>
    </row>
    <row r="36" spans="1:5" ht="12.75">
      <c r="A36" s="17"/>
      <c r="B36" s="6" t="str">
        <f>"4. Распределено неизрасходованного остатка средств фонда"</f>
        <v>4. Распределено неизрасходованного остатка средств фонда</v>
      </c>
      <c r="C36" s="7" t="str">
        <f>"290"</f>
        <v>290</v>
      </c>
      <c r="D36" s="8">
        <v>0</v>
      </c>
      <c r="E36" s="6">
        <f>""</f>
      </c>
    </row>
    <row r="37" spans="1:5" ht="25.5">
      <c r="A37" s="17"/>
      <c r="B37" s="6" t="str">
        <f>"4.1. Денежных средств, пропорционально перечисленным в избирательный фонд"</f>
        <v>4.1. Денежных средств, пропорционально перечисленным в избирательный фонд</v>
      </c>
      <c r="C37" s="7" t="str">
        <f>"300"</f>
        <v>300</v>
      </c>
      <c r="D37" s="8">
        <v>0</v>
      </c>
      <c r="E37" s="6">
        <f>""</f>
      </c>
    </row>
    <row r="38" spans="1:5" ht="25.5">
      <c r="A38" s="18"/>
      <c r="B38" s="6" t="str">
        <f>"5. Остаток средств фонда на дату сдачи отчета (заверяется банковской справкой)"</f>
        <v>5. Остаток средств фонда на дату сдачи отчета (заверяется банковской справкой)</v>
      </c>
      <c r="C38" s="7" t="str">
        <f>"310"</f>
        <v>310</v>
      </c>
      <c r="D38" s="8">
        <v>640</v>
      </c>
      <c r="E38" s="6">
        <f>""</f>
      </c>
    </row>
    <row r="40" spans="1:5" ht="12.75">
      <c r="A40" s="12" t="s">
        <v>6</v>
      </c>
      <c r="B40" s="12"/>
      <c r="C40" s="12"/>
      <c r="D40" s="12"/>
      <c r="E40" s="12"/>
    </row>
    <row r="41" spans="1:6" ht="12.75">
      <c r="A41" s="11" t="s">
        <v>7</v>
      </c>
      <c r="B41" s="12"/>
      <c r="C41" s="12"/>
      <c r="D41" s="12"/>
      <c r="E41" s="12"/>
      <c r="F41" s="2"/>
    </row>
    <row r="42" spans="1:6" ht="12.75">
      <c r="A42" s="11" t="s">
        <v>8</v>
      </c>
      <c r="B42" s="12"/>
      <c r="C42" s="12"/>
      <c r="D42" s="12"/>
      <c r="E42" s="12"/>
      <c r="F42" s="9"/>
    </row>
    <row r="43" spans="1:6" ht="12.75">
      <c r="A43" s="11" t="s">
        <v>12</v>
      </c>
      <c r="B43" s="12"/>
      <c r="C43" s="12"/>
      <c r="D43" s="12"/>
      <c r="E43" s="12"/>
      <c r="F43" s="9"/>
    </row>
  </sheetData>
  <mergeCells count="11">
    <mergeCell ref="A42:E42"/>
    <mergeCell ref="A43:E43"/>
    <mergeCell ref="A8:A38"/>
    <mergeCell ref="A7:B7"/>
    <mergeCell ref="A40:E40"/>
    <mergeCell ref="B4:E4"/>
    <mergeCell ref="A41:E41"/>
    <mergeCell ref="A1:E1"/>
    <mergeCell ref="A2:E2"/>
    <mergeCell ref="A3:E3"/>
    <mergeCell ref="A6:B6"/>
  </mergeCells>
  <printOptions/>
  <pageMargins left="0.3472222222222222" right="0.1388888888888889" top="0.1388888888888889" bottom="0.1388888888888889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dcterms:created xsi:type="dcterms:W3CDTF">2011-02-08T06:31:50Z</dcterms:created>
  <dcterms:modified xsi:type="dcterms:W3CDTF">2011-02-08T09:52:57Z</dcterms:modified>
  <cp:category/>
  <cp:version/>
  <cp:contentType/>
  <cp:contentStatus/>
</cp:coreProperties>
</file>