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20" activeTab="4"/>
  </bookViews>
  <sheets>
    <sheet name="на 10 ч." sheetId="1" r:id="rId1"/>
    <sheet name="на 12 ч." sheetId="2" r:id="rId2"/>
    <sheet name="на 15 ч." sheetId="3" r:id="rId3"/>
    <sheet name="на 18 ч." sheetId="4" r:id="rId4"/>
    <sheet name="на 19.30" sheetId="5" r:id="rId5"/>
  </sheets>
  <definedNames/>
  <calcPr fullCalcOnLoad="1"/>
</workbook>
</file>

<file path=xl/sharedStrings.xml><?xml version="1.0" encoding="utf-8"?>
<sst xmlns="http://schemas.openxmlformats.org/spreadsheetml/2006/main" count="240" uniqueCount="25">
  <si>
    <t>№№ УИК</t>
  </si>
  <si>
    <t>Поселок</t>
  </si>
  <si>
    <t>Время представлений сведений</t>
  </si>
  <si>
    <t>Число избирателей, включенных в список избирателей</t>
  </si>
  <si>
    <t>Лемпино</t>
  </si>
  <si>
    <t>Пойковский</t>
  </si>
  <si>
    <t>Чеускино</t>
  </si>
  <si>
    <t>Каркатеевы</t>
  </si>
  <si>
    <t>ВСЕГО</t>
  </si>
  <si>
    <t>Число избирателей, принявших участие в выборах</t>
  </si>
  <si>
    <t>Итого по муниципальному образованию</t>
  </si>
  <si>
    <t>Сингапай</t>
  </si>
  <si>
    <t>Сентябрьский</t>
  </si>
  <si>
    <t>Государственнная автоматизированная система "Выборы"</t>
  </si>
  <si>
    <t>Председатель территориальной избирательной  комиссии Нефтеюганского района                                     О.Н. Леонова</t>
  </si>
  <si>
    <t>Усть-Юган</t>
  </si>
  <si>
    <t>Юганская Обь</t>
  </si>
  <si>
    <t>КС-5</t>
  </si>
  <si>
    <t>ст. Куть-Ях</t>
  </si>
  <si>
    <t>п. Куть-Ях</t>
  </si>
  <si>
    <t>Салым</t>
  </si>
  <si>
    <t>Сивыс-Ях</t>
  </si>
  <si>
    <t>19.30</t>
  </si>
  <si>
    <t>Выборы Президента Российской Федерации</t>
  </si>
  <si>
    <t>Сведения об участии избирателей в выборах 18.03.2018 года  по состоянию на отчетное время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</si>
</sst>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%"/>
    <numFmt numFmtId="176" formatCode="0.0"/>
    <numFmt numFmtId="177" formatCode="0.0%"/>
    <numFmt numFmtId="178" formatCode="0.000%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10" xfId="0" applyNumberFormat="1" applyFont="1" applyBorder="1" applyAlignment="1">
      <alignment horizontal="center"/>
    </xf>
    <xf numFmtId="177" fontId="1" fillId="34" borderId="10" xfId="0" applyNumberFormat="1" applyFont="1" applyFill="1" applyBorder="1" applyAlignment="1">
      <alignment horizontal="center"/>
    </xf>
    <xf numFmtId="177" fontId="2" fillId="35" borderId="10" xfId="0" applyNumberFormat="1" applyFont="1" applyFill="1" applyBorder="1" applyAlignment="1">
      <alignment horizontal="center"/>
    </xf>
    <xf numFmtId="177" fontId="1" fillId="33" borderId="10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left"/>
    </xf>
    <xf numFmtId="0" fontId="1" fillId="36" borderId="10" xfId="0" applyFont="1" applyFill="1" applyBorder="1" applyAlignment="1">
      <alignment horizontal="center"/>
    </xf>
    <xf numFmtId="177" fontId="1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77" fontId="2" fillId="36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2" fillId="0" borderId="10" xfId="0" applyNumberFormat="1" applyFont="1" applyBorder="1" applyAlignment="1">
      <alignment horizontal="center"/>
    </xf>
    <xf numFmtId="10" fontId="1" fillId="34" borderId="10" xfId="0" applyNumberFormat="1" applyFont="1" applyFill="1" applyBorder="1" applyAlignment="1">
      <alignment horizontal="center"/>
    </xf>
    <xf numFmtId="10" fontId="2" fillId="35" borderId="10" xfId="0" applyNumberFormat="1" applyFont="1" applyFill="1" applyBorder="1" applyAlignment="1">
      <alignment horizontal="center"/>
    </xf>
    <xf numFmtId="10" fontId="2" fillId="36" borderId="10" xfId="0" applyNumberFormat="1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34.75390625" style="0" customWidth="1"/>
    <col min="4" max="4" width="19.00390625" style="0" customWidth="1"/>
    <col min="5" max="5" width="22.00390625" style="0" customWidth="1"/>
    <col min="6" max="6" width="19.25390625" style="0" customWidth="1"/>
    <col min="7" max="7" width="19.00390625" style="17" customWidth="1"/>
  </cols>
  <sheetData>
    <row r="1" spans="3:6" ht="12.75">
      <c r="C1" s="37" t="s">
        <v>13</v>
      </c>
      <c r="D1" s="37"/>
      <c r="E1" s="37"/>
      <c r="F1" s="37"/>
    </row>
    <row r="2" spans="1:8" ht="13.5" customHeight="1">
      <c r="A2" s="38" t="s">
        <v>23</v>
      </c>
      <c r="B2" s="38"/>
      <c r="C2" s="38"/>
      <c r="D2" s="38"/>
      <c r="E2" s="38"/>
      <c r="F2" s="38"/>
      <c r="G2" s="38"/>
      <c r="H2" s="11"/>
    </row>
    <row r="3" spans="1:8" ht="20.25" customHeight="1">
      <c r="A3" s="39" t="s">
        <v>24</v>
      </c>
      <c r="B3" s="39"/>
      <c r="C3" s="39"/>
      <c r="D3" s="39"/>
      <c r="E3" s="39"/>
      <c r="F3" s="39"/>
      <c r="G3" s="39"/>
      <c r="H3" s="1"/>
    </row>
    <row r="4" spans="2:8" ht="54.75" customHeight="1">
      <c r="B4" s="4" t="s">
        <v>0</v>
      </c>
      <c r="C4" s="5" t="s">
        <v>1</v>
      </c>
      <c r="D4" s="4" t="s">
        <v>2</v>
      </c>
      <c r="E4" s="4" t="s">
        <v>3</v>
      </c>
      <c r="F4" s="40" t="s">
        <v>9</v>
      </c>
      <c r="G4" s="40"/>
      <c r="H4" s="2"/>
    </row>
    <row r="5" spans="2:7" ht="12.75">
      <c r="B5" s="6">
        <v>167</v>
      </c>
      <c r="C5" s="6" t="s">
        <v>4</v>
      </c>
      <c r="D5" s="6">
        <v>10</v>
      </c>
      <c r="E5" s="6">
        <v>334</v>
      </c>
      <c r="F5" s="6">
        <v>72</v>
      </c>
      <c r="G5" s="18">
        <f>F5/E5</f>
        <v>0.2155688622754491</v>
      </c>
    </row>
    <row r="6" spans="2:7" ht="12.75">
      <c r="B6" s="8"/>
      <c r="C6" s="9" t="s">
        <v>10</v>
      </c>
      <c r="D6" s="8"/>
      <c r="E6" s="10">
        <f>SUM(E5)</f>
        <v>334</v>
      </c>
      <c r="F6" s="10">
        <f>SUM(F5)</f>
        <v>72</v>
      </c>
      <c r="G6" s="19">
        <f>F6/E6</f>
        <v>0.2155688622754491</v>
      </c>
    </row>
    <row r="7" spans="2:7" ht="12.75">
      <c r="B7" s="6">
        <v>168</v>
      </c>
      <c r="C7" s="6" t="s">
        <v>5</v>
      </c>
      <c r="D7" s="6">
        <v>10</v>
      </c>
      <c r="E7" s="36">
        <v>653</v>
      </c>
      <c r="F7" s="6">
        <v>89</v>
      </c>
      <c r="G7" s="18">
        <f>F7/E7</f>
        <v>0.1362940275650842</v>
      </c>
    </row>
    <row r="8" spans="2:7" ht="12.75">
      <c r="B8" s="6">
        <v>169</v>
      </c>
      <c r="C8" s="6" t="s">
        <v>5</v>
      </c>
      <c r="D8" s="6">
        <v>10</v>
      </c>
      <c r="E8" s="36">
        <v>1521</v>
      </c>
      <c r="F8" s="6">
        <v>204</v>
      </c>
      <c r="G8" s="18">
        <f aca="true" t="shared" si="0" ref="G8:G17">F8/E8</f>
        <v>0.1341222879684418</v>
      </c>
    </row>
    <row r="9" spans="2:7" ht="12.75">
      <c r="B9" s="6">
        <v>170</v>
      </c>
      <c r="C9" s="6" t="s">
        <v>5</v>
      </c>
      <c r="D9" s="6">
        <v>10</v>
      </c>
      <c r="E9" s="36">
        <v>1287</v>
      </c>
      <c r="F9" s="6">
        <v>153</v>
      </c>
      <c r="G9" s="18">
        <f t="shared" si="0"/>
        <v>0.11888111888111888</v>
      </c>
    </row>
    <row r="10" spans="2:7" ht="12.75">
      <c r="B10" s="6">
        <v>171</v>
      </c>
      <c r="C10" s="6" t="s">
        <v>5</v>
      </c>
      <c r="D10" s="6">
        <v>10</v>
      </c>
      <c r="E10" s="36">
        <v>1902</v>
      </c>
      <c r="F10" s="6">
        <v>214</v>
      </c>
      <c r="G10" s="18">
        <f t="shared" si="0"/>
        <v>0.11251314405888538</v>
      </c>
    </row>
    <row r="11" spans="2:7" ht="12.75">
      <c r="B11" s="6">
        <v>172</v>
      </c>
      <c r="C11" s="6" t="s">
        <v>5</v>
      </c>
      <c r="D11" s="6">
        <v>10</v>
      </c>
      <c r="E11" s="36">
        <v>3094</v>
      </c>
      <c r="F11" s="6">
        <v>1479</v>
      </c>
      <c r="G11" s="18">
        <f t="shared" si="0"/>
        <v>0.47802197802197804</v>
      </c>
    </row>
    <row r="12" spans="2:7" ht="12.75">
      <c r="B12" s="6">
        <v>173</v>
      </c>
      <c r="C12" s="6" t="s">
        <v>5</v>
      </c>
      <c r="D12" s="6">
        <v>10</v>
      </c>
      <c r="E12" s="36">
        <v>1086</v>
      </c>
      <c r="F12" s="6">
        <v>157</v>
      </c>
      <c r="G12" s="18">
        <f t="shared" si="0"/>
        <v>0.1445672191528545</v>
      </c>
    </row>
    <row r="13" spans="2:7" ht="12.75">
      <c r="B13" s="6">
        <v>174</v>
      </c>
      <c r="C13" s="6" t="s">
        <v>5</v>
      </c>
      <c r="D13" s="6">
        <v>10</v>
      </c>
      <c r="E13" s="36">
        <v>1549</v>
      </c>
      <c r="F13" s="6">
        <v>189</v>
      </c>
      <c r="G13" s="18">
        <f t="shared" si="0"/>
        <v>0.12201420271142673</v>
      </c>
    </row>
    <row r="14" spans="2:7" ht="12.75">
      <c r="B14" s="6">
        <v>175</v>
      </c>
      <c r="C14" s="6" t="s">
        <v>5</v>
      </c>
      <c r="D14" s="6">
        <v>10</v>
      </c>
      <c r="E14" s="36">
        <v>2478</v>
      </c>
      <c r="F14" s="6">
        <v>1276</v>
      </c>
      <c r="G14" s="18">
        <f t="shared" si="0"/>
        <v>0.5149313962873285</v>
      </c>
    </row>
    <row r="15" spans="2:7" ht="12.75">
      <c r="B15" s="6">
        <v>176</v>
      </c>
      <c r="C15" s="6" t="s">
        <v>5</v>
      </c>
      <c r="D15" s="6">
        <v>10</v>
      </c>
      <c r="E15" s="36">
        <v>1475</v>
      </c>
      <c r="F15" s="6">
        <v>178</v>
      </c>
      <c r="G15" s="18">
        <f t="shared" si="0"/>
        <v>0.12067796610169491</v>
      </c>
    </row>
    <row r="16" spans="2:7" ht="12.75">
      <c r="B16" s="6">
        <v>177</v>
      </c>
      <c r="C16" s="6" t="s">
        <v>5</v>
      </c>
      <c r="D16" s="6">
        <v>10</v>
      </c>
      <c r="E16" s="36">
        <v>632</v>
      </c>
      <c r="F16" s="6">
        <v>63</v>
      </c>
      <c r="G16" s="18">
        <f t="shared" si="0"/>
        <v>0.09968354430379747</v>
      </c>
    </row>
    <row r="17" spans="2:7" ht="12.75">
      <c r="B17" s="6">
        <v>178</v>
      </c>
      <c r="C17" s="6" t="s">
        <v>5</v>
      </c>
      <c r="D17" s="6">
        <v>10</v>
      </c>
      <c r="E17" s="36">
        <v>1098</v>
      </c>
      <c r="F17" s="6">
        <v>160</v>
      </c>
      <c r="G17" s="18">
        <f t="shared" si="0"/>
        <v>0.14571948998178508</v>
      </c>
    </row>
    <row r="18" spans="2:7" s="14" customFormat="1" ht="12.75">
      <c r="B18" s="10"/>
      <c r="C18" s="9" t="s">
        <v>10</v>
      </c>
      <c r="D18" s="10"/>
      <c r="E18" s="10">
        <f>E7+E8+E9+E10+E11+E12+E13+E14+E15+E16+E17</f>
        <v>16775</v>
      </c>
      <c r="F18" s="10">
        <f>F7+F8+F9+F10+F11+F12+F13+F14+F15+F16+F17</f>
        <v>4162</v>
      </c>
      <c r="G18" s="19">
        <f>F18/E18</f>
        <v>0.24810730253353205</v>
      </c>
    </row>
    <row r="19" spans="2:7" ht="12.75">
      <c r="B19" s="6">
        <v>179</v>
      </c>
      <c r="C19" s="6" t="s">
        <v>15</v>
      </c>
      <c r="D19" s="6">
        <v>10</v>
      </c>
      <c r="E19" s="6">
        <v>1699</v>
      </c>
      <c r="F19" s="6">
        <v>1497</v>
      </c>
      <c r="G19" s="18">
        <f>F19/E19</f>
        <v>0.8811065332548558</v>
      </c>
    </row>
    <row r="20" spans="2:7" ht="12.75">
      <c r="B20" s="6">
        <v>180</v>
      </c>
      <c r="C20" s="6" t="s">
        <v>15</v>
      </c>
      <c r="D20" s="6">
        <v>10</v>
      </c>
      <c r="E20" s="6">
        <v>266</v>
      </c>
      <c r="F20" s="6">
        <v>62</v>
      </c>
      <c r="G20" s="18">
        <f>F20/E20</f>
        <v>0.23308270676691728</v>
      </c>
    </row>
    <row r="21" spans="2:7" ht="12.75">
      <c r="B21" s="6">
        <v>181</v>
      </c>
      <c r="C21" s="6" t="s">
        <v>16</v>
      </c>
      <c r="D21" s="6">
        <v>10</v>
      </c>
      <c r="E21" s="6">
        <v>833</v>
      </c>
      <c r="F21" s="6">
        <v>132</v>
      </c>
      <c r="G21" s="18">
        <f>F21/E21</f>
        <v>0.15846338535414164</v>
      </c>
    </row>
    <row r="22" spans="2:7" s="14" customFormat="1" ht="12.75">
      <c r="B22" s="10"/>
      <c r="C22" s="9" t="s">
        <v>10</v>
      </c>
      <c r="D22" s="10"/>
      <c r="E22" s="10">
        <f>E19+E20+E21</f>
        <v>2798</v>
      </c>
      <c r="F22" s="10">
        <f>F19+F20+F21</f>
        <v>1691</v>
      </c>
      <c r="G22" s="19">
        <f>F22/E22</f>
        <v>0.6043602573266619</v>
      </c>
    </row>
    <row r="23" spans="2:7" s="14" customFormat="1" ht="12.75">
      <c r="B23" s="6">
        <v>182</v>
      </c>
      <c r="C23" s="6" t="s">
        <v>12</v>
      </c>
      <c r="D23" s="6">
        <v>10</v>
      </c>
      <c r="E23" s="15">
        <v>3035</v>
      </c>
      <c r="F23" s="15">
        <v>2447</v>
      </c>
      <c r="G23" s="20">
        <f aca="true" t="shared" si="1" ref="G23:G30">F23/E23</f>
        <v>0.8062602965403625</v>
      </c>
    </row>
    <row r="24" spans="2:7" s="14" customFormat="1" ht="12.75">
      <c r="B24" s="6">
        <v>183</v>
      </c>
      <c r="C24" s="6" t="s">
        <v>17</v>
      </c>
      <c r="D24" s="6">
        <v>10</v>
      </c>
      <c r="E24" s="15">
        <v>88</v>
      </c>
      <c r="F24" s="15">
        <v>40</v>
      </c>
      <c r="G24" s="20">
        <f t="shared" si="1"/>
        <v>0.45454545454545453</v>
      </c>
    </row>
    <row r="25" spans="2:7" s="14" customFormat="1" ht="12.75">
      <c r="B25" s="10"/>
      <c r="C25" s="9" t="s">
        <v>10</v>
      </c>
      <c r="D25" s="10"/>
      <c r="E25" s="10">
        <f>E23+E24</f>
        <v>3123</v>
      </c>
      <c r="F25" s="10">
        <f>F23+F24</f>
        <v>2487</v>
      </c>
      <c r="G25" s="19">
        <f t="shared" si="1"/>
        <v>0.7963496637848223</v>
      </c>
    </row>
    <row r="26" spans="2:7" s="14" customFormat="1" ht="12.75">
      <c r="B26" s="6">
        <v>184</v>
      </c>
      <c r="C26" s="6" t="s">
        <v>6</v>
      </c>
      <c r="D26" s="6">
        <v>10</v>
      </c>
      <c r="E26" s="24">
        <v>2263</v>
      </c>
      <c r="F26" s="24">
        <v>1652</v>
      </c>
      <c r="G26" s="25">
        <f t="shared" si="1"/>
        <v>0.7300044189129474</v>
      </c>
    </row>
    <row r="27" spans="2:7" ht="12.75">
      <c r="B27" s="6">
        <v>185</v>
      </c>
      <c r="C27" s="6" t="s">
        <v>11</v>
      </c>
      <c r="D27" s="6">
        <v>10</v>
      </c>
      <c r="E27" s="6">
        <v>2296</v>
      </c>
      <c r="F27" s="6">
        <v>261</v>
      </c>
      <c r="G27" s="18">
        <f t="shared" si="1"/>
        <v>0.1136759581881533</v>
      </c>
    </row>
    <row r="28" spans="2:7" s="14" customFormat="1" ht="12.75">
      <c r="B28" s="10"/>
      <c r="C28" s="9" t="s">
        <v>10</v>
      </c>
      <c r="D28" s="10"/>
      <c r="E28" s="10">
        <f>E26+E27</f>
        <v>4559</v>
      </c>
      <c r="F28" s="10">
        <f>F26+F27</f>
        <v>1913</v>
      </c>
      <c r="G28" s="19">
        <f t="shared" si="1"/>
        <v>0.4196095635007677</v>
      </c>
    </row>
    <row r="29" spans="2:7" ht="12.75">
      <c r="B29" s="6">
        <v>186</v>
      </c>
      <c r="C29" s="6" t="s">
        <v>7</v>
      </c>
      <c r="D29" s="6">
        <v>10</v>
      </c>
      <c r="E29" s="6">
        <v>1103</v>
      </c>
      <c r="F29" s="6">
        <v>200</v>
      </c>
      <c r="G29" s="18">
        <f t="shared" si="1"/>
        <v>0.1813236627379873</v>
      </c>
    </row>
    <row r="30" spans="2:7" s="14" customFormat="1" ht="12" customHeight="1">
      <c r="B30" s="10"/>
      <c r="C30" s="9" t="s">
        <v>10</v>
      </c>
      <c r="D30" s="10"/>
      <c r="E30" s="10">
        <f>SUM(E29:E29)</f>
        <v>1103</v>
      </c>
      <c r="F30" s="10">
        <f>SUM(F29:F29)</f>
        <v>200</v>
      </c>
      <c r="G30" s="19">
        <f t="shared" si="1"/>
        <v>0.1813236627379873</v>
      </c>
    </row>
    <row r="31" spans="2:7" ht="12.75">
      <c r="B31" s="6">
        <v>187</v>
      </c>
      <c r="C31" s="16" t="s">
        <v>20</v>
      </c>
      <c r="D31" s="6">
        <v>10</v>
      </c>
      <c r="E31" s="6">
        <v>1700</v>
      </c>
      <c r="F31" s="6">
        <v>226</v>
      </c>
      <c r="G31" s="18">
        <f aca="true" t="shared" si="2" ref="G31:G38">F31/E31</f>
        <v>0.13294117647058823</v>
      </c>
    </row>
    <row r="32" spans="2:7" ht="12.75">
      <c r="B32" s="6">
        <v>188</v>
      </c>
      <c r="C32" s="6" t="s">
        <v>20</v>
      </c>
      <c r="D32" s="6">
        <v>10</v>
      </c>
      <c r="E32" s="6">
        <v>3719</v>
      </c>
      <c r="F32" s="6">
        <v>1959</v>
      </c>
      <c r="G32" s="18">
        <f t="shared" si="2"/>
        <v>0.5267545038988976</v>
      </c>
    </row>
    <row r="33" spans="2:7" ht="12.75">
      <c r="B33" s="6">
        <v>189</v>
      </c>
      <c r="C33" s="16" t="s">
        <v>21</v>
      </c>
      <c r="D33" s="6">
        <v>10</v>
      </c>
      <c r="E33" s="6">
        <v>194</v>
      </c>
      <c r="F33" s="6">
        <v>36</v>
      </c>
      <c r="G33" s="18">
        <f t="shared" si="2"/>
        <v>0.18556701030927836</v>
      </c>
    </row>
    <row r="34" spans="2:7" s="14" customFormat="1" ht="12.75">
      <c r="B34" s="10"/>
      <c r="C34" s="9" t="s">
        <v>10</v>
      </c>
      <c r="D34" s="10"/>
      <c r="E34" s="10">
        <f>SUM(E31:E33)</f>
        <v>5613</v>
      </c>
      <c r="F34" s="10">
        <f>SUM(F31:F33)</f>
        <v>2221</v>
      </c>
      <c r="G34" s="19">
        <f t="shared" si="2"/>
        <v>0.3956885800819526</v>
      </c>
    </row>
    <row r="35" spans="2:7" ht="12.75">
      <c r="B35" s="6">
        <v>190</v>
      </c>
      <c r="C35" s="16" t="s">
        <v>18</v>
      </c>
      <c r="D35" s="6">
        <v>10</v>
      </c>
      <c r="E35" s="6">
        <v>681</v>
      </c>
      <c r="F35" s="6">
        <v>144</v>
      </c>
      <c r="G35" s="18">
        <f t="shared" si="2"/>
        <v>0.21145374449339208</v>
      </c>
    </row>
    <row r="36" spans="2:7" ht="12.75">
      <c r="B36" s="6">
        <v>191</v>
      </c>
      <c r="C36" s="16" t="s">
        <v>19</v>
      </c>
      <c r="D36" s="6">
        <v>10</v>
      </c>
      <c r="E36" s="6">
        <v>495</v>
      </c>
      <c r="F36" s="6">
        <v>100</v>
      </c>
      <c r="G36" s="18">
        <f t="shared" si="2"/>
        <v>0.20202020202020202</v>
      </c>
    </row>
    <row r="37" spans="2:7" s="14" customFormat="1" ht="12.75">
      <c r="B37" s="10"/>
      <c r="C37" s="9" t="s">
        <v>10</v>
      </c>
      <c r="D37" s="10"/>
      <c r="E37" s="10">
        <f>SUM(E35:E36)</f>
        <v>1176</v>
      </c>
      <c r="F37" s="10">
        <f>SUM(F35:F36)</f>
        <v>244</v>
      </c>
      <c r="G37" s="19">
        <f t="shared" si="2"/>
        <v>0.20748299319727892</v>
      </c>
    </row>
    <row r="38" spans="2:7" s="14" customFormat="1" ht="12.75">
      <c r="B38" s="41" t="s">
        <v>8</v>
      </c>
      <c r="C38" s="41"/>
      <c r="D38" s="7"/>
      <c r="E38" s="7">
        <f>+E6+E18+E22+E25+E28+E30+E34+E37</f>
        <v>35481</v>
      </c>
      <c r="F38" s="7">
        <f>F6+F18+F22+F25+F28+F30+F34+F37</f>
        <v>12990</v>
      </c>
      <c r="G38" s="21">
        <f t="shared" si="2"/>
        <v>0.366111439925594</v>
      </c>
    </row>
    <row r="39" spans="2:7" ht="12.75">
      <c r="B39" s="3"/>
      <c r="C39" s="3"/>
      <c r="D39" s="3"/>
      <c r="E39" s="3"/>
      <c r="F39" s="3"/>
      <c r="G39" s="22"/>
    </row>
    <row r="40" spans="2:7" ht="12.75">
      <c r="B40" s="13" t="s">
        <v>14</v>
      </c>
      <c r="C40" s="13"/>
      <c r="D40" s="13"/>
      <c r="E40" s="13"/>
      <c r="F40" s="13"/>
      <c r="G40" s="23"/>
    </row>
    <row r="41" spans="2:9" ht="12.75">
      <c r="B41" s="42"/>
      <c r="C41" s="42"/>
      <c r="D41" s="3"/>
      <c r="E41" s="3"/>
      <c r="F41" s="3"/>
      <c r="G41" s="22"/>
      <c r="H41" s="13"/>
      <c r="I41" s="13"/>
    </row>
    <row r="42" spans="1:9" ht="14.25" customHeight="1">
      <c r="A42" s="12"/>
      <c r="B42" s="3"/>
      <c r="C42" s="3"/>
      <c r="D42" s="3"/>
      <c r="E42" s="3"/>
      <c r="F42" s="3"/>
      <c r="G42" s="22"/>
      <c r="H42" s="3"/>
      <c r="I42" s="3"/>
    </row>
    <row r="43" spans="2:7" ht="12.75">
      <c r="B43" s="3"/>
      <c r="C43" s="3"/>
      <c r="D43" s="3"/>
      <c r="E43" s="3"/>
      <c r="F43" s="3"/>
      <c r="G43" s="22"/>
    </row>
    <row r="44" spans="2:7" ht="12.75">
      <c r="B44" s="3"/>
      <c r="C44" s="3"/>
      <c r="D44" s="3"/>
      <c r="E44" s="3"/>
      <c r="F44" s="3"/>
      <c r="G44" s="22"/>
    </row>
    <row r="45" spans="2:7" ht="12.75">
      <c r="B45" s="3"/>
      <c r="C45" s="3"/>
      <c r="D45" s="3"/>
      <c r="E45" s="3"/>
      <c r="F45" s="3"/>
      <c r="G45" s="22"/>
    </row>
    <row r="46" spans="2:7" ht="12.75">
      <c r="B46" s="3"/>
      <c r="C46" s="3"/>
      <c r="D46" s="3"/>
      <c r="F46" s="3"/>
      <c r="G46" s="22"/>
    </row>
    <row r="47" spans="2:7" ht="12.75">
      <c r="B47" s="3"/>
      <c r="C47" s="3"/>
      <c r="D47" s="3"/>
      <c r="F47" s="3"/>
      <c r="G47" s="22"/>
    </row>
  </sheetData>
  <sheetProtection/>
  <mergeCells count="6">
    <mergeCell ref="C1:F1"/>
    <mergeCell ref="A2:G2"/>
    <mergeCell ref="A3:G3"/>
    <mergeCell ref="F4:G4"/>
    <mergeCell ref="B38:C38"/>
    <mergeCell ref="B41:C4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34.75390625" style="0" customWidth="1"/>
    <col min="4" max="4" width="19.00390625" style="0" customWidth="1"/>
    <col min="5" max="5" width="22.00390625" style="0" customWidth="1"/>
    <col min="6" max="6" width="19.25390625" style="0" customWidth="1"/>
    <col min="7" max="7" width="19.00390625" style="17" customWidth="1"/>
  </cols>
  <sheetData>
    <row r="1" spans="3:6" ht="12.75">
      <c r="C1" s="37" t="s">
        <v>13</v>
      </c>
      <c r="D1" s="37"/>
      <c r="E1" s="37"/>
      <c r="F1" s="37"/>
    </row>
    <row r="2" spans="1:8" ht="13.5" customHeight="1">
      <c r="A2" s="38" t="s">
        <v>23</v>
      </c>
      <c r="B2" s="38"/>
      <c r="C2" s="38"/>
      <c r="D2" s="38"/>
      <c r="E2" s="38"/>
      <c r="F2" s="38"/>
      <c r="G2" s="38"/>
      <c r="H2" s="11"/>
    </row>
    <row r="3" spans="1:8" ht="20.25" customHeight="1">
      <c r="A3" s="39" t="s">
        <v>24</v>
      </c>
      <c r="B3" s="39"/>
      <c r="C3" s="39"/>
      <c r="D3" s="39"/>
      <c r="E3" s="39"/>
      <c r="F3" s="39"/>
      <c r="G3" s="39"/>
      <c r="H3" s="1"/>
    </row>
    <row r="4" spans="2:8" ht="54.75" customHeight="1">
      <c r="B4" s="4" t="s">
        <v>0</v>
      </c>
      <c r="C4" s="5" t="s">
        <v>1</v>
      </c>
      <c r="D4" s="4" t="s">
        <v>2</v>
      </c>
      <c r="E4" s="4" t="s">
        <v>3</v>
      </c>
      <c r="F4" s="40" t="s">
        <v>9</v>
      </c>
      <c r="G4" s="40"/>
      <c r="H4" s="2"/>
    </row>
    <row r="5" spans="2:7" ht="12.75">
      <c r="B5" s="6">
        <v>167</v>
      </c>
      <c r="C5" s="6" t="s">
        <v>4</v>
      </c>
      <c r="D5" s="6">
        <v>12</v>
      </c>
      <c r="E5" s="6">
        <v>334</v>
      </c>
      <c r="F5" s="6">
        <v>153</v>
      </c>
      <c r="G5" s="18">
        <f>F5/E5</f>
        <v>0.45808383233532934</v>
      </c>
    </row>
    <row r="6" spans="2:7" ht="12.75">
      <c r="B6" s="8"/>
      <c r="C6" s="9" t="s">
        <v>10</v>
      </c>
      <c r="D6" s="8"/>
      <c r="E6" s="10">
        <f>SUM(E5)</f>
        <v>334</v>
      </c>
      <c r="F6" s="10">
        <f>SUM(F5)</f>
        <v>153</v>
      </c>
      <c r="G6" s="19">
        <f aca="true" t="shared" si="0" ref="G6:G22">F6/E6</f>
        <v>0.45808383233532934</v>
      </c>
    </row>
    <row r="7" spans="2:7" ht="12.75">
      <c r="B7" s="6">
        <v>168</v>
      </c>
      <c r="C7" s="6" t="s">
        <v>5</v>
      </c>
      <c r="D7" s="6">
        <v>12</v>
      </c>
      <c r="E7" s="6">
        <v>653</v>
      </c>
      <c r="F7" s="6">
        <v>318</v>
      </c>
      <c r="G7" s="18">
        <f t="shared" si="0"/>
        <v>0.4869831546707504</v>
      </c>
    </row>
    <row r="8" spans="2:7" ht="12.75">
      <c r="B8" s="6">
        <v>169</v>
      </c>
      <c r="C8" s="6" t="s">
        <v>5</v>
      </c>
      <c r="D8" s="6">
        <v>12</v>
      </c>
      <c r="E8" s="6">
        <v>1521</v>
      </c>
      <c r="F8" s="6">
        <v>758</v>
      </c>
      <c r="G8" s="18">
        <f t="shared" si="0"/>
        <v>0.4983563445101907</v>
      </c>
    </row>
    <row r="9" spans="2:7" ht="12.75">
      <c r="B9" s="6">
        <v>170</v>
      </c>
      <c r="C9" s="6" t="s">
        <v>5</v>
      </c>
      <c r="D9" s="6">
        <v>12</v>
      </c>
      <c r="E9" s="6">
        <v>1287</v>
      </c>
      <c r="F9" s="6">
        <v>651</v>
      </c>
      <c r="G9" s="18">
        <f t="shared" si="0"/>
        <v>0.5058275058275058</v>
      </c>
    </row>
    <row r="10" spans="2:7" ht="12.75">
      <c r="B10" s="6">
        <v>171</v>
      </c>
      <c r="C10" s="6" t="s">
        <v>5</v>
      </c>
      <c r="D10" s="6">
        <v>12</v>
      </c>
      <c r="E10" s="6">
        <v>1902</v>
      </c>
      <c r="F10" s="6">
        <v>981</v>
      </c>
      <c r="G10" s="18">
        <f t="shared" si="0"/>
        <v>0.5157728706624606</v>
      </c>
    </row>
    <row r="11" spans="2:7" ht="12.75">
      <c r="B11" s="6">
        <v>172</v>
      </c>
      <c r="C11" s="6" t="s">
        <v>5</v>
      </c>
      <c r="D11" s="6">
        <v>12</v>
      </c>
      <c r="E11" s="6">
        <v>3094</v>
      </c>
      <c r="F11" s="6">
        <v>2101</v>
      </c>
      <c r="G11" s="18">
        <f t="shared" si="0"/>
        <v>0.6790562378797673</v>
      </c>
    </row>
    <row r="12" spans="2:7" ht="12.75">
      <c r="B12" s="6">
        <v>173</v>
      </c>
      <c r="C12" s="6" t="s">
        <v>5</v>
      </c>
      <c r="D12" s="6">
        <v>12</v>
      </c>
      <c r="E12" s="6">
        <v>1086</v>
      </c>
      <c r="F12" s="6">
        <v>551</v>
      </c>
      <c r="G12" s="18">
        <f t="shared" si="0"/>
        <v>0.507366482504604</v>
      </c>
    </row>
    <row r="13" spans="2:7" ht="12.75">
      <c r="B13" s="6">
        <v>174</v>
      </c>
      <c r="C13" s="6" t="s">
        <v>5</v>
      </c>
      <c r="D13" s="6">
        <v>12</v>
      </c>
      <c r="E13" s="6">
        <v>1549</v>
      </c>
      <c r="F13" s="6">
        <v>800</v>
      </c>
      <c r="G13" s="18">
        <f t="shared" si="0"/>
        <v>0.5164622336991608</v>
      </c>
    </row>
    <row r="14" spans="2:7" ht="12.75">
      <c r="B14" s="6">
        <v>175</v>
      </c>
      <c r="C14" s="6" t="s">
        <v>5</v>
      </c>
      <c r="D14" s="6">
        <v>12</v>
      </c>
      <c r="E14" s="6">
        <v>2478</v>
      </c>
      <c r="F14" s="6">
        <v>1789</v>
      </c>
      <c r="G14" s="18">
        <f>F14/E14</f>
        <v>0.721953188054883</v>
      </c>
    </row>
    <row r="15" spans="2:7" ht="12.75">
      <c r="B15" s="6">
        <v>176</v>
      </c>
      <c r="C15" s="6" t="s">
        <v>5</v>
      </c>
      <c r="D15" s="6">
        <v>12</v>
      </c>
      <c r="E15" s="6">
        <v>1475</v>
      </c>
      <c r="F15" s="6">
        <v>692</v>
      </c>
      <c r="G15" s="18">
        <f>F15/E15</f>
        <v>0.46915254237288134</v>
      </c>
    </row>
    <row r="16" spans="2:7" ht="12.75">
      <c r="B16" s="6">
        <v>177</v>
      </c>
      <c r="C16" s="6" t="s">
        <v>5</v>
      </c>
      <c r="D16" s="6">
        <v>12</v>
      </c>
      <c r="E16" s="6">
        <v>639</v>
      </c>
      <c r="F16" s="6">
        <v>308</v>
      </c>
      <c r="G16" s="18">
        <f>F16/E16</f>
        <v>0.48200312989045385</v>
      </c>
    </row>
    <row r="17" spans="2:7" ht="12.75">
      <c r="B17" s="6">
        <v>178</v>
      </c>
      <c r="C17" s="6" t="s">
        <v>5</v>
      </c>
      <c r="D17" s="6">
        <v>12</v>
      </c>
      <c r="E17" s="6">
        <v>1098</v>
      </c>
      <c r="F17" s="6">
        <v>511</v>
      </c>
      <c r="G17" s="18">
        <f t="shared" si="0"/>
        <v>0.465391621129326</v>
      </c>
    </row>
    <row r="18" spans="2:7" s="14" customFormat="1" ht="12.75">
      <c r="B18" s="10"/>
      <c r="C18" s="9" t="s">
        <v>10</v>
      </c>
      <c r="D18" s="10"/>
      <c r="E18" s="10">
        <f>SUM(E7:E17)</f>
        <v>16782</v>
      </c>
      <c r="F18" s="10">
        <f>SUM(F7:F17)</f>
        <v>9460</v>
      </c>
      <c r="G18" s="19">
        <f t="shared" si="0"/>
        <v>0.563699201525444</v>
      </c>
    </row>
    <row r="19" spans="2:7" ht="12.75">
      <c r="B19" s="6">
        <v>179</v>
      </c>
      <c r="C19" s="6" t="s">
        <v>15</v>
      </c>
      <c r="D19" s="6">
        <v>12</v>
      </c>
      <c r="E19" s="6">
        <v>1699</v>
      </c>
      <c r="F19" s="6">
        <v>1637</v>
      </c>
      <c r="G19" s="18">
        <f t="shared" si="0"/>
        <v>0.9635079458505003</v>
      </c>
    </row>
    <row r="20" spans="2:7" ht="12.75">
      <c r="B20" s="6">
        <v>180</v>
      </c>
      <c r="C20" s="6" t="s">
        <v>15</v>
      </c>
      <c r="D20" s="6">
        <v>12</v>
      </c>
      <c r="E20" s="6">
        <v>266</v>
      </c>
      <c r="F20" s="6">
        <v>138</v>
      </c>
      <c r="G20" s="18">
        <f t="shared" si="0"/>
        <v>0.518796992481203</v>
      </c>
    </row>
    <row r="21" spans="2:7" ht="12.75">
      <c r="B21" s="6">
        <v>181</v>
      </c>
      <c r="C21" s="6" t="s">
        <v>16</v>
      </c>
      <c r="D21" s="6">
        <v>12</v>
      </c>
      <c r="E21" s="6">
        <v>834</v>
      </c>
      <c r="F21" s="6">
        <v>401</v>
      </c>
      <c r="G21" s="18">
        <f t="shared" si="0"/>
        <v>0.48081534772182255</v>
      </c>
    </row>
    <row r="22" spans="2:7" s="14" customFormat="1" ht="12.75">
      <c r="B22" s="10"/>
      <c r="C22" s="9" t="s">
        <v>10</v>
      </c>
      <c r="D22" s="10"/>
      <c r="E22" s="10">
        <f>E19+E20+E21</f>
        <v>2799</v>
      </c>
      <c r="F22" s="10">
        <f>F19+F20+F21</f>
        <v>2176</v>
      </c>
      <c r="G22" s="19">
        <f t="shared" si="0"/>
        <v>0.7774205073240443</v>
      </c>
    </row>
    <row r="23" spans="2:7" s="14" customFormat="1" ht="12.75">
      <c r="B23" s="6">
        <v>182</v>
      </c>
      <c r="C23" s="6" t="s">
        <v>12</v>
      </c>
      <c r="D23" s="6">
        <v>12</v>
      </c>
      <c r="E23" s="15">
        <v>3035</v>
      </c>
      <c r="F23" s="15">
        <v>2632</v>
      </c>
      <c r="G23" s="20">
        <f aca="true" t="shared" si="1" ref="G23:G30">F23/E23</f>
        <v>0.8672158154859967</v>
      </c>
    </row>
    <row r="24" spans="2:7" s="14" customFormat="1" ht="12.75">
      <c r="B24" s="6">
        <v>183</v>
      </c>
      <c r="C24" s="6" t="s">
        <v>17</v>
      </c>
      <c r="D24" s="6">
        <v>12</v>
      </c>
      <c r="E24" s="15">
        <v>88</v>
      </c>
      <c r="F24" s="15">
        <v>67</v>
      </c>
      <c r="G24" s="20">
        <f t="shared" si="1"/>
        <v>0.7613636363636364</v>
      </c>
    </row>
    <row r="25" spans="2:7" s="14" customFormat="1" ht="12.75">
      <c r="B25" s="10"/>
      <c r="C25" s="9" t="s">
        <v>10</v>
      </c>
      <c r="D25" s="10"/>
      <c r="E25" s="10">
        <f>E23+E24</f>
        <v>3123</v>
      </c>
      <c r="F25" s="10">
        <f>F23+F24</f>
        <v>2699</v>
      </c>
      <c r="G25" s="19">
        <f t="shared" si="1"/>
        <v>0.8642331091898815</v>
      </c>
    </row>
    <row r="26" spans="2:7" s="14" customFormat="1" ht="12.75">
      <c r="B26" s="6">
        <v>184</v>
      </c>
      <c r="C26" s="6" t="s">
        <v>6</v>
      </c>
      <c r="D26" s="6">
        <v>12</v>
      </c>
      <c r="E26" s="24">
        <v>2263</v>
      </c>
      <c r="F26" s="24">
        <v>1833</v>
      </c>
      <c r="G26" s="25">
        <f t="shared" si="1"/>
        <v>0.8099867432611577</v>
      </c>
    </row>
    <row r="27" spans="2:7" ht="12.75">
      <c r="B27" s="6">
        <v>185</v>
      </c>
      <c r="C27" s="6" t="s">
        <v>11</v>
      </c>
      <c r="D27" s="6">
        <v>12</v>
      </c>
      <c r="E27" s="6">
        <v>2296</v>
      </c>
      <c r="F27" s="6">
        <v>787</v>
      </c>
      <c r="G27" s="18">
        <f t="shared" si="1"/>
        <v>0.34277003484320556</v>
      </c>
    </row>
    <row r="28" spans="2:7" s="14" customFormat="1" ht="12.75">
      <c r="B28" s="10"/>
      <c r="C28" s="9" t="s">
        <v>10</v>
      </c>
      <c r="D28" s="10"/>
      <c r="E28" s="10">
        <f>E26+E27</f>
        <v>4559</v>
      </c>
      <c r="F28" s="10">
        <f>F26+F27</f>
        <v>2620</v>
      </c>
      <c r="G28" s="19">
        <f t="shared" si="1"/>
        <v>0.5746874314542663</v>
      </c>
    </row>
    <row r="29" spans="2:7" ht="12.75">
      <c r="B29" s="6">
        <v>186</v>
      </c>
      <c r="C29" s="6" t="s">
        <v>7</v>
      </c>
      <c r="D29" s="6">
        <v>12</v>
      </c>
      <c r="E29" s="6">
        <v>1115</v>
      </c>
      <c r="F29" s="6">
        <v>490</v>
      </c>
      <c r="G29" s="18">
        <f t="shared" si="1"/>
        <v>0.43946188340807174</v>
      </c>
    </row>
    <row r="30" spans="2:7" s="14" customFormat="1" ht="12" customHeight="1">
      <c r="B30" s="10"/>
      <c r="C30" s="9" t="s">
        <v>10</v>
      </c>
      <c r="D30" s="10"/>
      <c r="E30" s="10">
        <f>SUM(E29:E29)</f>
        <v>1115</v>
      </c>
      <c r="F30" s="10">
        <f>SUM(F29:F29)</f>
        <v>490</v>
      </c>
      <c r="G30" s="19">
        <f t="shared" si="1"/>
        <v>0.43946188340807174</v>
      </c>
    </row>
    <row r="31" spans="2:7" ht="12.75">
      <c r="B31" s="6">
        <v>187</v>
      </c>
      <c r="C31" s="16" t="s">
        <v>20</v>
      </c>
      <c r="D31" s="6">
        <v>12</v>
      </c>
      <c r="E31" s="6">
        <v>1700</v>
      </c>
      <c r="F31" s="6">
        <v>621</v>
      </c>
      <c r="G31" s="18">
        <f aca="true" t="shared" si="2" ref="G31:G38">F31/E31</f>
        <v>0.3652941176470588</v>
      </c>
    </row>
    <row r="32" spans="2:7" ht="12.75">
      <c r="B32" s="6">
        <v>188</v>
      </c>
      <c r="C32" s="6" t="s">
        <v>20</v>
      </c>
      <c r="D32" s="6">
        <v>12</v>
      </c>
      <c r="E32" s="6">
        <v>3719</v>
      </c>
      <c r="F32" s="6">
        <v>2332</v>
      </c>
      <c r="G32" s="18">
        <f t="shared" si="2"/>
        <v>0.6270502823339608</v>
      </c>
    </row>
    <row r="33" spans="2:7" ht="12.75">
      <c r="B33" s="6">
        <v>189</v>
      </c>
      <c r="C33" s="16" t="s">
        <v>21</v>
      </c>
      <c r="D33" s="6">
        <v>12</v>
      </c>
      <c r="E33" s="6">
        <v>194</v>
      </c>
      <c r="F33" s="6">
        <v>62</v>
      </c>
      <c r="G33" s="18">
        <f t="shared" si="2"/>
        <v>0.31958762886597936</v>
      </c>
    </row>
    <row r="34" spans="2:7" s="14" customFormat="1" ht="12.75">
      <c r="B34" s="10"/>
      <c r="C34" s="9" t="s">
        <v>10</v>
      </c>
      <c r="D34" s="10"/>
      <c r="E34" s="10">
        <f>SUM(E31:E33)</f>
        <v>5613</v>
      </c>
      <c r="F34" s="10">
        <f>SUM(F31:F33)</f>
        <v>3015</v>
      </c>
      <c r="G34" s="19">
        <f t="shared" si="2"/>
        <v>0.5371459112773918</v>
      </c>
    </row>
    <row r="35" spans="2:7" ht="12.75">
      <c r="B35" s="6">
        <v>190</v>
      </c>
      <c r="C35" s="16" t="s">
        <v>18</v>
      </c>
      <c r="D35" s="6">
        <v>12</v>
      </c>
      <c r="E35" s="6">
        <v>690</v>
      </c>
      <c r="F35" s="6">
        <v>336</v>
      </c>
      <c r="G35" s="18">
        <f t="shared" si="2"/>
        <v>0.48695652173913045</v>
      </c>
    </row>
    <row r="36" spans="2:7" ht="12.75">
      <c r="B36" s="6">
        <v>191</v>
      </c>
      <c r="C36" s="16" t="s">
        <v>19</v>
      </c>
      <c r="D36" s="6">
        <v>12</v>
      </c>
      <c r="E36" s="6">
        <v>495</v>
      </c>
      <c r="F36" s="6">
        <v>238</v>
      </c>
      <c r="G36" s="18">
        <f t="shared" si="2"/>
        <v>0.4808080808080808</v>
      </c>
    </row>
    <row r="37" spans="2:7" s="14" customFormat="1" ht="12.75">
      <c r="B37" s="10"/>
      <c r="C37" s="9" t="s">
        <v>10</v>
      </c>
      <c r="D37" s="10"/>
      <c r="E37" s="10">
        <f>SUM(E35:E36)</f>
        <v>1185</v>
      </c>
      <c r="F37" s="10">
        <f>SUM(F35:F36)</f>
        <v>574</v>
      </c>
      <c r="G37" s="19">
        <f t="shared" si="2"/>
        <v>0.48438818565400843</v>
      </c>
    </row>
    <row r="38" spans="2:7" s="14" customFormat="1" ht="12.75">
      <c r="B38" s="41" t="s">
        <v>8</v>
      </c>
      <c r="C38" s="41"/>
      <c r="D38" s="7"/>
      <c r="E38" s="7">
        <f>+E6+E18+E22+E25+E28+E30+E34+E37</f>
        <v>35510</v>
      </c>
      <c r="F38" s="7">
        <f>F6+F18+F22+F25+F28+F30+F34+F37</f>
        <v>21187</v>
      </c>
      <c r="G38" s="21">
        <f t="shared" si="2"/>
        <v>0.5966488313151225</v>
      </c>
    </row>
    <row r="39" spans="2:7" ht="12.75">
      <c r="B39" s="3"/>
      <c r="C39" s="3"/>
      <c r="D39" s="3"/>
      <c r="E39" s="3"/>
      <c r="F39" s="3"/>
      <c r="G39" s="22"/>
    </row>
    <row r="40" spans="2:7" ht="12.75">
      <c r="B40" s="13" t="s">
        <v>14</v>
      </c>
      <c r="C40" s="13"/>
      <c r="D40" s="13"/>
      <c r="E40" s="13"/>
      <c r="F40" s="13"/>
      <c r="G40" s="23"/>
    </row>
    <row r="41" spans="2:9" ht="12.75">
      <c r="B41" s="42"/>
      <c r="C41" s="42"/>
      <c r="D41" s="3"/>
      <c r="E41" s="3"/>
      <c r="F41" s="3"/>
      <c r="G41" s="22"/>
      <c r="H41" s="13"/>
      <c r="I41" s="13"/>
    </row>
    <row r="42" spans="1:9" ht="14.25" customHeight="1">
      <c r="A42" s="12"/>
      <c r="B42" s="3"/>
      <c r="C42" s="3"/>
      <c r="D42" s="3"/>
      <c r="E42" s="3"/>
      <c r="F42" s="3"/>
      <c r="G42" s="22"/>
      <c r="H42" s="3"/>
      <c r="I42" s="3"/>
    </row>
    <row r="43" spans="2:7" ht="12.75">
      <c r="B43" s="3"/>
      <c r="C43" s="3"/>
      <c r="D43" s="3"/>
      <c r="E43" s="3"/>
      <c r="F43" s="3"/>
      <c r="G43" s="22"/>
    </row>
    <row r="44" spans="2:7" ht="12.75">
      <c r="B44" s="3"/>
      <c r="C44" s="3"/>
      <c r="D44" s="3"/>
      <c r="E44" s="3"/>
      <c r="F44" s="3"/>
      <c r="G44" s="22"/>
    </row>
    <row r="45" spans="2:7" ht="12.75">
      <c r="B45" s="3"/>
      <c r="C45" s="3"/>
      <c r="D45" s="3"/>
      <c r="E45" s="3"/>
      <c r="F45" s="3"/>
      <c r="G45" s="22"/>
    </row>
    <row r="46" spans="2:7" ht="12.75">
      <c r="B46" s="3"/>
      <c r="C46" s="3"/>
      <c r="D46" s="3"/>
      <c r="F46" s="3"/>
      <c r="G46" s="22"/>
    </row>
    <row r="47" spans="2:7" ht="12.75">
      <c r="B47" s="3"/>
      <c r="C47" s="3"/>
      <c r="D47" s="3"/>
      <c r="F47" s="3"/>
      <c r="G47" s="22"/>
    </row>
  </sheetData>
  <sheetProtection/>
  <mergeCells count="6">
    <mergeCell ref="C1:F1"/>
    <mergeCell ref="A2:G2"/>
    <mergeCell ref="A3:G3"/>
    <mergeCell ref="F4:G4"/>
    <mergeCell ref="B38:C38"/>
    <mergeCell ref="B41:C41"/>
  </mergeCells>
  <printOptions horizontalCentered="1"/>
  <pageMargins left="0.3937007874015748" right="0.3937007874015748" top="0.5905511811023623" bottom="0.3937007874015748" header="0.3937007874015748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G38" sqref="G38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34.75390625" style="0" customWidth="1"/>
    <col min="4" max="4" width="19.00390625" style="0" customWidth="1"/>
    <col min="5" max="5" width="22.00390625" style="0" customWidth="1"/>
    <col min="6" max="6" width="19.25390625" style="0" customWidth="1"/>
    <col min="7" max="7" width="19.00390625" style="17" customWidth="1"/>
  </cols>
  <sheetData>
    <row r="1" spans="3:6" ht="12.75">
      <c r="C1" s="37" t="s">
        <v>13</v>
      </c>
      <c r="D1" s="37"/>
      <c r="E1" s="37"/>
      <c r="F1" s="37"/>
    </row>
    <row r="2" spans="1:8" ht="13.5" customHeight="1">
      <c r="A2" s="38" t="s">
        <v>23</v>
      </c>
      <c r="B2" s="38"/>
      <c r="C2" s="38"/>
      <c r="D2" s="38"/>
      <c r="E2" s="38"/>
      <c r="F2" s="38"/>
      <c r="G2" s="38"/>
      <c r="H2" s="11"/>
    </row>
    <row r="3" spans="1:8" ht="20.25" customHeight="1">
      <c r="A3" s="39" t="s">
        <v>24</v>
      </c>
      <c r="B3" s="39"/>
      <c r="C3" s="39"/>
      <c r="D3" s="39"/>
      <c r="E3" s="39"/>
      <c r="F3" s="39"/>
      <c r="G3" s="39"/>
      <c r="H3" s="1"/>
    </row>
    <row r="4" spans="2:8" ht="54.75" customHeight="1">
      <c r="B4" s="4" t="s">
        <v>0</v>
      </c>
      <c r="C4" s="5" t="s">
        <v>1</v>
      </c>
      <c r="D4" s="4" t="s">
        <v>2</v>
      </c>
      <c r="E4" s="4" t="s">
        <v>3</v>
      </c>
      <c r="F4" s="40" t="s">
        <v>9</v>
      </c>
      <c r="G4" s="40"/>
      <c r="H4" s="2"/>
    </row>
    <row r="5" spans="2:7" ht="12.75">
      <c r="B5" s="6">
        <v>167</v>
      </c>
      <c r="C5" s="6" t="s">
        <v>4</v>
      </c>
      <c r="D5" s="6">
        <v>15</v>
      </c>
      <c r="E5" s="6">
        <v>334</v>
      </c>
      <c r="F5" s="6">
        <v>216</v>
      </c>
      <c r="G5" s="18">
        <f>F5/E5</f>
        <v>0.6467065868263473</v>
      </c>
    </row>
    <row r="6" spans="2:7" ht="12.75">
      <c r="B6" s="8"/>
      <c r="C6" s="9" t="s">
        <v>10</v>
      </c>
      <c r="D6" s="8"/>
      <c r="E6" s="10">
        <f>SUM(E5)</f>
        <v>334</v>
      </c>
      <c r="F6" s="10">
        <f>SUM(F5)</f>
        <v>216</v>
      </c>
      <c r="G6" s="19">
        <f aca="true" t="shared" si="0" ref="G6:G38">F6/E6</f>
        <v>0.6467065868263473</v>
      </c>
    </row>
    <row r="7" spans="2:7" ht="12.75">
      <c r="B7" s="6">
        <v>168</v>
      </c>
      <c r="C7" s="6" t="s">
        <v>5</v>
      </c>
      <c r="D7" s="6">
        <v>15</v>
      </c>
      <c r="E7" s="6">
        <v>653</v>
      </c>
      <c r="F7" s="6">
        <v>411</v>
      </c>
      <c r="G7" s="18">
        <f t="shared" si="0"/>
        <v>0.6294027565084227</v>
      </c>
    </row>
    <row r="8" spans="2:7" ht="12.75">
      <c r="B8" s="6">
        <v>169</v>
      </c>
      <c r="C8" s="6" t="s">
        <v>5</v>
      </c>
      <c r="D8" s="6">
        <v>15</v>
      </c>
      <c r="E8" s="6">
        <v>1533</v>
      </c>
      <c r="F8" s="6">
        <v>921</v>
      </c>
      <c r="G8" s="18">
        <f t="shared" si="0"/>
        <v>0.6007827788649707</v>
      </c>
    </row>
    <row r="9" spans="2:7" ht="12.75">
      <c r="B9" s="6">
        <v>170</v>
      </c>
      <c r="C9" s="6" t="s">
        <v>5</v>
      </c>
      <c r="D9" s="6">
        <v>15</v>
      </c>
      <c r="E9" s="6">
        <v>1287</v>
      </c>
      <c r="F9" s="6">
        <v>791</v>
      </c>
      <c r="G9" s="18">
        <f t="shared" si="0"/>
        <v>0.6146076146076146</v>
      </c>
    </row>
    <row r="10" spans="2:7" ht="12.75">
      <c r="B10" s="6">
        <v>171</v>
      </c>
      <c r="C10" s="6" t="s">
        <v>5</v>
      </c>
      <c r="D10" s="6">
        <v>15</v>
      </c>
      <c r="E10" s="6">
        <v>1902</v>
      </c>
      <c r="F10" s="6">
        <v>1148</v>
      </c>
      <c r="G10" s="18">
        <f t="shared" si="0"/>
        <v>0.6035751840168244</v>
      </c>
    </row>
    <row r="11" spans="2:7" ht="12.75">
      <c r="B11" s="6">
        <v>172</v>
      </c>
      <c r="C11" s="6" t="s">
        <v>5</v>
      </c>
      <c r="D11" s="6">
        <v>15</v>
      </c>
      <c r="E11" s="6">
        <v>3094</v>
      </c>
      <c r="F11" s="6">
        <v>2223</v>
      </c>
      <c r="G11" s="18">
        <f t="shared" si="0"/>
        <v>0.7184873949579832</v>
      </c>
    </row>
    <row r="12" spans="2:7" ht="12.75">
      <c r="B12" s="6">
        <v>173</v>
      </c>
      <c r="C12" s="6" t="s">
        <v>5</v>
      </c>
      <c r="D12" s="6">
        <v>15</v>
      </c>
      <c r="E12" s="6">
        <v>1086</v>
      </c>
      <c r="F12" s="6">
        <v>659</v>
      </c>
      <c r="G12" s="18">
        <f t="shared" si="0"/>
        <v>0.6068139963167587</v>
      </c>
    </row>
    <row r="13" spans="2:7" ht="12.75">
      <c r="B13" s="6">
        <v>174</v>
      </c>
      <c r="C13" s="6" t="s">
        <v>5</v>
      </c>
      <c r="D13" s="6">
        <v>15</v>
      </c>
      <c r="E13" s="6">
        <v>1549</v>
      </c>
      <c r="F13" s="6">
        <v>934</v>
      </c>
      <c r="G13" s="18">
        <f t="shared" si="0"/>
        <v>0.6029696578437702</v>
      </c>
    </row>
    <row r="14" spans="2:7" ht="12.75">
      <c r="B14" s="6">
        <v>175</v>
      </c>
      <c r="C14" s="6" t="s">
        <v>5</v>
      </c>
      <c r="D14" s="6">
        <v>15</v>
      </c>
      <c r="E14" s="6">
        <v>2478</v>
      </c>
      <c r="F14" s="6">
        <v>1952</v>
      </c>
      <c r="G14" s="18">
        <f>F14/E14</f>
        <v>0.7877320419693301</v>
      </c>
    </row>
    <row r="15" spans="2:7" ht="12.75">
      <c r="B15" s="6">
        <v>176</v>
      </c>
      <c r="C15" s="6" t="s">
        <v>5</v>
      </c>
      <c r="D15" s="6">
        <v>15</v>
      </c>
      <c r="E15" s="6">
        <v>1475</v>
      </c>
      <c r="F15" s="6">
        <v>891</v>
      </c>
      <c r="G15" s="18">
        <f>F15/E15</f>
        <v>0.6040677966101695</v>
      </c>
    </row>
    <row r="16" spans="2:7" ht="12.75">
      <c r="B16" s="6">
        <v>177</v>
      </c>
      <c r="C16" s="6" t="s">
        <v>5</v>
      </c>
      <c r="D16" s="6">
        <v>15</v>
      </c>
      <c r="E16" s="6">
        <v>639</v>
      </c>
      <c r="F16" s="6">
        <v>397</v>
      </c>
      <c r="G16" s="18">
        <f>F16/E16</f>
        <v>0.621283255086072</v>
      </c>
    </row>
    <row r="17" spans="2:7" ht="12.75">
      <c r="B17" s="6">
        <v>178</v>
      </c>
      <c r="C17" s="6" t="s">
        <v>5</v>
      </c>
      <c r="D17" s="6">
        <v>15</v>
      </c>
      <c r="E17" s="6">
        <v>1098</v>
      </c>
      <c r="F17" s="6">
        <v>689</v>
      </c>
      <c r="G17" s="18">
        <f t="shared" si="0"/>
        <v>0.6275045537340619</v>
      </c>
    </row>
    <row r="18" spans="2:7" s="14" customFormat="1" ht="12.75">
      <c r="B18" s="10"/>
      <c r="C18" s="9" t="s">
        <v>10</v>
      </c>
      <c r="D18" s="10"/>
      <c r="E18" s="10">
        <f>SUM(E7:E17)</f>
        <v>16794</v>
      </c>
      <c r="F18" s="10">
        <f>SUM(F7:F17)</f>
        <v>11016</v>
      </c>
      <c r="G18" s="19">
        <f t="shared" si="0"/>
        <v>0.6559485530546624</v>
      </c>
    </row>
    <row r="19" spans="2:7" ht="12.75">
      <c r="B19" s="6">
        <v>179</v>
      </c>
      <c r="C19" s="6" t="s">
        <v>15</v>
      </c>
      <c r="D19" s="6">
        <v>15</v>
      </c>
      <c r="E19" s="6">
        <v>1699</v>
      </c>
      <c r="F19" s="6">
        <v>1637</v>
      </c>
      <c r="G19" s="18">
        <f t="shared" si="0"/>
        <v>0.9635079458505003</v>
      </c>
    </row>
    <row r="20" spans="2:7" ht="12.75">
      <c r="B20" s="6">
        <v>180</v>
      </c>
      <c r="C20" s="6" t="s">
        <v>15</v>
      </c>
      <c r="D20" s="6">
        <v>15</v>
      </c>
      <c r="E20" s="6">
        <v>267</v>
      </c>
      <c r="F20" s="6">
        <v>165</v>
      </c>
      <c r="G20" s="18">
        <f t="shared" si="0"/>
        <v>0.6179775280898876</v>
      </c>
    </row>
    <row r="21" spans="2:7" ht="12.75">
      <c r="B21" s="6">
        <v>181</v>
      </c>
      <c r="C21" s="6" t="s">
        <v>16</v>
      </c>
      <c r="D21" s="6">
        <v>15</v>
      </c>
      <c r="E21" s="6">
        <v>837</v>
      </c>
      <c r="F21" s="6">
        <v>541</v>
      </c>
      <c r="G21" s="18">
        <f t="shared" si="0"/>
        <v>0.6463560334528077</v>
      </c>
    </row>
    <row r="22" spans="2:7" s="14" customFormat="1" ht="12.75">
      <c r="B22" s="10"/>
      <c r="C22" s="9" t="s">
        <v>10</v>
      </c>
      <c r="D22" s="10"/>
      <c r="E22" s="10">
        <f>E19+E20+E21</f>
        <v>2803</v>
      </c>
      <c r="F22" s="10">
        <f>F19+F20+F21</f>
        <v>2343</v>
      </c>
      <c r="G22" s="19">
        <f t="shared" si="0"/>
        <v>0.8358901177310025</v>
      </c>
    </row>
    <row r="23" spans="2:7" s="14" customFormat="1" ht="12.75">
      <c r="B23" s="6">
        <v>182</v>
      </c>
      <c r="C23" s="6" t="s">
        <v>12</v>
      </c>
      <c r="D23" s="6">
        <v>15</v>
      </c>
      <c r="E23" s="15">
        <v>3039</v>
      </c>
      <c r="F23" s="15">
        <v>2788</v>
      </c>
      <c r="G23" s="20">
        <f t="shared" si="0"/>
        <v>0.9174070417900625</v>
      </c>
    </row>
    <row r="24" spans="2:7" s="14" customFormat="1" ht="12.75">
      <c r="B24" s="6">
        <v>183</v>
      </c>
      <c r="C24" s="6" t="s">
        <v>17</v>
      </c>
      <c r="D24" s="6">
        <v>15</v>
      </c>
      <c r="E24" s="15">
        <v>88</v>
      </c>
      <c r="F24" s="15">
        <v>78</v>
      </c>
      <c r="G24" s="20">
        <f t="shared" si="0"/>
        <v>0.8863636363636364</v>
      </c>
    </row>
    <row r="25" spans="2:7" s="14" customFormat="1" ht="12.75">
      <c r="B25" s="10"/>
      <c r="C25" s="9" t="s">
        <v>10</v>
      </c>
      <c r="D25" s="10"/>
      <c r="E25" s="10">
        <f>E23+E24</f>
        <v>3127</v>
      </c>
      <c r="F25" s="10">
        <f>F23+F24</f>
        <v>2866</v>
      </c>
      <c r="G25" s="19">
        <f t="shared" si="0"/>
        <v>0.9165334186120883</v>
      </c>
    </row>
    <row r="26" spans="2:7" s="14" customFormat="1" ht="12.75">
      <c r="B26" s="6">
        <v>184</v>
      </c>
      <c r="C26" s="6" t="s">
        <v>6</v>
      </c>
      <c r="D26" s="6">
        <v>15</v>
      </c>
      <c r="E26" s="24">
        <v>2265</v>
      </c>
      <c r="F26" s="24">
        <v>1856</v>
      </c>
      <c r="G26" s="25">
        <f t="shared" si="0"/>
        <v>0.8194260485651215</v>
      </c>
    </row>
    <row r="27" spans="2:7" ht="12.75">
      <c r="B27" s="6">
        <v>185</v>
      </c>
      <c r="C27" s="6" t="s">
        <v>11</v>
      </c>
      <c r="D27" s="6">
        <v>15</v>
      </c>
      <c r="E27" s="6">
        <v>2296</v>
      </c>
      <c r="F27" s="6">
        <v>1224</v>
      </c>
      <c r="G27" s="18">
        <f t="shared" si="0"/>
        <v>0.5331010452961672</v>
      </c>
    </row>
    <row r="28" spans="2:7" s="14" customFormat="1" ht="12.75">
      <c r="B28" s="10"/>
      <c r="C28" s="9" t="s">
        <v>10</v>
      </c>
      <c r="D28" s="10"/>
      <c r="E28" s="10">
        <f>E26+E27</f>
        <v>4561</v>
      </c>
      <c r="F28" s="10">
        <f>F26+F27</f>
        <v>3080</v>
      </c>
      <c r="G28" s="19">
        <f t="shared" si="0"/>
        <v>0.6752905064678798</v>
      </c>
    </row>
    <row r="29" spans="2:7" ht="12.75">
      <c r="B29" s="6">
        <v>186</v>
      </c>
      <c r="C29" s="6" t="s">
        <v>7</v>
      </c>
      <c r="D29" s="6">
        <v>15</v>
      </c>
      <c r="E29" s="6">
        <v>1124</v>
      </c>
      <c r="F29" s="6">
        <v>746</v>
      </c>
      <c r="G29" s="18">
        <f t="shared" si="0"/>
        <v>0.6637010676156584</v>
      </c>
    </row>
    <row r="30" spans="2:7" s="14" customFormat="1" ht="12" customHeight="1">
      <c r="B30" s="10"/>
      <c r="C30" s="9" t="s">
        <v>10</v>
      </c>
      <c r="D30" s="10"/>
      <c r="E30" s="10">
        <f>SUM(E29:E29)</f>
        <v>1124</v>
      </c>
      <c r="F30" s="10">
        <f>SUM(F29:F29)</f>
        <v>746</v>
      </c>
      <c r="G30" s="19">
        <f t="shared" si="0"/>
        <v>0.6637010676156584</v>
      </c>
    </row>
    <row r="31" spans="2:7" ht="12.75">
      <c r="B31" s="6">
        <v>187</v>
      </c>
      <c r="C31" s="16" t="s">
        <v>20</v>
      </c>
      <c r="D31" s="6">
        <v>15</v>
      </c>
      <c r="E31" s="6">
        <v>1700</v>
      </c>
      <c r="F31" s="6">
        <v>1055</v>
      </c>
      <c r="G31" s="18">
        <f t="shared" si="0"/>
        <v>0.6205882352941177</v>
      </c>
    </row>
    <row r="32" spans="2:7" ht="12.75">
      <c r="B32" s="6">
        <v>188</v>
      </c>
      <c r="C32" s="6" t="s">
        <v>20</v>
      </c>
      <c r="D32" s="6">
        <v>15</v>
      </c>
      <c r="E32" s="6">
        <v>3719</v>
      </c>
      <c r="F32" s="6">
        <v>2755</v>
      </c>
      <c r="G32" s="18">
        <f t="shared" si="0"/>
        <v>0.740790535090078</v>
      </c>
    </row>
    <row r="33" spans="2:7" ht="12.75">
      <c r="B33" s="6">
        <v>189</v>
      </c>
      <c r="C33" s="16" t="s">
        <v>21</v>
      </c>
      <c r="D33" s="6">
        <v>15</v>
      </c>
      <c r="E33" s="6">
        <v>194</v>
      </c>
      <c r="F33" s="6">
        <v>109</v>
      </c>
      <c r="G33" s="18">
        <f t="shared" si="0"/>
        <v>0.5618556701030928</v>
      </c>
    </row>
    <row r="34" spans="2:7" s="14" customFormat="1" ht="12.75">
      <c r="B34" s="10"/>
      <c r="C34" s="9" t="s">
        <v>10</v>
      </c>
      <c r="D34" s="10"/>
      <c r="E34" s="10">
        <f>SUM(E31:E33)</f>
        <v>5613</v>
      </c>
      <c r="F34" s="10">
        <f>SUM(F31:F33)</f>
        <v>3919</v>
      </c>
      <c r="G34" s="19">
        <f t="shared" si="0"/>
        <v>0.6982006057366827</v>
      </c>
    </row>
    <row r="35" spans="2:7" ht="12.75">
      <c r="B35" s="6">
        <v>190</v>
      </c>
      <c r="C35" s="16" t="s">
        <v>18</v>
      </c>
      <c r="D35" s="6">
        <v>15</v>
      </c>
      <c r="E35" s="6">
        <v>696</v>
      </c>
      <c r="F35" s="6">
        <v>454</v>
      </c>
      <c r="G35" s="18">
        <f t="shared" si="0"/>
        <v>0.6522988505747126</v>
      </c>
    </row>
    <row r="36" spans="2:7" ht="12.75">
      <c r="B36" s="6">
        <v>191</v>
      </c>
      <c r="C36" s="16" t="s">
        <v>19</v>
      </c>
      <c r="D36" s="6">
        <v>15</v>
      </c>
      <c r="E36" s="6">
        <v>495</v>
      </c>
      <c r="F36" s="6">
        <v>321</v>
      </c>
      <c r="G36" s="18">
        <f t="shared" si="0"/>
        <v>0.6484848484848484</v>
      </c>
    </row>
    <row r="37" spans="2:7" s="14" customFormat="1" ht="12.75">
      <c r="B37" s="10"/>
      <c r="C37" s="9" t="s">
        <v>10</v>
      </c>
      <c r="D37" s="10"/>
      <c r="E37" s="10">
        <f>SUM(E35:E36)</f>
        <v>1191</v>
      </c>
      <c r="F37" s="10">
        <f>SUM(F35:F36)</f>
        <v>775</v>
      </c>
      <c r="G37" s="19">
        <f t="shared" si="0"/>
        <v>0.6507136859781696</v>
      </c>
    </row>
    <row r="38" spans="2:7" s="14" customFormat="1" ht="12.75">
      <c r="B38" s="41" t="s">
        <v>8</v>
      </c>
      <c r="C38" s="41"/>
      <c r="D38" s="7"/>
      <c r="E38" s="7">
        <f>+E6+E18+E22+E25+E28+E30+E34+E37</f>
        <v>35547</v>
      </c>
      <c r="F38" s="7">
        <f>F6+F18+F22+F25+F28+F30+F34+F37</f>
        <v>24961</v>
      </c>
      <c r="G38" s="21">
        <f t="shared" si="0"/>
        <v>0.702197091175064</v>
      </c>
    </row>
    <row r="39" spans="2:7" ht="12.75">
      <c r="B39" s="3"/>
      <c r="C39" s="3"/>
      <c r="D39" s="3"/>
      <c r="E39" s="3"/>
      <c r="F39" s="3"/>
      <c r="G39" s="22"/>
    </row>
    <row r="40" spans="2:7" ht="12.75">
      <c r="B40" s="13" t="s">
        <v>14</v>
      </c>
      <c r="C40" s="13"/>
      <c r="D40" s="13"/>
      <c r="E40" s="13"/>
      <c r="F40" s="13"/>
      <c r="G40" s="23"/>
    </row>
    <row r="41" spans="2:9" ht="12.75">
      <c r="B41" s="42"/>
      <c r="C41" s="42"/>
      <c r="D41" s="3"/>
      <c r="E41" s="3"/>
      <c r="F41" s="3"/>
      <c r="G41" s="22"/>
      <c r="H41" s="13"/>
      <c r="I41" s="13"/>
    </row>
    <row r="42" spans="1:9" ht="14.25" customHeight="1">
      <c r="A42" s="12"/>
      <c r="B42" s="3"/>
      <c r="C42" s="3"/>
      <c r="D42" s="3"/>
      <c r="E42" s="3"/>
      <c r="F42" s="3"/>
      <c r="G42" s="22"/>
      <c r="H42" s="3"/>
      <c r="I42" s="3"/>
    </row>
    <row r="43" spans="2:7" ht="12.75">
      <c r="B43" s="3"/>
      <c r="C43" s="3"/>
      <c r="D43" s="3"/>
      <c r="E43" s="3"/>
      <c r="F43" s="3"/>
      <c r="G43" s="22"/>
    </row>
    <row r="44" spans="2:7" ht="12.75">
      <c r="B44" s="3"/>
      <c r="C44" s="3"/>
      <c r="D44" s="3"/>
      <c r="E44" s="3"/>
      <c r="F44" s="3"/>
      <c r="G44" s="22"/>
    </row>
    <row r="45" spans="2:7" ht="12.75">
      <c r="B45" s="3"/>
      <c r="C45" s="3"/>
      <c r="D45" s="3"/>
      <c r="E45" s="3"/>
      <c r="F45" s="3"/>
      <c r="G45" s="22"/>
    </row>
    <row r="46" spans="2:7" ht="12.75">
      <c r="B46" s="3"/>
      <c r="C46" s="3"/>
      <c r="D46" s="3"/>
      <c r="F46" s="3"/>
      <c r="G46" s="22"/>
    </row>
    <row r="47" spans="2:7" ht="12.75">
      <c r="B47" s="3"/>
      <c r="C47" s="3"/>
      <c r="D47" s="3"/>
      <c r="F47" s="3"/>
      <c r="G47" s="22"/>
    </row>
  </sheetData>
  <sheetProtection/>
  <mergeCells count="6">
    <mergeCell ref="C1:F1"/>
    <mergeCell ref="A2:G2"/>
    <mergeCell ref="A3:G3"/>
    <mergeCell ref="F4:G4"/>
    <mergeCell ref="B38:C38"/>
    <mergeCell ref="B41:C41"/>
  </mergeCells>
  <printOptions horizontalCentered="1"/>
  <pageMargins left="0.3937007874015748" right="0.3937007874015748" top="0.3937007874015748" bottom="0.3937007874015748" header="0.3937007874015748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34.75390625" style="0" customWidth="1"/>
    <col min="4" max="4" width="19.00390625" style="0" customWidth="1"/>
    <col min="5" max="5" width="22.00390625" style="0" customWidth="1"/>
    <col min="6" max="6" width="19.25390625" style="0" customWidth="1"/>
    <col min="7" max="7" width="19.00390625" style="17" customWidth="1"/>
  </cols>
  <sheetData>
    <row r="1" spans="3:6" ht="12.75">
      <c r="C1" s="37" t="s">
        <v>13</v>
      </c>
      <c r="D1" s="37"/>
      <c r="E1" s="37"/>
      <c r="F1" s="37"/>
    </row>
    <row r="2" spans="1:8" ht="13.5" customHeight="1">
      <c r="A2" s="38" t="s">
        <v>23</v>
      </c>
      <c r="B2" s="38"/>
      <c r="C2" s="38"/>
      <c r="D2" s="38"/>
      <c r="E2" s="38"/>
      <c r="F2" s="38"/>
      <c r="G2" s="38"/>
      <c r="H2" s="11"/>
    </row>
    <row r="3" spans="1:8" ht="20.25" customHeight="1">
      <c r="A3" s="39" t="s">
        <v>24</v>
      </c>
      <c r="B3" s="39"/>
      <c r="C3" s="39"/>
      <c r="D3" s="39"/>
      <c r="E3" s="39"/>
      <c r="F3" s="39"/>
      <c r="G3" s="39"/>
      <c r="H3" s="1"/>
    </row>
    <row r="4" spans="2:8" ht="54.75" customHeight="1">
      <c r="B4" s="4" t="s">
        <v>0</v>
      </c>
      <c r="C4" s="5" t="s">
        <v>1</v>
      </c>
      <c r="D4" s="4" t="s">
        <v>2</v>
      </c>
      <c r="E4" s="4" t="s">
        <v>3</v>
      </c>
      <c r="F4" s="40" t="s">
        <v>9</v>
      </c>
      <c r="G4" s="40"/>
      <c r="H4" s="2"/>
    </row>
    <row r="5" spans="2:7" ht="12.75">
      <c r="B5" s="6">
        <v>167</v>
      </c>
      <c r="C5" s="6" t="s">
        <v>4</v>
      </c>
      <c r="D5" s="6">
        <v>18</v>
      </c>
      <c r="E5" s="6">
        <v>334</v>
      </c>
      <c r="F5" s="6">
        <v>260</v>
      </c>
      <c r="G5" s="18">
        <f>F5/E5</f>
        <v>0.7784431137724551</v>
      </c>
    </row>
    <row r="6" spans="2:7" ht="12.75">
      <c r="B6" s="8"/>
      <c r="C6" s="9" t="s">
        <v>10</v>
      </c>
      <c r="D6" s="8"/>
      <c r="E6" s="10">
        <f>SUM(E5)</f>
        <v>334</v>
      </c>
      <c r="F6" s="10">
        <f>SUM(F5)</f>
        <v>260</v>
      </c>
      <c r="G6" s="19">
        <f aca="true" t="shared" si="0" ref="G6:G38">F6/E6</f>
        <v>0.7784431137724551</v>
      </c>
    </row>
    <row r="7" spans="2:7" ht="12.75">
      <c r="B7" s="6">
        <v>168</v>
      </c>
      <c r="C7" s="6" t="s">
        <v>5</v>
      </c>
      <c r="D7" s="6">
        <v>18</v>
      </c>
      <c r="E7" s="6">
        <v>653</v>
      </c>
      <c r="F7" s="6">
        <v>536</v>
      </c>
      <c r="G7" s="18">
        <f t="shared" si="0"/>
        <v>0.8208269525267994</v>
      </c>
    </row>
    <row r="8" spans="2:7" ht="12.75">
      <c r="B8" s="6">
        <v>169</v>
      </c>
      <c r="C8" s="6" t="s">
        <v>5</v>
      </c>
      <c r="D8" s="6">
        <v>18</v>
      </c>
      <c r="E8" s="6">
        <v>1538</v>
      </c>
      <c r="F8" s="6">
        <v>1211</v>
      </c>
      <c r="G8" s="18">
        <f t="shared" si="0"/>
        <v>0.7873862158647594</v>
      </c>
    </row>
    <row r="9" spans="2:7" ht="12.75">
      <c r="B9" s="6">
        <v>170</v>
      </c>
      <c r="C9" s="6" t="s">
        <v>5</v>
      </c>
      <c r="D9" s="6">
        <v>18</v>
      </c>
      <c r="E9" s="6">
        <v>1287</v>
      </c>
      <c r="F9" s="6">
        <v>1089</v>
      </c>
      <c r="G9" s="18">
        <f t="shared" si="0"/>
        <v>0.8461538461538461</v>
      </c>
    </row>
    <row r="10" spans="2:7" ht="12.75">
      <c r="B10" s="6">
        <v>171</v>
      </c>
      <c r="C10" s="6" t="s">
        <v>5</v>
      </c>
      <c r="D10" s="6">
        <v>18</v>
      </c>
      <c r="E10" s="6">
        <v>1902</v>
      </c>
      <c r="F10" s="6">
        <v>1581</v>
      </c>
      <c r="G10" s="18">
        <f t="shared" si="0"/>
        <v>0.831230283911672</v>
      </c>
    </row>
    <row r="11" spans="2:7" ht="12.75">
      <c r="B11" s="6">
        <v>172</v>
      </c>
      <c r="C11" s="6" t="s">
        <v>5</v>
      </c>
      <c r="D11" s="6">
        <v>18</v>
      </c>
      <c r="E11" s="6">
        <v>3094</v>
      </c>
      <c r="F11" s="6">
        <v>2571</v>
      </c>
      <c r="G11" s="18">
        <f t="shared" si="0"/>
        <v>0.8309631544925663</v>
      </c>
    </row>
    <row r="12" spans="2:7" ht="12.75">
      <c r="B12" s="6">
        <v>173</v>
      </c>
      <c r="C12" s="6" t="s">
        <v>5</v>
      </c>
      <c r="D12" s="6">
        <v>18</v>
      </c>
      <c r="E12" s="6">
        <v>1086</v>
      </c>
      <c r="F12" s="6">
        <v>907</v>
      </c>
      <c r="G12" s="18">
        <f t="shared" si="0"/>
        <v>0.8351749539594844</v>
      </c>
    </row>
    <row r="13" spans="2:7" ht="12.75">
      <c r="B13" s="6">
        <v>174</v>
      </c>
      <c r="C13" s="6" t="s">
        <v>5</v>
      </c>
      <c r="D13" s="6">
        <v>18</v>
      </c>
      <c r="E13" s="6">
        <v>1549</v>
      </c>
      <c r="F13" s="6">
        <v>1281</v>
      </c>
      <c r="G13" s="18">
        <f t="shared" si="0"/>
        <v>0.8269851517107811</v>
      </c>
    </row>
    <row r="14" spans="2:7" ht="12.75">
      <c r="B14" s="6">
        <v>175</v>
      </c>
      <c r="C14" s="6" t="s">
        <v>5</v>
      </c>
      <c r="D14" s="6">
        <v>18</v>
      </c>
      <c r="E14" s="6">
        <v>2478</v>
      </c>
      <c r="F14" s="6">
        <v>2087</v>
      </c>
      <c r="G14" s="18">
        <f>F14/E14</f>
        <v>0.8422114608555287</v>
      </c>
    </row>
    <row r="15" spans="2:7" ht="12.75">
      <c r="B15" s="6">
        <v>176</v>
      </c>
      <c r="C15" s="6" t="s">
        <v>5</v>
      </c>
      <c r="D15" s="6">
        <v>18</v>
      </c>
      <c r="E15" s="6">
        <v>1475</v>
      </c>
      <c r="F15" s="6">
        <v>1198</v>
      </c>
      <c r="G15" s="18">
        <f>F15/E15</f>
        <v>0.8122033898305084</v>
      </c>
    </row>
    <row r="16" spans="2:7" ht="12.75">
      <c r="B16" s="6">
        <v>177</v>
      </c>
      <c r="C16" s="6" t="s">
        <v>5</v>
      </c>
      <c r="D16" s="6">
        <v>18</v>
      </c>
      <c r="E16" s="6">
        <v>645</v>
      </c>
      <c r="F16" s="6">
        <v>519</v>
      </c>
      <c r="G16" s="18">
        <f>F16/E16</f>
        <v>0.8046511627906977</v>
      </c>
    </row>
    <row r="17" spans="2:7" ht="12.75">
      <c r="B17" s="6">
        <v>178</v>
      </c>
      <c r="C17" s="6" t="s">
        <v>5</v>
      </c>
      <c r="D17" s="6">
        <v>18</v>
      </c>
      <c r="E17" s="6">
        <v>1098</v>
      </c>
      <c r="F17" s="6">
        <v>908</v>
      </c>
      <c r="G17" s="18">
        <f t="shared" si="0"/>
        <v>0.8269581056466302</v>
      </c>
    </row>
    <row r="18" spans="2:7" s="14" customFormat="1" ht="12.75">
      <c r="B18" s="10"/>
      <c r="C18" s="9" t="s">
        <v>10</v>
      </c>
      <c r="D18" s="10"/>
      <c r="E18" s="10">
        <f>SUM(E7:E17)</f>
        <v>16805</v>
      </c>
      <c r="F18" s="10">
        <f>SUM(F7:F17)</f>
        <v>13888</v>
      </c>
      <c r="G18" s="19">
        <f t="shared" si="0"/>
        <v>0.8264207081225826</v>
      </c>
    </row>
    <row r="19" spans="2:7" ht="12.75">
      <c r="B19" s="6">
        <v>179</v>
      </c>
      <c r="C19" s="6" t="s">
        <v>15</v>
      </c>
      <c r="D19" s="6">
        <v>18</v>
      </c>
      <c r="E19" s="6">
        <v>1699</v>
      </c>
      <c r="F19" s="6">
        <v>1637</v>
      </c>
      <c r="G19" s="18">
        <f t="shared" si="0"/>
        <v>0.9635079458505003</v>
      </c>
    </row>
    <row r="20" spans="2:7" ht="12.75">
      <c r="B20" s="6">
        <v>180</v>
      </c>
      <c r="C20" s="6" t="s">
        <v>15</v>
      </c>
      <c r="D20" s="6">
        <v>18</v>
      </c>
      <c r="E20" s="6">
        <v>267</v>
      </c>
      <c r="F20" s="6">
        <v>201</v>
      </c>
      <c r="G20" s="18">
        <f t="shared" si="0"/>
        <v>0.7528089887640449</v>
      </c>
    </row>
    <row r="21" spans="2:7" ht="12.75">
      <c r="B21" s="6">
        <v>181</v>
      </c>
      <c r="C21" s="6" t="s">
        <v>16</v>
      </c>
      <c r="D21" s="6">
        <v>18</v>
      </c>
      <c r="E21" s="6">
        <v>837</v>
      </c>
      <c r="F21" s="6">
        <v>703</v>
      </c>
      <c r="G21" s="18">
        <f t="shared" si="0"/>
        <v>0.8399044205495818</v>
      </c>
    </row>
    <row r="22" spans="2:7" s="14" customFormat="1" ht="12.75">
      <c r="B22" s="10"/>
      <c r="C22" s="9" t="s">
        <v>10</v>
      </c>
      <c r="D22" s="10"/>
      <c r="E22" s="10">
        <f>E19+E20+E21</f>
        <v>2803</v>
      </c>
      <c r="F22" s="10">
        <f>F19+F20+F21</f>
        <v>2541</v>
      </c>
      <c r="G22" s="19">
        <f t="shared" si="0"/>
        <v>0.906528719229397</v>
      </c>
    </row>
    <row r="23" spans="2:7" s="14" customFormat="1" ht="12.75">
      <c r="B23" s="6">
        <v>182</v>
      </c>
      <c r="C23" s="6" t="s">
        <v>12</v>
      </c>
      <c r="D23" s="6">
        <v>18</v>
      </c>
      <c r="E23" s="15">
        <v>3039</v>
      </c>
      <c r="F23" s="15">
        <v>2914</v>
      </c>
      <c r="G23" s="20">
        <f t="shared" si="0"/>
        <v>0.9588680487002303</v>
      </c>
    </row>
    <row r="24" spans="2:7" s="14" customFormat="1" ht="12.75">
      <c r="B24" s="6">
        <v>183</v>
      </c>
      <c r="C24" s="6" t="s">
        <v>17</v>
      </c>
      <c r="D24" s="6">
        <v>18</v>
      </c>
      <c r="E24" s="15">
        <v>89</v>
      </c>
      <c r="F24" s="15">
        <v>82</v>
      </c>
      <c r="G24" s="20">
        <f t="shared" si="0"/>
        <v>0.9213483146067416</v>
      </c>
    </row>
    <row r="25" spans="2:7" s="14" customFormat="1" ht="12.75">
      <c r="B25" s="10"/>
      <c r="C25" s="9" t="s">
        <v>10</v>
      </c>
      <c r="D25" s="10"/>
      <c r="E25" s="10">
        <f>E23+E24</f>
        <v>3128</v>
      </c>
      <c r="F25" s="10">
        <f>F23+F24</f>
        <v>2996</v>
      </c>
      <c r="G25" s="19">
        <f t="shared" si="0"/>
        <v>0.9578005115089514</v>
      </c>
    </row>
    <row r="26" spans="2:7" s="14" customFormat="1" ht="12.75">
      <c r="B26" s="6">
        <v>184</v>
      </c>
      <c r="C26" s="6" t="s">
        <v>6</v>
      </c>
      <c r="D26" s="6">
        <v>18</v>
      </c>
      <c r="E26" s="26">
        <v>2265</v>
      </c>
      <c r="F26" s="26">
        <v>2014</v>
      </c>
      <c r="G26" s="27">
        <f t="shared" si="0"/>
        <v>0.8891832229580574</v>
      </c>
    </row>
    <row r="27" spans="2:7" ht="12.75">
      <c r="B27" s="6">
        <v>185</v>
      </c>
      <c r="C27" s="6" t="s">
        <v>11</v>
      </c>
      <c r="D27" s="6">
        <v>18</v>
      </c>
      <c r="E27" s="6">
        <v>2296</v>
      </c>
      <c r="F27" s="6">
        <v>1641</v>
      </c>
      <c r="G27" s="18">
        <f t="shared" si="0"/>
        <v>0.7147212543554007</v>
      </c>
    </row>
    <row r="28" spans="2:7" s="14" customFormat="1" ht="12.75">
      <c r="B28" s="10"/>
      <c r="C28" s="9" t="s">
        <v>10</v>
      </c>
      <c r="D28" s="10"/>
      <c r="E28" s="10">
        <f>E26+E27</f>
        <v>4561</v>
      </c>
      <c r="F28" s="10">
        <f>F26+F27</f>
        <v>3655</v>
      </c>
      <c r="G28" s="19">
        <f t="shared" si="0"/>
        <v>0.8013593510195133</v>
      </c>
    </row>
    <row r="29" spans="2:7" ht="12.75">
      <c r="B29" s="6">
        <v>186</v>
      </c>
      <c r="C29" s="6" t="s">
        <v>7</v>
      </c>
      <c r="D29" s="6">
        <v>18</v>
      </c>
      <c r="E29" s="6">
        <v>1128</v>
      </c>
      <c r="F29" s="6">
        <v>833</v>
      </c>
      <c r="G29" s="18">
        <f t="shared" si="0"/>
        <v>0.7384751773049646</v>
      </c>
    </row>
    <row r="30" spans="2:7" s="14" customFormat="1" ht="12" customHeight="1">
      <c r="B30" s="10"/>
      <c r="C30" s="9" t="s">
        <v>10</v>
      </c>
      <c r="D30" s="10"/>
      <c r="E30" s="10">
        <f>SUM(E29:E29)</f>
        <v>1128</v>
      </c>
      <c r="F30" s="10">
        <f>SUM(F29:F29)</f>
        <v>833</v>
      </c>
      <c r="G30" s="19">
        <f t="shared" si="0"/>
        <v>0.7384751773049646</v>
      </c>
    </row>
    <row r="31" spans="2:7" ht="12.75">
      <c r="B31" s="6">
        <v>187</v>
      </c>
      <c r="C31" s="16" t="s">
        <v>20</v>
      </c>
      <c r="D31" s="6">
        <v>18</v>
      </c>
      <c r="E31" s="6">
        <v>1700</v>
      </c>
      <c r="F31" s="6">
        <v>1245</v>
      </c>
      <c r="G31" s="18">
        <f t="shared" si="0"/>
        <v>0.7323529411764705</v>
      </c>
    </row>
    <row r="32" spans="2:7" ht="12.75">
      <c r="B32" s="6">
        <v>188</v>
      </c>
      <c r="C32" s="6" t="s">
        <v>20</v>
      </c>
      <c r="D32" s="6">
        <v>18</v>
      </c>
      <c r="E32" s="6">
        <v>3734</v>
      </c>
      <c r="F32" s="6">
        <v>2883</v>
      </c>
      <c r="G32" s="18">
        <f t="shared" si="0"/>
        <v>0.772094268880557</v>
      </c>
    </row>
    <row r="33" spans="2:7" ht="12.75">
      <c r="B33" s="6">
        <v>189</v>
      </c>
      <c r="C33" s="16" t="s">
        <v>21</v>
      </c>
      <c r="D33" s="6">
        <v>18</v>
      </c>
      <c r="E33" s="6">
        <v>211</v>
      </c>
      <c r="F33" s="6">
        <v>151</v>
      </c>
      <c r="G33" s="18">
        <f t="shared" si="0"/>
        <v>0.7156398104265402</v>
      </c>
    </row>
    <row r="34" spans="2:7" s="14" customFormat="1" ht="12.75">
      <c r="B34" s="10"/>
      <c r="C34" s="9" t="s">
        <v>10</v>
      </c>
      <c r="D34" s="10"/>
      <c r="E34" s="10">
        <f>SUM(E31:E33)</f>
        <v>5645</v>
      </c>
      <c r="F34" s="10">
        <f>SUM(F31:F33)</f>
        <v>4279</v>
      </c>
      <c r="G34" s="19">
        <f t="shared" si="0"/>
        <v>0.7580159433126661</v>
      </c>
    </row>
    <row r="35" spans="2:7" ht="12.75">
      <c r="B35" s="6">
        <v>190</v>
      </c>
      <c r="C35" s="16" t="s">
        <v>18</v>
      </c>
      <c r="D35" s="6">
        <v>18</v>
      </c>
      <c r="E35" s="6">
        <v>697</v>
      </c>
      <c r="F35" s="6">
        <v>516</v>
      </c>
      <c r="G35" s="18">
        <f t="shared" si="0"/>
        <v>0.7403156384505022</v>
      </c>
    </row>
    <row r="36" spans="2:7" ht="12.75">
      <c r="B36" s="6">
        <v>191</v>
      </c>
      <c r="C36" s="16" t="s">
        <v>19</v>
      </c>
      <c r="D36" s="6">
        <v>18</v>
      </c>
      <c r="E36" s="6">
        <v>495</v>
      </c>
      <c r="F36" s="6">
        <v>367</v>
      </c>
      <c r="G36" s="18">
        <f t="shared" si="0"/>
        <v>0.7414141414141414</v>
      </c>
    </row>
    <row r="37" spans="2:7" s="14" customFormat="1" ht="12.75">
      <c r="B37" s="10"/>
      <c r="C37" s="9" t="s">
        <v>10</v>
      </c>
      <c r="D37" s="10"/>
      <c r="E37" s="10">
        <f>SUM(E35:E36)</f>
        <v>1192</v>
      </c>
      <c r="F37" s="10">
        <f>SUM(F35:F36)</f>
        <v>883</v>
      </c>
      <c r="G37" s="19">
        <f t="shared" si="0"/>
        <v>0.7407718120805369</v>
      </c>
    </row>
    <row r="38" spans="2:7" s="14" customFormat="1" ht="12.75">
      <c r="B38" s="41" t="s">
        <v>8</v>
      </c>
      <c r="C38" s="41"/>
      <c r="D38" s="7"/>
      <c r="E38" s="7">
        <f>+E6+E18+E22+E25+E28+E30+E34+E37</f>
        <v>35596</v>
      </c>
      <c r="F38" s="7">
        <f>F6+F18+F22+F25+F28+F30+F34+F37</f>
        <v>29335</v>
      </c>
      <c r="G38" s="21">
        <f t="shared" si="0"/>
        <v>0.8241094505000562</v>
      </c>
    </row>
    <row r="39" spans="2:7" ht="12.75">
      <c r="B39" s="3"/>
      <c r="C39" s="3"/>
      <c r="D39" s="3"/>
      <c r="E39" s="3"/>
      <c r="F39" s="3"/>
      <c r="G39" s="22"/>
    </row>
    <row r="40" spans="2:7" ht="12.75">
      <c r="B40" s="13" t="s">
        <v>14</v>
      </c>
      <c r="C40" s="13"/>
      <c r="D40" s="13"/>
      <c r="E40" s="13"/>
      <c r="F40" s="13"/>
      <c r="G40" s="23"/>
    </row>
    <row r="41" spans="2:9" ht="12.75">
      <c r="B41" s="42"/>
      <c r="C41" s="42"/>
      <c r="D41" s="3"/>
      <c r="E41" s="3"/>
      <c r="F41" s="3"/>
      <c r="G41" s="22"/>
      <c r="H41" s="13"/>
      <c r="I41" s="13"/>
    </row>
    <row r="42" spans="1:9" ht="14.25" customHeight="1">
      <c r="A42" s="12"/>
      <c r="B42" s="3"/>
      <c r="C42" s="3"/>
      <c r="D42" s="3"/>
      <c r="E42" s="3"/>
      <c r="F42" s="3"/>
      <c r="G42" s="22"/>
      <c r="H42" s="3"/>
      <c r="I42" s="3"/>
    </row>
    <row r="43" spans="2:7" ht="12.75">
      <c r="B43" s="3"/>
      <c r="C43" s="3"/>
      <c r="D43" s="3"/>
      <c r="E43" s="3"/>
      <c r="F43" s="3"/>
      <c r="G43" s="22"/>
    </row>
    <row r="44" spans="2:7" ht="12.75">
      <c r="B44" s="3"/>
      <c r="C44" s="3"/>
      <c r="D44" s="3"/>
      <c r="E44" s="3"/>
      <c r="F44" s="3"/>
      <c r="G44" s="22"/>
    </row>
    <row r="45" spans="2:7" ht="12.75">
      <c r="B45" s="3"/>
      <c r="C45" s="3"/>
      <c r="D45" s="3"/>
      <c r="E45" s="3"/>
      <c r="F45" s="3"/>
      <c r="G45" s="22"/>
    </row>
    <row r="46" spans="2:7" ht="12.75">
      <c r="B46" s="3"/>
      <c r="C46" s="3"/>
      <c r="D46" s="3"/>
      <c r="F46" s="3"/>
      <c r="G46" s="22"/>
    </row>
    <row r="47" spans="2:7" ht="12.75">
      <c r="B47" s="3"/>
      <c r="C47" s="3"/>
      <c r="D47" s="3"/>
      <c r="F47" s="3"/>
      <c r="G47" s="22"/>
    </row>
  </sheetData>
  <sheetProtection/>
  <mergeCells count="6">
    <mergeCell ref="B41:C41"/>
    <mergeCell ref="C1:F1"/>
    <mergeCell ref="A2:G2"/>
    <mergeCell ref="A3:G3"/>
    <mergeCell ref="F4:G4"/>
    <mergeCell ref="B38:C3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L35" sqref="L35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34.75390625" style="0" customWidth="1"/>
    <col min="4" max="4" width="19.00390625" style="0" customWidth="1"/>
    <col min="5" max="5" width="22.00390625" style="0" customWidth="1"/>
    <col min="6" max="6" width="19.25390625" style="0" customWidth="1"/>
    <col min="7" max="7" width="19.00390625" style="28" customWidth="1"/>
  </cols>
  <sheetData>
    <row r="1" spans="3:6" ht="12.75">
      <c r="C1" s="37" t="s">
        <v>13</v>
      </c>
      <c r="D1" s="37"/>
      <c r="E1" s="37"/>
      <c r="F1" s="37"/>
    </row>
    <row r="2" spans="1:8" ht="13.5" customHeight="1">
      <c r="A2" s="38" t="s">
        <v>23</v>
      </c>
      <c r="B2" s="38"/>
      <c r="C2" s="38"/>
      <c r="D2" s="38"/>
      <c r="E2" s="38"/>
      <c r="F2" s="38"/>
      <c r="G2" s="38"/>
      <c r="H2" s="11"/>
    </row>
    <row r="3" spans="1:8" ht="20.25" customHeight="1">
      <c r="A3" s="39" t="s">
        <v>24</v>
      </c>
      <c r="B3" s="39"/>
      <c r="C3" s="39"/>
      <c r="D3" s="39"/>
      <c r="E3" s="39"/>
      <c r="F3" s="39"/>
      <c r="G3" s="39"/>
      <c r="H3" s="1"/>
    </row>
    <row r="4" spans="2:8" ht="54.75" customHeight="1">
      <c r="B4" s="4" t="s">
        <v>0</v>
      </c>
      <c r="C4" s="5" t="s">
        <v>1</v>
      </c>
      <c r="D4" s="4" t="s">
        <v>2</v>
      </c>
      <c r="E4" s="4" t="s">
        <v>3</v>
      </c>
      <c r="F4" s="40" t="s">
        <v>9</v>
      </c>
      <c r="G4" s="40"/>
      <c r="H4" s="2"/>
    </row>
    <row r="5" spans="2:7" ht="12.75">
      <c r="B5" s="6">
        <v>167</v>
      </c>
      <c r="C5" s="6" t="s">
        <v>4</v>
      </c>
      <c r="D5" s="6" t="s">
        <v>22</v>
      </c>
      <c r="E5" s="6">
        <v>334</v>
      </c>
      <c r="F5" s="6">
        <v>312</v>
      </c>
      <c r="G5" s="29">
        <f>F5/E5</f>
        <v>0.9341317365269461</v>
      </c>
    </row>
    <row r="6" spans="2:7" ht="12.75">
      <c r="B6" s="8"/>
      <c r="C6" s="9" t="s">
        <v>10</v>
      </c>
      <c r="D6" s="8"/>
      <c r="E6" s="10">
        <f>SUM(E5)</f>
        <v>334</v>
      </c>
      <c r="F6" s="10">
        <f>SUM(F5)</f>
        <v>312</v>
      </c>
      <c r="G6" s="30">
        <f aca="true" t="shared" si="0" ref="G6:G38">F6/E6</f>
        <v>0.9341317365269461</v>
      </c>
    </row>
    <row r="7" spans="2:7" ht="12.75">
      <c r="B7" s="6">
        <v>168</v>
      </c>
      <c r="C7" s="6" t="s">
        <v>5</v>
      </c>
      <c r="D7" s="6" t="s">
        <v>22</v>
      </c>
      <c r="E7" s="6">
        <v>653</v>
      </c>
      <c r="F7" s="6">
        <v>578</v>
      </c>
      <c r="G7" s="29">
        <f t="shared" si="0"/>
        <v>0.885145482388974</v>
      </c>
    </row>
    <row r="8" spans="2:7" ht="12.75">
      <c r="B8" s="6">
        <v>169</v>
      </c>
      <c r="C8" s="6" t="s">
        <v>5</v>
      </c>
      <c r="D8" s="6" t="s">
        <v>22</v>
      </c>
      <c r="E8" s="6">
        <v>1544</v>
      </c>
      <c r="F8" s="6">
        <v>1345</v>
      </c>
      <c r="G8" s="29">
        <f t="shared" si="0"/>
        <v>0.8711139896373057</v>
      </c>
    </row>
    <row r="9" spans="2:7" ht="12.75">
      <c r="B9" s="6">
        <v>170</v>
      </c>
      <c r="C9" s="6" t="s">
        <v>5</v>
      </c>
      <c r="D9" s="6" t="s">
        <v>22</v>
      </c>
      <c r="E9" s="6">
        <v>1287</v>
      </c>
      <c r="F9" s="6">
        <v>1142</v>
      </c>
      <c r="G9" s="29">
        <f t="shared" si="0"/>
        <v>0.8873348873348873</v>
      </c>
    </row>
    <row r="10" spans="2:7" ht="12.75">
      <c r="B10" s="6">
        <v>171</v>
      </c>
      <c r="C10" s="6" t="s">
        <v>5</v>
      </c>
      <c r="D10" s="6" t="s">
        <v>22</v>
      </c>
      <c r="E10" s="6">
        <v>1902</v>
      </c>
      <c r="F10" s="6">
        <v>1710</v>
      </c>
      <c r="G10" s="29">
        <f t="shared" si="0"/>
        <v>0.8990536277602523</v>
      </c>
    </row>
    <row r="11" spans="2:7" ht="12.75">
      <c r="B11" s="6">
        <v>172</v>
      </c>
      <c r="C11" s="6" t="s">
        <v>5</v>
      </c>
      <c r="D11" s="6" t="s">
        <v>22</v>
      </c>
      <c r="E11" s="6">
        <v>3094</v>
      </c>
      <c r="F11" s="6">
        <v>2681</v>
      </c>
      <c r="G11" s="29">
        <f t="shared" si="0"/>
        <v>0.8665158371040724</v>
      </c>
    </row>
    <row r="12" spans="2:7" ht="12.75">
      <c r="B12" s="6">
        <v>173</v>
      </c>
      <c r="C12" s="6" t="s">
        <v>5</v>
      </c>
      <c r="D12" s="6" t="s">
        <v>22</v>
      </c>
      <c r="E12" s="6">
        <v>1086</v>
      </c>
      <c r="F12" s="6">
        <v>958</v>
      </c>
      <c r="G12" s="29">
        <f t="shared" si="0"/>
        <v>0.8821362799263351</v>
      </c>
    </row>
    <row r="13" spans="2:7" ht="12.75">
      <c r="B13" s="6">
        <v>174</v>
      </c>
      <c r="C13" s="6" t="s">
        <v>5</v>
      </c>
      <c r="D13" s="6" t="s">
        <v>22</v>
      </c>
      <c r="E13" s="6">
        <v>1550</v>
      </c>
      <c r="F13" s="6">
        <v>1400</v>
      </c>
      <c r="G13" s="29">
        <f t="shared" si="0"/>
        <v>0.9032258064516129</v>
      </c>
    </row>
    <row r="14" spans="2:7" ht="12.75">
      <c r="B14" s="6">
        <v>175</v>
      </c>
      <c r="C14" s="6" t="s">
        <v>5</v>
      </c>
      <c r="D14" s="6" t="s">
        <v>22</v>
      </c>
      <c r="E14" s="6">
        <v>2478</v>
      </c>
      <c r="F14" s="6">
        <v>2201</v>
      </c>
      <c r="G14" s="29">
        <f>F14/E14</f>
        <v>0.8882163034705408</v>
      </c>
    </row>
    <row r="15" spans="2:7" ht="12.75">
      <c r="B15" s="6">
        <v>176</v>
      </c>
      <c r="C15" s="6" t="s">
        <v>5</v>
      </c>
      <c r="D15" s="6" t="s">
        <v>22</v>
      </c>
      <c r="E15" s="6">
        <v>1475</v>
      </c>
      <c r="F15" s="6">
        <v>1301</v>
      </c>
      <c r="G15" s="29">
        <f>F15/E15</f>
        <v>0.8820338983050847</v>
      </c>
    </row>
    <row r="16" spans="2:7" ht="12.75">
      <c r="B16" s="6">
        <v>177</v>
      </c>
      <c r="C16" s="6" t="s">
        <v>5</v>
      </c>
      <c r="D16" s="6" t="s">
        <v>22</v>
      </c>
      <c r="E16" s="6">
        <v>645</v>
      </c>
      <c r="F16" s="6">
        <v>579</v>
      </c>
      <c r="G16" s="29">
        <f>F16/E16</f>
        <v>0.8976744186046511</v>
      </c>
    </row>
    <row r="17" spans="2:7" ht="12.75">
      <c r="B17" s="6">
        <v>178</v>
      </c>
      <c r="C17" s="6" t="s">
        <v>5</v>
      </c>
      <c r="D17" s="6" t="s">
        <v>22</v>
      </c>
      <c r="E17" s="6">
        <v>1098</v>
      </c>
      <c r="F17" s="6">
        <v>979</v>
      </c>
      <c r="G17" s="29">
        <f t="shared" si="0"/>
        <v>0.8916211293260473</v>
      </c>
    </row>
    <row r="18" spans="2:7" s="14" customFormat="1" ht="12.75">
      <c r="B18" s="10"/>
      <c r="C18" s="9" t="s">
        <v>10</v>
      </c>
      <c r="D18" s="10"/>
      <c r="E18" s="10">
        <f>SUM(E7:E17)</f>
        <v>16812</v>
      </c>
      <c r="F18" s="10">
        <f>SUM(F7:F17)</f>
        <v>14874</v>
      </c>
      <c r="G18" s="30">
        <f t="shared" si="0"/>
        <v>0.8847251962883654</v>
      </c>
    </row>
    <row r="19" spans="2:7" ht="12.75">
      <c r="B19" s="6">
        <v>179</v>
      </c>
      <c r="C19" s="6" t="s">
        <v>15</v>
      </c>
      <c r="D19" s="6" t="s">
        <v>22</v>
      </c>
      <c r="E19" s="6">
        <v>1699</v>
      </c>
      <c r="F19" s="6">
        <v>1638</v>
      </c>
      <c r="G19" s="29">
        <f t="shared" si="0"/>
        <v>0.9640965273690406</v>
      </c>
    </row>
    <row r="20" spans="2:7" ht="12.75">
      <c r="B20" s="6">
        <v>180</v>
      </c>
      <c r="C20" s="6" t="s">
        <v>15</v>
      </c>
      <c r="D20" s="6" t="s">
        <v>22</v>
      </c>
      <c r="E20" s="6">
        <v>258</v>
      </c>
      <c r="F20" s="6">
        <v>240</v>
      </c>
      <c r="G20" s="29">
        <f t="shared" si="0"/>
        <v>0.9302325581395349</v>
      </c>
    </row>
    <row r="21" spans="2:7" ht="12.75">
      <c r="B21" s="6">
        <v>181</v>
      </c>
      <c r="C21" s="6" t="s">
        <v>16</v>
      </c>
      <c r="D21" s="6" t="s">
        <v>22</v>
      </c>
      <c r="E21" s="6">
        <v>837</v>
      </c>
      <c r="F21" s="6">
        <v>781</v>
      </c>
      <c r="G21" s="29">
        <f t="shared" si="0"/>
        <v>0.9330943847072879</v>
      </c>
    </row>
    <row r="22" spans="2:7" s="14" customFormat="1" ht="12.75">
      <c r="B22" s="10"/>
      <c r="C22" s="9" t="s">
        <v>10</v>
      </c>
      <c r="D22" s="10"/>
      <c r="E22" s="10">
        <f>E19+E20+E21</f>
        <v>2794</v>
      </c>
      <c r="F22" s="10">
        <f>F19+F20+F21</f>
        <v>2659</v>
      </c>
      <c r="G22" s="30">
        <f t="shared" si="0"/>
        <v>0.9516821760916249</v>
      </c>
    </row>
    <row r="23" spans="2:7" s="14" customFormat="1" ht="12.75">
      <c r="B23" s="6">
        <v>182</v>
      </c>
      <c r="C23" s="6" t="s">
        <v>12</v>
      </c>
      <c r="D23" s="6" t="s">
        <v>22</v>
      </c>
      <c r="E23" s="15">
        <v>3039</v>
      </c>
      <c r="F23" s="15">
        <v>3018</v>
      </c>
      <c r="G23" s="31">
        <f t="shared" si="0"/>
        <v>0.9930898321816387</v>
      </c>
    </row>
    <row r="24" spans="2:7" s="14" customFormat="1" ht="12.75">
      <c r="B24" s="6">
        <v>183</v>
      </c>
      <c r="C24" s="6" t="s">
        <v>17</v>
      </c>
      <c r="D24" s="6" t="s">
        <v>22</v>
      </c>
      <c r="E24" s="15">
        <v>89</v>
      </c>
      <c r="F24" s="15">
        <v>89</v>
      </c>
      <c r="G24" s="31">
        <f t="shared" si="0"/>
        <v>1</v>
      </c>
    </row>
    <row r="25" spans="2:7" s="14" customFormat="1" ht="12.75">
      <c r="B25" s="10"/>
      <c r="C25" s="9" t="s">
        <v>10</v>
      </c>
      <c r="D25" s="10"/>
      <c r="E25" s="10">
        <f>E23+E24</f>
        <v>3128</v>
      </c>
      <c r="F25" s="10">
        <f>F23+F24</f>
        <v>3107</v>
      </c>
      <c r="G25" s="30">
        <f t="shared" si="0"/>
        <v>0.9932864450127877</v>
      </c>
    </row>
    <row r="26" spans="2:7" s="14" customFormat="1" ht="12.75">
      <c r="B26" s="6">
        <v>184</v>
      </c>
      <c r="C26" s="6" t="s">
        <v>6</v>
      </c>
      <c r="D26" s="6" t="s">
        <v>22</v>
      </c>
      <c r="E26" s="26">
        <v>2264</v>
      </c>
      <c r="F26" s="26">
        <v>2137</v>
      </c>
      <c r="G26" s="32">
        <f t="shared" si="0"/>
        <v>0.943904593639576</v>
      </c>
    </row>
    <row r="27" spans="2:7" ht="12.75">
      <c r="B27" s="6">
        <v>185</v>
      </c>
      <c r="C27" s="6" t="s">
        <v>11</v>
      </c>
      <c r="D27" s="6" t="s">
        <v>22</v>
      </c>
      <c r="E27" s="6">
        <v>2369</v>
      </c>
      <c r="F27" s="6">
        <v>2198</v>
      </c>
      <c r="G27" s="29">
        <f t="shared" si="0"/>
        <v>0.9278176445757703</v>
      </c>
    </row>
    <row r="28" spans="2:7" s="14" customFormat="1" ht="12.75">
      <c r="B28" s="10"/>
      <c r="C28" s="9" t="s">
        <v>10</v>
      </c>
      <c r="D28" s="10"/>
      <c r="E28" s="10">
        <f>E26+E27</f>
        <v>4633</v>
      </c>
      <c r="F28" s="10">
        <f>F26+F27</f>
        <v>4335</v>
      </c>
      <c r="G28" s="30">
        <f t="shared" si="0"/>
        <v>0.9356788258148068</v>
      </c>
    </row>
    <row r="29" spans="2:7" ht="12.75">
      <c r="B29" s="6">
        <v>186</v>
      </c>
      <c r="C29" s="6" t="s">
        <v>7</v>
      </c>
      <c r="D29" s="6" t="s">
        <v>22</v>
      </c>
      <c r="E29" s="6">
        <v>1128</v>
      </c>
      <c r="F29" s="6">
        <v>916</v>
      </c>
      <c r="G29" s="29">
        <f t="shared" si="0"/>
        <v>0.8120567375886525</v>
      </c>
    </row>
    <row r="30" spans="2:7" s="14" customFormat="1" ht="12" customHeight="1">
      <c r="B30" s="10"/>
      <c r="C30" s="9" t="s">
        <v>10</v>
      </c>
      <c r="D30" s="10"/>
      <c r="E30" s="10">
        <f>SUM(E29:E29)</f>
        <v>1128</v>
      </c>
      <c r="F30" s="10">
        <f>SUM(F29:F29)</f>
        <v>916</v>
      </c>
      <c r="G30" s="30">
        <f t="shared" si="0"/>
        <v>0.8120567375886525</v>
      </c>
    </row>
    <row r="31" spans="2:7" ht="12.75">
      <c r="B31" s="6">
        <v>187</v>
      </c>
      <c r="C31" s="16" t="s">
        <v>20</v>
      </c>
      <c r="D31" s="6" t="s">
        <v>22</v>
      </c>
      <c r="E31" s="6">
        <v>1713</v>
      </c>
      <c r="F31" s="6">
        <v>1371</v>
      </c>
      <c r="G31" s="29">
        <f t="shared" si="0"/>
        <v>0.8003502626970228</v>
      </c>
    </row>
    <row r="32" spans="2:7" ht="12.75">
      <c r="B32" s="6">
        <v>188</v>
      </c>
      <c r="C32" s="6" t="s">
        <v>20</v>
      </c>
      <c r="D32" s="6" t="s">
        <v>22</v>
      </c>
      <c r="E32" s="6">
        <v>3734</v>
      </c>
      <c r="F32" s="6">
        <v>2955</v>
      </c>
      <c r="G32" s="29">
        <f t="shared" si="0"/>
        <v>0.7913765399035887</v>
      </c>
    </row>
    <row r="33" spans="2:7" ht="12.75">
      <c r="B33" s="6">
        <v>189</v>
      </c>
      <c r="C33" s="16" t="s">
        <v>21</v>
      </c>
      <c r="D33" s="6" t="s">
        <v>22</v>
      </c>
      <c r="E33" s="6">
        <v>211</v>
      </c>
      <c r="F33" s="6">
        <v>158</v>
      </c>
      <c r="G33" s="29">
        <f t="shared" si="0"/>
        <v>0.7488151658767772</v>
      </c>
    </row>
    <row r="34" spans="2:7" s="14" customFormat="1" ht="12.75">
      <c r="B34" s="10"/>
      <c r="C34" s="9" t="s">
        <v>10</v>
      </c>
      <c r="D34" s="10"/>
      <c r="E34" s="10">
        <f>SUM(E31:E33)</f>
        <v>5658</v>
      </c>
      <c r="F34" s="10">
        <f>SUM(F31:F33)</f>
        <v>4484</v>
      </c>
      <c r="G34" s="30">
        <f t="shared" si="0"/>
        <v>0.7925061859314245</v>
      </c>
    </row>
    <row r="35" spans="2:7" ht="12.75">
      <c r="B35" s="6">
        <v>190</v>
      </c>
      <c r="C35" s="16" t="s">
        <v>18</v>
      </c>
      <c r="D35" s="6" t="s">
        <v>22</v>
      </c>
      <c r="E35" s="6">
        <v>697</v>
      </c>
      <c r="F35" s="6">
        <v>538</v>
      </c>
      <c r="G35" s="29">
        <f t="shared" si="0"/>
        <v>0.7718794835007173</v>
      </c>
    </row>
    <row r="36" spans="2:7" ht="12.75">
      <c r="B36" s="6">
        <v>191</v>
      </c>
      <c r="C36" s="16" t="s">
        <v>19</v>
      </c>
      <c r="D36" s="6" t="s">
        <v>22</v>
      </c>
      <c r="E36" s="6">
        <v>494</v>
      </c>
      <c r="F36" s="6">
        <v>385</v>
      </c>
      <c r="G36" s="29">
        <f t="shared" si="0"/>
        <v>0.7793522267206477</v>
      </c>
    </row>
    <row r="37" spans="2:7" s="14" customFormat="1" ht="12.75">
      <c r="B37" s="10"/>
      <c r="C37" s="9" t="s">
        <v>10</v>
      </c>
      <c r="D37" s="10"/>
      <c r="E37" s="10">
        <f>SUM(E35:E36)</f>
        <v>1191</v>
      </c>
      <c r="F37" s="10">
        <f>SUM(F35:F36)</f>
        <v>923</v>
      </c>
      <c r="G37" s="30">
        <f t="shared" si="0"/>
        <v>0.7749790092359362</v>
      </c>
    </row>
    <row r="38" spans="2:7" s="14" customFormat="1" ht="12.75">
      <c r="B38" s="41" t="s">
        <v>8</v>
      </c>
      <c r="C38" s="41"/>
      <c r="D38" s="7"/>
      <c r="E38" s="7">
        <f>+E6+E18+E22+E25+E28+E30+E34+E37</f>
        <v>35678</v>
      </c>
      <c r="F38" s="7">
        <f>F6+F18+F22+F25+F28+F30+F34+F37</f>
        <v>31610</v>
      </c>
      <c r="G38" s="33">
        <f t="shared" si="0"/>
        <v>0.8859801558383318</v>
      </c>
    </row>
    <row r="39" spans="2:7" ht="12.75">
      <c r="B39" s="3"/>
      <c r="C39" s="3"/>
      <c r="D39" s="3"/>
      <c r="E39" s="3"/>
      <c r="F39" s="3"/>
      <c r="G39" s="34"/>
    </row>
    <row r="40" spans="2:7" ht="12.75">
      <c r="B40" s="13" t="s">
        <v>14</v>
      </c>
      <c r="C40" s="13"/>
      <c r="D40" s="13"/>
      <c r="E40" s="13"/>
      <c r="F40" s="13"/>
      <c r="G40" s="35"/>
    </row>
    <row r="41" spans="2:9" ht="12.75">
      <c r="B41" s="42"/>
      <c r="C41" s="42"/>
      <c r="D41" s="3"/>
      <c r="E41" s="3"/>
      <c r="F41" s="3"/>
      <c r="G41" s="34"/>
      <c r="H41" s="13"/>
      <c r="I41" s="13"/>
    </row>
    <row r="42" spans="1:9" ht="14.25" customHeight="1">
      <c r="A42" s="12"/>
      <c r="B42" s="3"/>
      <c r="C42" s="3"/>
      <c r="D42" s="3"/>
      <c r="E42" s="3"/>
      <c r="F42" s="3"/>
      <c r="G42" s="34"/>
      <c r="H42" s="3"/>
      <c r="I42" s="3"/>
    </row>
    <row r="43" spans="2:7" ht="12.75">
      <c r="B43" s="3"/>
      <c r="C43" s="3"/>
      <c r="D43" s="3"/>
      <c r="E43" s="3"/>
      <c r="F43" s="3"/>
      <c r="G43" s="34"/>
    </row>
    <row r="44" spans="2:7" ht="12.75">
      <c r="B44" s="3"/>
      <c r="C44" s="3"/>
      <c r="D44" s="3"/>
      <c r="E44" s="3"/>
      <c r="F44" s="3"/>
      <c r="G44" s="34"/>
    </row>
    <row r="45" spans="2:7" ht="12.75">
      <c r="B45" s="3"/>
      <c r="C45" s="3"/>
      <c r="D45" s="3"/>
      <c r="E45" s="3"/>
      <c r="F45" s="3"/>
      <c r="G45" s="34"/>
    </row>
    <row r="46" spans="2:7" ht="12.75">
      <c r="B46" s="3"/>
      <c r="C46" s="3"/>
      <c r="D46" s="3"/>
      <c r="F46" s="3"/>
      <c r="G46" s="34"/>
    </row>
    <row r="47" spans="2:7" ht="12.75">
      <c r="B47" s="3"/>
      <c r="C47" s="3"/>
      <c r="D47" s="3"/>
      <c r="F47" s="3"/>
      <c r="G47" s="34"/>
    </row>
  </sheetData>
  <sheetProtection/>
  <mergeCells count="6">
    <mergeCell ref="C1:F1"/>
    <mergeCell ref="A2:G2"/>
    <mergeCell ref="A3:G3"/>
    <mergeCell ref="F4:G4"/>
    <mergeCell ref="B38:C38"/>
    <mergeCell ref="B41:C41"/>
  </mergeCells>
  <printOptions horizontalCentered="1"/>
  <pageMargins left="0.3937007874015748" right="0.3937007874015748" top="0.3937007874015748" bottom="0.3937007874015748" header="0.3937007874015748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Сараева Елена Петровна</cp:lastModifiedBy>
  <cp:lastPrinted>2018-03-18T14:38:40Z</cp:lastPrinted>
  <dcterms:created xsi:type="dcterms:W3CDTF">2002-10-20T06:31:18Z</dcterms:created>
  <dcterms:modified xsi:type="dcterms:W3CDTF">2018-03-20T11:48:03Z</dcterms:modified>
  <cp:category/>
  <cp:version/>
  <cp:contentType/>
  <cp:contentStatus/>
</cp:coreProperties>
</file>