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главы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<sst xmlns="http://schemas.openxmlformats.org/spreadsheetml/2006/main" count="27" uniqueCount="21">
  <si>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ГОСУДАРСТВЕННАЯ АВТОМАТИЗИРОВАННАЯ СИСТЕМА "ВЫБОРЫ"</t>
  </si>
  <si>
    <t>Выборы Глав во вновь образованных муниципальных образованиях</t>
  </si>
  <si>
    <t>№ УИК</t>
  </si>
  <si>
    <t>Число избирателей включенных в список избирателей</t>
  </si>
  <si>
    <t>Число избирателей, принявших частие в выборах</t>
  </si>
  <si>
    <t>Фамилия Имя Отчество кандидата</t>
  </si>
  <si>
    <t>городское поселение Пойковский</t>
  </si>
  <si>
    <t>Бордачев Евгений Вячеславович</t>
  </si>
  <si>
    <t>Чернобоков Иван Геннадьевич</t>
  </si>
  <si>
    <t>против всех</t>
  </si>
  <si>
    <t>ВСЕГО</t>
  </si>
  <si>
    <t>сельское поселение Усть-Юган</t>
  </si>
  <si>
    <t>Грицаюк Георгий Александрович</t>
  </si>
  <si>
    <t>Колосенко Сергей Васильевич</t>
  </si>
  <si>
    <t>сельское поселение Сентябрьский</t>
  </si>
  <si>
    <t>Пальмов Николай Кириллович</t>
  </si>
  <si>
    <t>Шумский Алексей Юрьевич</t>
  </si>
  <si>
    <t>сельское поселение Куть-Ях</t>
  </si>
  <si>
    <t>Богославец Богдан Иосифович</t>
  </si>
  <si>
    <t>Низамов Марс Тимурович</t>
  </si>
  <si>
    <t>09.10.2005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</si>
</sst>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%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4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="75" zoomScaleNormal="75" workbookViewId="0" topLeftCell="A13">
      <selection activeCell="B34" sqref="B34:M36"/>
    </sheetView>
  </sheetViews>
  <sheetFormatPr defaultColWidth="9.00390625" defaultRowHeight="12.75"/>
  <cols>
    <col min="1" max="1" width="2.75390625" style="20" customWidth="1"/>
    <col min="2" max="2" width="10.625" style="20" customWidth="1"/>
    <col min="3" max="3" width="15.375" style="20" customWidth="1"/>
    <col min="4" max="6" width="10.75390625" style="20" customWidth="1"/>
    <col min="7" max="7" width="10.625" style="20" customWidth="1"/>
    <col min="8" max="8" width="10.625" style="21" customWidth="1"/>
    <col min="9" max="9" width="10.625" style="20" customWidth="1"/>
    <col min="10" max="10" width="10.625" style="21" customWidth="1"/>
    <col min="11" max="11" width="10.625" style="20" customWidth="1"/>
    <col min="12" max="12" width="4.125" style="21" customWidth="1"/>
    <col min="13" max="13" width="4.75390625" style="20" customWidth="1"/>
    <col min="14" max="14" width="9.25390625" style="21" customWidth="1"/>
    <col min="15" max="15" width="9.25390625" style="20" customWidth="1"/>
    <col min="16" max="16" width="9.25390625" style="21" customWidth="1"/>
    <col min="17" max="17" width="7.375" style="27" customWidth="1"/>
    <col min="18" max="18" width="7.25390625" style="27" customWidth="1"/>
    <col min="19" max="16384" width="9.125" style="20" customWidth="1"/>
  </cols>
  <sheetData>
    <row r="1" spans="1:18" s="26" customFormat="1" ht="19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22"/>
      <c r="N1" s="22"/>
      <c r="O1" s="22"/>
      <c r="P1" s="22"/>
      <c r="Q1" s="22"/>
      <c r="R1" s="23"/>
    </row>
    <row r="2" spans="1:18" s="26" customFormat="1" ht="19.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22"/>
      <c r="N2" s="22"/>
      <c r="O2" s="22"/>
      <c r="P2" s="22"/>
      <c r="Q2" s="22"/>
      <c r="R2" s="23"/>
    </row>
    <row r="3" spans="1:18" s="26" customFormat="1" ht="19.5" customHeight="1">
      <c r="A3" s="37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22"/>
      <c r="N3" s="22"/>
      <c r="O3" s="22"/>
      <c r="P3" s="22"/>
      <c r="Q3" s="22"/>
      <c r="R3" s="23"/>
    </row>
    <row r="4" spans="2:8" ht="13.5" customHeight="1">
      <c r="B4" s="4"/>
      <c r="C4" s="4"/>
      <c r="D4" s="4"/>
      <c r="E4" s="4"/>
      <c r="F4" s="4"/>
      <c r="G4" s="4"/>
      <c r="H4" s="5"/>
    </row>
    <row r="5" spans="2:18" ht="63.75" customHeight="1">
      <c r="B5" s="6" t="s">
        <v>2</v>
      </c>
      <c r="C5" s="6" t="s">
        <v>3</v>
      </c>
      <c r="D5" s="38" t="s">
        <v>4</v>
      </c>
      <c r="E5" s="38"/>
      <c r="F5" s="39" t="s">
        <v>5</v>
      </c>
      <c r="G5" s="40"/>
      <c r="H5" s="40"/>
      <c r="I5" s="40"/>
      <c r="J5" s="40"/>
      <c r="K5" s="41"/>
      <c r="L5" s="7"/>
      <c r="M5" s="7"/>
      <c r="N5" s="7"/>
      <c r="O5" s="7"/>
      <c r="P5" s="7"/>
      <c r="Q5" s="1"/>
      <c r="R5" s="1"/>
    </row>
    <row r="6" spans="2:18" s="22" customFormat="1" ht="22.5" customHeight="1">
      <c r="B6" s="34" t="s">
        <v>6</v>
      </c>
      <c r="C6" s="35"/>
      <c r="D6" s="35"/>
      <c r="E6" s="35"/>
      <c r="F6" s="35"/>
      <c r="G6" s="35"/>
      <c r="H6" s="35"/>
      <c r="I6" s="35"/>
      <c r="J6" s="35"/>
      <c r="K6" s="36"/>
      <c r="L6" s="24"/>
      <c r="M6" s="24"/>
      <c r="N6" s="24"/>
      <c r="O6" s="24"/>
      <c r="P6" s="24"/>
      <c r="Q6" s="25"/>
      <c r="R6" s="25"/>
    </row>
    <row r="7" spans="2:16" s="4" customFormat="1" ht="33" customHeight="1">
      <c r="B7" s="6"/>
      <c r="C7" s="6"/>
      <c r="D7" s="6"/>
      <c r="E7" s="6"/>
      <c r="F7" s="32" t="s">
        <v>7</v>
      </c>
      <c r="G7" s="33"/>
      <c r="H7" s="32" t="s">
        <v>8</v>
      </c>
      <c r="I7" s="33"/>
      <c r="J7" s="32" t="s">
        <v>9</v>
      </c>
      <c r="K7" s="33"/>
      <c r="L7" s="2"/>
      <c r="M7" s="2"/>
      <c r="N7" s="28"/>
      <c r="O7" s="28"/>
      <c r="P7" s="28"/>
    </row>
    <row r="8" spans="2:18" ht="15" customHeight="1">
      <c r="B8" s="6">
        <v>2</v>
      </c>
      <c r="C8" s="8">
        <v>2802</v>
      </c>
      <c r="D8" s="8">
        <f>F8+H8+J8+6</f>
        <v>662</v>
      </c>
      <c r="E8" s="9">
        <f>D8/C8</f>
        <v>0.23625981441827265</v>
      </c>
      <c r="F8" s="8">
        <v>341</v>
      </c>
      <c r="G8" s="9">
        <f>F8/D8</f>
        <v>0.5151057401812689</v>
      </c>
      <c r="H8" s="8">
        <v>235</v>
      </c>
      <c r="I8" s="9">
        <f aca="true" t="shared" si="0" ref="I8:I16">H8/D8</f>
        <v>0.3549848942598187</v>
      </c>
      <c r="J8" s="8">
        <v>80</v>
      </c>
      <c r="K8" s="9">
        <f aca="true" t="shared" si="1" ref="K8:K16">J8/D8</f>
        <v>0.12084592145015106</v>
      </c>
      <c r="L8" s="1"/>
      <c r="M8" s="1"/>
      <c r="N8" s="7"/>
      <c r="O8" s="7"/>
      <c r="P8" s="7"/>
      <c r="Q8" s="20"/>
      <c r="R8" s="20"/>
    </row>
    <row r="9" spans="2:18" ht="15" customHeight="1">
      <c r="B9" s="6">
        <v>3</v>
      </c>
      <c r="C9" s="8">
        <v>2964</v>
      </c>
      <c r="D9" s="8">
        <f>F9+H9+J9+6</f>
        <v>782</v>
      </c>
      <c r="E9" s="9">
        <f aca="true" t="shared" si="2" ref="E9:E16">D9/C9</f>
        <v>0.26383265856950067</v>
      </c>
      <c r="F9" s="8">
        <v>443</v>
      </c>
      <c r="G9" s="9">
        <f aca="true" t="shared" si="3" ref="G9:G16">F9/D9</f>
        <v>0.5664961636828645</v>
      </c>
      <c r="H9" s="8">
        <v>226</v>
      </c>
      <c r="I9" s="9">
        <f t="shared" si="0"/>
        <v>0.289002557544757</v>
      </c>
      <c r="J9" s="8">
        <v>107</v>
      </c>
      <c r="K9" s="9">
        <f t="shared" si="1"/>
        <v>0.13682864450127877</v>
      </c>
      <c r="L9" s="1"/>
      <c r="M9" s="1"/>
      <c r="N9" s="7"/>
      <c r="O9" s="7"/>
      <c r="P9" s="7"/>
      <c r="Q9" s="20"/>
      <c r="R9" s="20"/>
    </row>
    <row r="10" spans="2:18" ht="15" customHeight="1">
      <c r="B10" s="6">
        <v>4</v>
      </c>
      <c r="C10" s="8">
        <v>2291</v>
      </c>
      <c r="D10" s="8">
        <f>F10+H10+J10+11</f>
        <v>745</v>
      </c>
      <c r="E10" s="9">
        <f t="shared" si="2"/>
        <v>0.325185508511567</v>
      </c>
      <c r="F10" s="8">
        <v>417</v>
      </c>
      <c r="G10" s="9">
        <f t="shared" si="3"/>
        <v>0.5597315436241611</v>
      </c>
      <c r="H10" s="8">
        <v>229</v>
      </c>
      <c r="I10" s="9">
        <f t="shared" si="0"/>
        <v>0.3073825503355705</v>
      </c>
      <c r="J10" s="8">
        <v>88</v>
      </c>
      <c r="K10" s="9">
        <f t="shared" si="1"/>
        <v>0.11812080536912752</v>
      </c>
      <c r="L10" s="1"/>
      <c r="M10" s="1"/>
      <c r="N10" s="7"/>
      <c r="O10" s="7"/>
      <c r="P10" s="7"/>
      <c r="Q10" s="20"/>
      <c r="R10" s="20"/>
    </row>
    <row r="11" spans="2:18" ht="15" customHeight="1">
      <c r="B11" s="6">
        <v>5</v>
      </c>
      <c r="C11" s="8">
        <v>841</v>
      </c>
      <c r="D11" s="8">
        <f>F11+H11+J11+2</f>
        <v>320</v>
      </c>
      <c r="E11" s="9">
        <f t="shared" si="2"/>
        <v>0.380499405469679</v>
      </c>
      <c r="F11" s="8">
        <v>199</v>
      </c>
      <c r="G11" s="9">
        <f t="shared" si="3"/>
        <v>0.621875</v>
      </c>
      <c r="H11" s="8">
        <v>85</v>
      </c>
      <c r="I11" s="9">
        <f t="shared" si="0"/>
        <v>0.265625</v>
      </c>
      <c r="J11" s="8">
        <v>34</v>
      </c>
      <c r="K11" s="9">
        <f t="shared" si="1"/>
        <v>0.10625</v>
      </c>
      <c r="L11" s="1"/>
      <c r="M11" s="1"/>
      <c r="N11" s="7"/>
      <c r="O11" s="7"/>
      <c r="P11" s="7"/>
      <c r="Q11" s="20"/>
      <c r="R11" s="20"/>
    </row>
    <row r="12" spans="2:18" ht="15" customHeight="1">
      <c r="B12" s="6">
        <v>6</v>
      </c>
      <c r="C12" s="8">
        <v>1972</v>
      </c>
      <c r="D12" s="8">
        <f>F12+H12+J12+5</f>
        <v>542</v>
      </c>
      <c r="E12" s="9">
        <f t="shared" si="2"/>
        <v>0.2748478701825558</v>
      </c>
      <c r="F12" s="8">
        <v>299</v>
      </c>
      <c r="G12" s="9">
        <f t="shared" si="3"/>
        <v>0.551660516605166</v>
      </c>
      <c r="H12" s="8">
        <v>163</v>
      </c>
      <c r="I12" s="9">
        <f t="shared" si="0"/>
        <v>0.3007380073800738</v>
      </c>
      <c r="J12" s="8">
        <v>75</v>
      </c>
      <c r="K12" s="9">
        <f t="shared" si="1"/>
        <v>0.13837638376383765</v>
      </c>
      <c r="L12" s="1"/>
      <c r="M12" s="1"/>
      <c r="N12" s="7"/>
      <c r="O12" s="7"/>
      <c r="P12" s="7"/>
      <c r="Q12" s="20"/>
      <c r="R12" s="20"/>
    </row>
    <row r="13" spans="2:18" ht="15" customHeight="1">
      <c r="B13" s="6">
        <v>7</v>
      </c>
      <c r="C13" s="8">
        <v>1169</v>
      </c>
      <c r="D13" s="8">
        <f>F13+H13+J13+1</f>
        <v>307</v>
      </c>
      <c r="E13" s="9">
        <f t="shared" si="2"/>
        <v>0.262617621899059</v>
      </c>
      <c r="F13" s="8">
        <v>164</v>
      </c>
      <c r="G13" s="9">
        <f t="shared" si="3"/>
        <v>0.5342019543973942</v>
      </c>
      <c r="H13" s="8">
        <v>109</v>
      </c>
      <c r="I13" s="9">
        <f t="shared" si="0"/>
        <v>0.3550488599348534</v>
      </c>
      <c r="J13" s="8">
        <v>33</v>
      </c>
      <c r="K13" s="9">
        <f t="shared" si="1"/>
        <v>0.10749185667752444</v>
      </c>
      <c r="L13" s="1"/>
      <c r="M13" s="1"/>
      <c r="N13" s="7"/>
      <c r="O13" s="7"/>
      <c r="P13" s="7"/>
      <c r="Q13" s="20"/>
      <c r="R13" s="20"/>
    </row>
    <row r="14" spans="2:18" ht="15" customHeight="1">
      <c r="B14" s="6">
        <v>8</v>
      </c>
      <c r="C14" s="8">
        <v>1814</v>
      </c>
      <c r="D14" s="8">
        <f>F14+H14+J14+8</f>
        <v>458</v>
      </c>
      <c r="E14" s="9">
        <f t="shared" si="2"/>
        <v>0.25248070562293273</v>
      </c>
      <c r="F14" s="8">
        <v>249</v>
      </c>
      <c r="G14" s="9">
        <f t="shared" si="3"/>
        <v>0.5436681222707423</v>
      </c>
      <c r="H14" s="8">
        <v>157</v>
      </c>
      <c r="I14" s="9">
        <f t="shared" si="0"/>
        <v>0.34279475982532753</v>
      </c>
      <c r="J14" s="8">
        <v>44</v>
      </c>
      <c r="K14" s="9">
        <f t="shared" si="1"/>
        <v>0.09606986899563319</v>
      </c>
      <c r="L14" s="1"/>
      <c r="M14" s="1"/>
      <c r="N14" s="7"/>
      <c r="O14" s="7"/>
      <c r="P14" s="7"/>
      <c r="Q14" s="20"/>
      <c r="R14" s="20"/>
    </row>
    <row r="15" spans="2:16" s="4" customFormat="1" ht="15" customHeight="1">
      <c r="B15" s="6">
        <v>9</v>
      </c>
      <c r="C15" s="8">
        <v>1199</v>
      </c>
      <c r="D15" s="8">
        <f>F15+H15+J15+1</f>
        <v>340</v>
      </c>
      <c r="E15" s="9">
        <f t="shared" si="2"/>
        <v>0.2835696413678065</v>
      </c>
      <c r="F15" s="8">
        <v>192</v>
      </c>
      <c r="G15" s="9">
        <f t="shared" si="3"/>
        <v>0.5647058823529412</v>
      </c>
      <c r="H15" s="8">
        <v>100</v>
      </c>
      <c r="I15" s="9">
        <f t="shared" si="0"/>
        <v>0.29411764705882354</v>
      </c>
      <c r="J15" s="8">
        <v>47</v>
      </c>
      <c r="K15" s="9">
        <f t="shared" si="1"/>
        <v>0.13823529411764707</v>
      </c>
      <c r="L15" s="1"/>
      <c r="M15" s="1"/>
      <c r="N15" s="28"/>
      <c r="O15" s="28"/>
      <c r="P15" s="28"/>
    </row>
    <row r="16" spans="2:16" s="4" customFormat="1" ht="15" customHeight="1">
      <c r="B16" s="10" t="s">
        <v>10</v>
      </c>
      <c r="C16" s="11">
        <f>SUM(C8:C15)</f>
        <v>15052</v>
      </c>
      <c r="D16" s="11">
        <f>SUM(D8:D15)</f>
        <v>4156</v>
      </c>
      <c r="E16" s="12">
        <f t="shared" si="2"/>
        <v>0.2761094871113473</v>
      </c>
      <c r="F16" s="11">
        <f>SUM(F8:F15)</f>
        <v>2304</v>
      </c>
      <c r="G16" s="12">
        <f t="shared" si="3"/>
        <v>0.5543792107795957</v>
      </c>
      <c r="H16" s="11">
        <f>SUM(H8:H15)</f>
        <v>1304</v>
      </c>
      <c r="I16" s="12">
        <f t="shared" si="0"/>
        <v>0.31376323387872956</v>
      </c>
      <c r="J16" s="11">
        <f>SUM(J8:J15)</f>
        <v>508</v>
      </c>
      <c r="K16" s="12">
        <f t="shared" si="1"/>
        <v>0.12223291626564003</v>
      </c>
      <c r="L16" s="2"/>
      <c r="M16" s="2"/>
      <c r="N16" s="28"/>
      <c r="O16" s="28"/>
      <c r="P16" s="28"/>
    </row>
    <row r="17" spans="2:18" s="22" customFormat="1" ht="22.5" customHeight="1">
      <c r="B17" s="34" t="s">
        <v>11</v>
      </c>
      <c r="C17" s="35"/>
      <c r="D17" s="35"/>
      <c r="E17" s="35"/>
      <c r="F17" s="35"/>
      <c r="G17" s="35"/>
      <c r="H17" s="35"/>
      <c r="I17" s="35"/>
      <c r="J17" s="35"/>
      <c r="K17" s="36"/>
      <c r="L17" s="24"/>
      <c r="M17" s="24"/>
      <c r="N17" s="24"/>
      <c r="O17" s="24"/>
      <c r="P17" s="24"/>
      <c r="Q17" s="25"/>
      <c r="R17" s="25"/>
    </row>
    <row r="18" spans="2:18" ht="33" customHeight="1">
      <c r="B18" s="6"/>
      <c r="C18" s="6"/>
      <c r="D18" s="6"/>
      <c r="E18" s="6"/>
      <c r="F18" s="32" t="s">
        <v>12</v>
      </c>
      <c r="G18" s="33"/>
      <c r="H18" s="32" t="s">
        <v>13</v>
      </c>
      <c r="I18" s="33"/>
      <c r="J18" s="32" t="s">
        <v>9</v>
      </c>
      <c r="K18" s="33"/>
      <c r="L18" s="1"/>
      <c r="M18" s="1"/>
      <c r="N18" s="7"/>
      <c r="O18" s="7"/>
      <c r="P18" s="7"/>
      <c r="Q18" s="20"/>
      <c r="R18" s="20"/>
    </row>
    <row r="19" spans="2:18" ht="15" customHeight="1">
      <c r="B19" s="6">
        <v>10</v>
      </c>
      <c r="C19" s="8">
        <v>235</v>
      </c>
      <c r="D19" s="8">
        <f>F19+H19+J19+1</f>
        <v>149</v>
      </c>
      <c r="E19" s="9">
        <f>D19/C19</f>
        <v>0.6340425531914894</v>
      </c>
      <c r="F19" s="8">
        <v>57</v>
      </c>
      <c r="G19" s="9">
        <f>F19/D19</f>
        <v>0.3825503355704698</v>
      </c>
      <c r="H19" s="8">
        <v>84</v>
      </c>
      <c r="I19" s="9">
        <f>H19/D19</f>
        <v>0.5637583892617449</v>
      </c>
      <c r="J19" s="8">
        <v>7</v>
      </c>
      <c r="K19" s="9">
        <f>J19/D19</f>
        <v>0.04697986577181208</v>
      </c>
      <c r="L19" s="1"/>
      <c r="M19" s="1"/>
      <c r="N19" s="7"/>
      <c r="O19" s="7"/>
      <c r="P19" s="7"/>
      <c r="Q19" s="20"/>
      <c r="R19" s="20"/>
    </row>
    <row r="20" spans="2:18" ht="15" customHeight="1">
      <c r="B20" s="6">
        <v>11</v>
      </c>
      <c r="C20" s="8">
        <v>269</v>
      </c>
      <c r="D20" s="8">
        <f>F20+H20+J20+2</f>
        <v>195</v>
      </c>
      <c r="E20" s="9">
        <f>D20/C20</f>
        <v>0.724907063197026</v>
      </c>
      <c r="F20" s="8">
        <v>49</v>
      </c>
      <c r="G20" s="9">
        <f>F20/D20</f>
        <v>0.2512820512820513</v>
      </c>
      <c r="H20" s="8">
        <v>137</v>
      </c>
      <c r="I20" s="9">
        <f>H20/D20</f>
        <v>0.7025641025641025</v>
      </c>
      <c r="J20" s="8">
        <v>7</v>
      </c>
      <c r="K20" s="9">
        <f>J20/D20</f>
        <v>0.035897435897435895</v>
      </c>
      <c r="L20" s="1"/>
      <c r="M20" s="1"/>
      <c r="N20" s="7"/>
      <c r="O20" s="7"/>
      <c r="P20" s="7"/>
      <c r="Q20" s="20"/>
      <c r="R20" s="20"/>
    </row>
    <row r="21" spans="2:18" ht="15" customHeight="1">
      <c r="B21" s="6">
        <v>12</v>
      </c>
      <c r="C21" s="8">
        <v>453</v>
      </c>
      <c r="D21" s="8">
        <f>F21+H21+J21+5</f>
        <v>211</v>
      </c>
      <c r="E21" s="9">
        <f>D21/C21</f>
        <v>0.46578366445916114</v>
      </c>
      <c r="F21" s="8">
        <v>94</v>
      </c>
      <c r="G21" s="9">
        <f>F21/D21</f>
        <v>0.44549763033175355</v>
      </c>
      <c r="H21" s="8">
        <v>101</v>
      </c>
      <c r="I21" s="9">
        <f>H21/D21</f>
        <v>0.4786729857819905</v>
      </c>
      <c r="J21" s="8">
        <v>11</v>
      </c>
      <c r="K21" s="9">
        <f>J21/D21</f>
        <v>0.052132701421800945</v>
      </c>
      <c r="L21" s="1"/>
      <c r="M21" s="1"/>
      <c r="N21" s="7"/>
      <c r="O21" s="7"/>
      <c r="P21" s="7"/>
      <c r="Q21" s="20"/>
      <c r="R21" s="20"/>
    </row>
    <row r="22" spans="2:18" ht="15" customHeight="1">
      <c r="B22" s="6">
        <v>13</v>
      </c>
      <c r="C22" s="8">
        <v>441</v>
      </c>
      <c r="D22" s="8">
        <f>F22+H22+J22+2</f>
        <v>214</v>
      </c>
      <c r="E22" s="9">
        <f>D22/C22</f>
        <v>0.4852607709750567</v>
      </c>
      <c r="F22" s="8">
        <v>94</v>
      </c>
      <c r="G22" s="9">
        <f>F22/D22</f>
        <v>0.4392523364485981</v>
      </c>
      <c r="H22" s="8">
        <v>99</v>
      </c>
      <c r="I22" s="9">
        <f>H22/D22</f>
        <v>0.46261682242990654</v>
      </c>
      <c r="J22" s="8">
        <v>19</v>
      </c>
      <c r="K22" s="9">
        <f>J22/D22</f>
        <v>0.08878504672897196</v>
      </c>
      <c r="L22" s="1"/>
      <c r="M22" s="1"/>
      <c r="N22" s="7"/>
      <c r="O22" s="7"/>
      <c r="P22" s="7"/>
      <c r="Q22" s="20"/>
      <c r="R22" s="20"/>
    </row>
    <row r="23" spans="2:16" s="4" customFormat="1" ht="15" customHeight="1">
      <c r="B23" s="10" t="s">
        <v>10</v>
      </c>
      <c r="C23" s="11">
        <f>SUM(C19:C22)</f>
        <v>1398</v>
      </c>
      <c r="D23" s="11">
        <f>SUM(D19:D22)</f>
        <v>769</v>
      </c>
      <c r="E23" s="12">
        <f>D23/C23</f>
        <v>0.550071530758226</v>
      </c>
      <c r="F23" s="11">
        <f>SUM(F19:F22)</f>
        <v>294</v>
      </c>
      <c r="G23" s="12">
        <f>F23/D23</f>
        <v>0.3823146944083225</v>
      </c>
      <c r="H23" s="11">
        <f>SUM(H19:H22)</f>
        <v>421</v>
      </c>
      <c r="I23" s="12">
        <f>H23/D23</f>
        <v>0.5474642392717816</v>
      </c>
      <c r="J23" s="11">
        <f>SUM(J19:J22)</f>
        <v>44</v>
      </c>
      <c r="K23" s="12">
        <f>J23/D23</f>
        <v>0.05721716514954486</v>
      </c>
      <c r="L23" s="2"/>
      <c r="M23" s="2"/>
      <c r="N23" s="28"/>
      <c r="O23" s="28"/>
      <c r="P23" s="28"/>
    </row>
    <row r="24" spans="2:18" s="22" customFormat="1" ht="22.5" customHeight="1">
      <c r="B24" s="34" t="s">
        <v>14</v>
      </c>
      <c r="C24" s="35"/>
      <c r="D24" s="35"/>
      <c r="E24" s="35"/>
      <c r="F24" s="35"/>
      <c r="G24" s="35"/>
      <c r="H24" s="35"/>
      <c r="I24" s="35"/>
      <c r="J24" s="35"/>
      <c r="K24" s="36"/>
      <c r="L24" s="24"/>
      <c r="M24" s="24"/>
      <c r="N24" s="24"/>
      <c r="O24" s="24"/>
      <c r="P24" s="24"/>
      <c r="Q24" s="25"/>
      <c r="R24" s="25"/>
    </row>
    <row r="25" spans="2:18" ht="33" customHeight="1">
      <c r="B25" s="6"/>
      <c r="C25" s="6"/>
      <c r="D25" s="6"/>
      <c r="E25" s="6"/>
      <c r="F25" s="32" t="s">
        <v>15</v>
      </c>
      <c r="G25" s="33"/>
      <c r="H25" s="32" t="s">
        <v>16</v>
      </c>
      <c r="I25" s="33"/>
      <c r="J25" s="32" t="s">
        <v>9</v>
      </c>
      <c r="K25" s="33"/>
      <c r="L25" s="1"/>
      <c r="M25" s="1"/>
      <c r="N25" s="7"/>
      <c r="O25" s="7"/>
      <c r="P25" s="7"/>
      <c r="Q25" s="20"/>
      <c r="R25" s="20"/>
    </row>
    <row r="26" spans="2:18" ht="15" customHeight="1">
      <c r="B26" s="6">
        <v>14</v>
      </c>
      <c r="C26" s="8">
        <v>785</v>
      </c>
      <c r="D26" s="8">
        <f>F26+H26+J26+2</f>
        <v>391</v>
      </c>
      <c r="E26" s="9">
        <f>D26/C26</f>
        <v>0.4980891719745223</v>
      </c>
      <c r="F26" s="8">
        <v>230</v>
      </c>
      <c r="G26" s="9">
        <f>F26/D26</f>
        <v>0.5882352941176471</v>
      </c>
      <c r="H26" s="8">
        <v>100</v>
      </c>
      <c r="I26" s="9">
        <f>H26/D26</f>
        <v>0.2557544757033248</v>
      </c>
      <c r="J26" s="8">
        <v>59</v>
      </c>
      <c r="K26" s="9">
        <f>J26/D26</f>
        <v>0.15089514066496162</v>
      </c>
      <c r="L26" s="1"/>
      <c r="M26" s="1"/>
      <c r="N26" s="7"/>
      <c r="O26" s="7"/>
      <c r="P26" s="7"/>
      <c r="Q26" s="20"/>
      <c r="R26" s="20"/>
    </row>
    <row r="27" spans="2:16" s="4" customFormat="1" ht="15" customHeight="1">
      <c r="B27" s="10" t="s">
        <v>10</v>
      </c>
      <c r="C27" s="11">
        <f>SUM(C26)</f>
        <v>785</v>
      </c>
      <c r="D27" s="11">
        <f>SUM(D26)</f>
        <v>391</v>
      </c>
      <c r="E27" s="12">
        <f>D27/C27</f>
        <v>0.4980891719745223</v>
      </c>
      <c r="F27" s="11">
        <f>SUM(F26)</f>
        <v>230</v>
      </c>
      <c r="G27" s="12">
        <f>F27/D27</f>
        <v>0.5882352941176471</v>
      </c>
      <c r="H27" s="11">
        <f>SUM(H26)</f>
        <v>100</v>
      </c>
      <c r="I27" s="12">
        <f>H27/D27</f>
        <v>0.2557544757033248</v>
      </c>
      <c r="J27" s="11">
        <f>SUM(J26)</f>
        <v>59</v>
      </c>
      <c r="K27" s="12">
        <f>J27/D27</f>
        <v>0.15089514066496162</v>
      </c>
      <c r="L27" s="2"/>
      <c r="M27" s="2"/>
      <c r="N27" s="28"/>
      <c r="O27" s="28"/>
      <c r="P27" s="28"/>
    </row>
    <row r="28" spans="2:18" s="22" customFormat="1" ht="22.5" customHeight="1">
      <c r="B28" s="34" t="s">
        <v>17</v>
      </c>
      <c r="C28" s="35"/>
      <c r="D28" s="35"/>
      <c r="E28" s="35"/>
      <c r="F28" s="35"/>
      <c r="G28" s="35"/>
      <c r="H28" s="35"/>
      <c r="I28" s="35"/>
      <c r="J28" s="35"/>
      <c r="K28" s="36"/>
      <c r="L28" s="24"/>
      <c r="M28" s="24"/>
      <c r="N28" s="24"/>
      <c r="O28" s="24"/>
      <c r="P28" s="24"/>
      <c r="Q28" s="25"/>
      <c r="R28" s="25"/>
    </row>
    <row r="29" spans="2:18" ht="33" customHeight="1">
      <c r="B29" s="6"/>
      <c r="C29" s="6"/>
      <c r="D29" s="6"/>
      <c r="E29" s="6"/>
      <c r="F29" s="32" t="s">
        <v>18</v>
      </c>
      <c r="G29" s="33"/>
      <c r="H29" s="32" t="s">
        <v>19</v>
      </c>
      <c r="I29" s="33"/>
      <c r="J29" s="32" t="s">
        <v>9</v>
      </c>
      <c r="K29" s="33"/>
      <c r="L29" s="1"/>
      <c r="M29" s="1"/>
      <c r="N29" s="7"/>
      <c r="O29" s="7"/>
      <c r="P29" s="7"/>
      <c r="Q29" s="20"/>
      <c r="R29" s="20"/>
    </row>
    <row r="30" spans="2:18" ht="15" customHeight="1">
      <c r="B30" s="6">
        <v>21</v>
      </c>
      <c r="C30" s="8">
        <v>686</v>
      </c>
      <c r="D30" s="8">
        <f>F30+H30+J30+7</f>
        <v>533</v>
      </c>
      <c r="E30" s="9">
        <f>D30/C30</f>
        <v>0.7769679300291545</v>
      </c>
      <c r="F30" s="8">
        <v>210</v>
      </c>
      <c r="G30" s="9">
        <f>F30/D30</f>
        <v>0.39399624765478425</v>
      </c>
      <c r="H30" s="8">
        <v>297</v>
      </c>
      <c r="I30" s="9">
        <f>H30/D30</f>
        <v>0.5572232645403377</v>
      </c>
      <c r="J30" s="8">
        <v>19</v>
      </c>
      <c r="K30" s="9">
        <f>J30/D30</f>
        <v>0.03564727954971857</v>
      </c>
      <c r="L30" s="1"/>
      <c r="M30" s="1"/>
      <c r="N30" s="7"/>
      <c r="O30" s="7"/>
      <c r="P30" s="7"/>
      <c r="Q30" s="20"/>
      <c r="R30" s="20"/>
    </row>
    <row r="31" spans="2:18" ht="15" customHeight="1">
      <c r="B31" s="6">
        <v>22</v>
      </c>
      <c r="C31" s="8">
        <v>579</v>
      </c>
      <c r="D31" s="8">
        <f>F31+H31+J31+5</f>
        <v>404</v>
      </c>
      <c r="E31" s="9">
        <f>D31/C31</f>
        <v>0.697754749568221</v>
      </c>
      <c r="F31" s="8">
        <v>230</v>
      </c>
      <c r="G31" s="9">
        <f>F31/D31</f>
        <v>0.5693069306930693</v>
      </c>
      <c r="H31" s="8">
        <v>153</v>
      </c>
      <c r="I31" s="9">
        <f>H31/D31</f>
        <v>0.3787128712871287</v>
      </c>
      <c r="J31" s="8">
        <v>16</v>
      </c>
      <c r="K31" s="9">
        <f>J31/D31</f>
        <v>0.039603960396039604</v>
      </c>
      <c r="L31" s="1"/>
      <c r="M31" s="1"/>
      <c r="N31" s="7"/>
      <c r="O31" s="7"/>
      <c r="P31" s="7"/>
      <c r="Q31" s="20"/>
      <c r="R31" s="20"/>
    </row>
    <row r="32" spans="2:16" s="4" customFormat="1" ht="15" customHeight="1">
      <c r="B32" s="10" t="s">
        <v>10</v>
      </c>
      <c r="C32" s="11">
        <f>SUM(C30:C31)</f>
        <v>1265</v>
      </c>
      <c r="D32" s="11">
        <f>SUM(D30:D31)</f>
        <v>937</v>
      </c>
      <c r="E32" s="12">
        <f>D32/C32</f>
        <v>0.7407114624505929</v>
      </c>
      <c r="F32" s="11">
        <f>SUM(F30:F31)</f>
        <v>440</v>
      </c>
      <c r="G32" s="12">
        <f>F32/D32</f>
        <v>0.4695837780149413</v>
      </c>
      <c r="H32" s="11">
        <f>SUM(H30:H31)</f>
        <v>450</v>
      </c>
      <c r="I32" s="12">
        <f>H32/D32</f>
        <v>0.48025613660619</v>
      </c>
      <c r="J32" s="11">
        <f>SUM(J30:J31)</f>
        <v>35</v>
      </c>
      <c r="K32" s="12">
        <f>J32/D32</f>
        <v>0.03735325506937033</v>
      </c>
      <c r="L32" s="2"/>
      <c r="M32" s="2"/>
      <c r="N32" s="28"/>
      <c r="O32" s="28"/>
      <c r="P32" s="28"/>
    </row>
    <row r="33" spans="2:22" s="4" customFormat="1" ht="15" customHeight="1">
      <c r="B33" s="13"/>
      <c r="C33" s="13"/>
      <c r="D33" s="13"/>
      <c r="E33" s="1"/>
      <c r="F33" s="14"/>
      <c r="G33" s="15"/>
      <c r="H33" s="14"/>
      <c r="I33" s="15"/>
      <c r="J33" s="14"/>
      <c r="K33" s="15"/>
      <c r="L33" s="14"/>
      <c r="M33" s="15"/>
      <c r="N33" s="14"/>
      <c r="O33" s="15"/>
      <c r="P33" s="14"/>
      <c r="Q33" s="1"/>
      <c r="R33" s="2"/>
      <c r="S33" s="20"/>
      <c r="T33" s="20"/>
      <c r="U33" s="20"/>
      <c r="V33" s="20"/>
    </row>
    <row r="34" spans="2:22" ht="15.75">
      <c r="B34" s="13"/>
      <c r="C34" s="13"/>
      <c r="D34" s="13"/>
      <c r="E34" s="1"/>
      <c r="F34" s="14"/>
      <c r="G34" s="15"/>
      <c r="H34" s="14"/>
      <c r="I34" s="15"/>
      <c r="J34" s="14"/>
      <c r="K34" s="15"/>
      <c r="L34" s="14"/>
      <c r="M34" s="15"/>
      <c r="N34" s="16"/>
      <c r="O34" s="17"/>
      <c r="P34" s="16"/>
      <c r="Q34" s="1"/>
      <c r="R34" s="2"/>
      <c r="V34" s="4"/>
    </row>
    <row r="35" spans="2:22" s="4" customFormat="1" ht="15.75">
      <c r="B35" s="18"/>
      <c r="C35" s="19"/>
      <c r="D35" s="19"/>
      <c r="E35" s="19"/>
      <c r="F35" s="19"/>
      <c r="G35" s="15"/>
      <c r="H35" s="14"/>
      <c r="I35" s="15"/>
      <c r="J35" s="14"/>
      <c r="K35" s="15"/>
      <c r="L35" s="14"/>
      <c r="M35" s="15"/>
      <c r="N35" s="14"/>
      <c r="O35" s="15"/>
      <c r="P35" s="14"/>
      <c r="Q35" s="1"/>
      <c r="R35" s="1"/>
      <c r="V35" s="20"/>
    </row>
    <row r="36" spans="2:22" ht="15.75">
      <c r="B36" s="31"/>
      <c r="C36" s="31"/>
      <c r="D36" s="19"/>
      <c r="E36" s="19"/>
      <c r="F36" s="19"/>
      <c r="G36" s="15"/>
      <c r="H36" s="14"/>
      <c r="I36" s="15"/>
      <c r="J36" s="14"/>
      <c r="K36" s="15"/>
      <c r="L36" s="14"/>
      <c r="M36" s="15"/>
      <c r="N36" s="14"/>
      <c r="O36" s="15"/>
      <c r="P36" s="14"/>
      <c r="Q36" s="1"/>
      <c r="R36" s="2"/>
      <c r="V36" s="4"/>
    </row>
    <row r="37" spans="2:18" ht="15.75">
      <c r="B37" s="19"/>
      <c r="C37" s="19"/>
      <c r="D37" s="19"/>
      <c r="E37" s="19"/>
      <c r="F37" s="19"/>
      <c r="G37" s="15"/>
      <c r="H37" s="14"/>
      <c r="I37" s="15"/>
      <c r="J37" s="14"/>
      <c r="K37" s="15"/>
      <c r="L37" s="14"/>
      <c r="M37" s="15"/>
      <c r="N37" s="14"/>
      <c r="O37" s="15"/>
      <c r="P37" s="14"/>
      <c r="Q37" s="1"/>
      <c r="R37" s="1"/>
    </row>
    <row r="38" spans="2:18" ht="15.75">
      <c r="B38" s="13"/>
      <c r="C38" s="13"/>
      <c r="D38" s="3"/>
      <c r="E38" s="3"/>
      <c r="F38" s="16"/>
      <c r="G38" s="17"/>
      <c r="H38" s="16"/>
      <c r="I38" s="17"/>
      <c r="J38" s="16"/>
      <c r="K38" s="17"/>
      <c r="L38" s="16"/>
      <c r="M38" s="17"/>
      <c r="N38" s="14"/>
      <c r="O38" s="15"/>
      <c r="P38" s="14"/>
      <c r="Q38" s="1"/>
      <c r="R38" s="1"/>
    </row>
    <row r="39" spans="2:19" ht="15.75">
      <c r="B39" s="13"/>
      <c r="C39" s="13"/>
      <c r="D39" s="13"/>
      <c r="E39" s="1"/>
      <c r="F39" s="14"/>
      <c r="G39" s="15"/>
      <c r="H39" s="14"/>
      <c r="I39" s="15"/>
      <c r="J39" s="14"/>
      <c r="K39" s="15"/>
      <c r="L39" s="14"/>
      <c r="M39" s="15"/>
      <c r="N39" s="14"/>
      <c r="O39" s="3"/>
      <c r="P39" s="14"/>
      <c r="Q39" s="1"/>
      <c r="R39" s="1"/>
      <c r="S39" s="29"/>
    </row>
    <row r="40" spans="2:22" s="4" customFormat="1" ht="15.75">
      <c r="B40" s="13"/>
      <c r="C40" s="13"/>
      <c r="D40" s="13"/>
      <c r="E40" s="1"/>
      <c r="F40" s="14"/>
      <c r="G40" s="15"/>
      <c r="H40" s="14"/>
      <c r="I40" s="15"/>
      <c r="J40" s="14"/>
      <c r="K40" s="15"/>
      <c r="L40" s="14"/>
      <c r="M40" s="15"/>
      <c r="N40" s="14"/>
      <c r="O40" s="15"/>
      <c r="P40" s="14"/>
      <c r="Q40" s="1"/>
      <c r="R40" s="1"/>
      <c r="V40" s="20"/>
    </row>
    <row r="41" spans="2:22" ht="15.75">
      <c r="B41" s="13"/>
      <c r="C41" s="13"/>
      <c r="D41" s="13"/>
      <c r="E41" s="1"/>
      <c r="F41" s="14"/>
      <c r="G41" s="15"/>
      <c r="H41" s="14"/>
      <c r="I41" s="15"/>
      <c r="J41" s="14"/>
      <c r="K41" s="15"/>
      <c r="L41" s="14"/>
      <c r="M41" s="15"/>
      <c r="N41" s="14"/>
      <c r="O41" s="3"/>
      <c r="P41" s="14"/>
      <c r="Q41" s="1"/>
      <c r="R41" s="2"/>
      <c r="V41" s="4"/>
    </row>
    <row r="42" spans="2:18" ht="15.75">
      <c r="B42" s="13"/>
      <c r="C42" s="13"/>
      <c r="D42" s="13"/>
      <c r="E42" s="1"/>
      <c r="F42" s="14"/>
      <c r="G42" s="15"/>
      <c r="H42" s="14"/>
      <c r="I42" s="15"/>
      <c r="J42" s="14"/>
      <c r="K42" s="15"/>
      <c r="L42" s="14"/>
      <c r="M42" s="15"/>
      <c r="N42" s="14"/>
      <c r="O42" s="15"/>
      <c r="P42" s="14"/>
      <c r="Q42" s="1"/>
      <c r="R42" s="1"/>
    </row>
    <row r="43" spans="2:22" s="4" customFormat="1" ht="15.75">
      <c r="B43" s="13"/>
      <c r="C43" s="3"/>
      <c r="D43" s="3"/>
      <c r="E43" s="3"/>
      <c r="F43" s="3"/>
      <c r="G43" s="3"/>
      <c r="H43" s="14"/>
      <c r="I43" s="3"/>
      <c r="J43" s="14"/>
      <c r="K43" s="3"/>
      <c r="L43" s="14"/>
      <c r="M43" s="3"/>
      <c r="N43" s="14"/>
      <c r="O43" s="3"/>
      <c r="P43" s="14"/>
      <c r="Q43" s="1"/>
      <c r="R43" s="1"/>
      <c r="V43" s="20"/>
    </row>
    <row r="44" spans="2:18" s="4" customFormat="1" ht="15.75">
      <c r="B44" s="13"/>
      <c r="C44" s="13"/>
      <c r="D44" s="13"/>
      <c r="E44" s="1"/>
      <c r="F44" s="14"/>
      <c r="G44" s="15"/>
      <c r="H44" s="14"/>
      <c r="I44" s="15"/>
      <c r="J44" s="14"/>
      <c r="K44" s="15"/>
      <c r="L44" s="14"/>
      <c r="M44" s="15"/>
      <c r="N44" s="14"/>
      <c r="O44" s="15"/>
      <c r="P44" s="14"/>
      <c r="Q44" s="1"/>
      <c r="R44" s="2"/>
    </row>
    <row r="45" spans="2:22" ht="15.75">
      <c r="B45" s="13"/>
      <c r="C45" s="13"/>
      <c r="D45" s="3"/>
      <c r="E45" s="3"/>
      <c r="F45" s="3"/>
      <c r="G45" s="3"/>
      <c r="H45" s="14"/>
      <c r="I45" s="3"/>
      <c r="J45" s="14"/>
      <c r="K45" s="3"/>
      <c r="L45" s="14"/>
      <c r="M45" s="3"/>
      <c r="N45" s="14"/>
      <c r="O45" s="3"/>
      <c r="P45" s="14"/>
      <c r="Q45" s="1"/>
      <c r="R45" s="2"/>
      <c r="V45" s="4"/>
    </row>
    <row r="46" spans="2:18" ht="15.75">
      <c r="B46" s="13"/>
      <c r="C46" s="3"/>
      <c r="D46" s="13"/>
      <c r="E46" s="1"/>
      <c r="F46" s="14"/>
      <c r="G46" s="15"/>
      <c r="H46" s="14"/>
      <c r="I46" s="15"/>
      <c r="J46" s="14"/>
      <c r="K46" s="15"/>
      <c r="L46" s="14"/>
      <c r="M46" s="15"/>
      <c r="N46" s="14"/>
      <c r="O46" s="15"/>
      <c r="P46" s="14"/>
      <c r="Q46" s="1"/>
      <c r="R46" s="1"/>
    </row>
    <row r="47" spans="2:18" ht="15.75" customHeight="1">
      <c r="B47" s="13"/>
      <c r="C47" s="13"/>
      <c r="D47" s="3"/>
      <c r="E47" s="3"/>
      <c r="F47" s="3"/>
      <c r="G47" s="3"/>
      <c r="H47" s="14"/>
      <c r="I47" s="3"/>
      <c r="J47" s="14"/>
      <c r="K47" s="3"/>
      <c r="L47" s="14"/>
      <c r="M47" s="3"/>
      <c r="N47" s="14"/>
      <c r="O47" s="15"/>
      <c r="P47" s="14"/>
      <c r="Q47" s="1"/>
      <c r="R47" s="1"/>
    </row>
    <row r="48" spans="2:16" ht="14.25" customHeight="1">
      <c r="B48" s="13"/>
      <c r="C48" s="3"/>
      <c r="D48" s="13"/>
      <c r="E48" s="1"/>
      <c r="F48" s="14"/>
      <c r="G48" s="15"/>
      <c r="H48" s="14"/>
      <c r="I48" s="15"/>
      <c r="J48" s="14"/>
      <c r="K48" s="15"/>
      <c r="L48" s="14"/>
      <c r="M48" s="15"/>
      <c r="N48" s="14"/>
      <c r="O48" s="15"/>
      <c r="P48" s="14"/>
    </row>
    <row r="49" spans="2:16" ht="15.75">
      <c r="B49" s="13"/>
      <c r="C49" s="13"/>
      <c r="D49" s="3"/>
      <c r="E49" s="3"/>
      <c r="F49" s="3"/>
      <c r="G49" s="3"/>
      <c r="H49" s="14"/>
      <c r="I49" s="3"/>
      <c r="J49" s="14"/>
      <c r="K49" s="3"/>
      <c r="L49" s="14"/>
      <c r="M49" s="3"/>
      <c r="N49" s="14"/>
      <c r="O49" s="15"/>
      <c r="P49" s="14"/>
    </row>
    <row r="50" spans="2:16" ht="15.75">
      <c r="B50" s="13"/>
      <c r="C50" s="13"/>
      <c r="D50" s="13"/>
      <c r="E50" s="1"/>
      <c r="F50" s="14"/>
      <c r="G50" s="15"/>
      <c r="H50" s="14"/>
      <c r="I50" s="15"/>
      <c r="J50" s="14"/>
      <c r="K50" s="15"/>
      <c r="L50" s="14"/>
      <c r="M50" s="15"/>
      <c r="N50" s="14"/>
      <c r="O50" s="3"/>
      <c r="P50" s="14"/>
    </row>
    <row r="51" spans="2:16" ht="15.75">
      <c r="B51" s="13"/>
      <c r="C51" s="13"/>
      <c r="D51" s="13"/>
      <c r="E51" s="1"/>
      <c r="F51" s="14"/>
      <c r="G51" s="15"/>
      <c r="H51" s="14"/>
      <c r="I51" s="15"/>
      <c r="J51" s="14"/>
      <c r="K51" s="15"/>
      <c r="L51" s="14"/>
      <c r="M51" s="15"/>
      <c r="N51" s="14"/>
      <c r="O51" s="15"/>
      <c r="P51" s="14"/>
    </row>
    <row r="52" spans="2:16" ht="15.75">
      <c r="B52" s="13"/>
      <c r="C52" s="13"/>
      <c r="D52" s="13"/>
      <c r="E52" s="1"/>
      <c r="F52" s="14"/>
      <c r="G52" s="15"/>
      <c r="H52" s="14"/>
      <c r="I52" s="15"/>
      <c r="J52" s="14"/>
      <c r="K52" s="15"/>
      <c r="L52" s="14"/>
      <c r="M52" s="15"/>
      <c r="N52" s="14"/>
      <c r="O52" s="15"/>
      <c r="P52" s="14"/>
    </row>
    <row r="53" spans="2:16" ht="15.75">
      <c r="B53" s="13"/>
      <c r="C53" s="3"/>
      <c r="D53" s="13"/>
      <c r="E53" s="1"/>
      <c r="F53" s="14"/>
      <c r="G53" s="15"/>
      <c r="H53" s="14"/>
      <c r="I53" s="15"/>
      <c r="J53" s="14"/>
      <c r="K53" s="15"/>
      <c r="L53" s="14"/>
      <c r="M53" s="15"/>
      <c r="N53" s="14"/>
      <c r="O53" s="2"/>
      <c r="P53" s="14"/>
    </row>
    <row r="54" spans="2:16" ht="15.75">
      <c r="B54" s="13"/>
      <c r="C54" s="13"/>
      <c r="D54" s="3"/>
      <c r="E54" s="3"/>
      <c r="F54" s="3"/>
      <c r="G54" s="3"/>
      <c r="H54" s="14"/>
      <c r="I54" s="3"/>
      <c r="J54" s="14"/>
      <c r="K54" s="3"/>
      <c r="L54" s="14"/>
      <c r="M54" s="3"/>
      <c r="N54" s="14"/>
      <c r="O54" s="2"/>
      <c r="P54" s="14"/>
    </row>
    <row r="55" spans="2:16" ht="15.75">
      <c r="B55" s="13"/>
      <c r="C55" s="13"/>
      <c r="D55" s="13"/>
      <c r="E55" s="1"/>
      <c r="F55" s="14"/>
      <c r="G55" s="15"/>
      <c r="H55" s="14"/>
      <c r="I55" s="15"/>
      <c r="J55" s="14"/>
      <c r="K55" s="15"/>
      <c r="L55" s="14"/>
      <c r="M55" s="15"/>
      <c r="N55" s="14"/>
      <c r="O55" s="30"/>
      <c r="P55" s="14"/>
    </row>
    <row r="56" spans="2:16" ht="15.75">
      <c r="B56" s="13"/>
      <c r="C56" s="3"/>
      <c r="D56" s="13"/>
      <c r="E56" s="1"/>
      <c r="F56" s="14"/>
      <c r="G56" s="15"/>
      <c r="H56" s="14"/>
      <c r="I56" s="15"/>
      <c r="J56" s="14"/>
      <c r="K56" s="15"/>
      <c r="L56" s="14"/>
      <c r="M56" s="15"/>
      <c r="N56" s="14"/>
      <c r="O56" s="13"/>
      <c r="P56" s="14"/>
    </row>
    <row r="57" spans="2:13" ht="15.75">
      <c r="B57" s="13"/>
      <c r="C57" s="3"/>
      <c r="D57" s="3"/>
      <c r="E57" s="2"/>
      <c r="F57" s="14"/>
      <c r="G57" s="2"/>
      <c r="H57" s="14"/>
      <c r="I57" s="2"/>
      <c r="J57" s="14"/>
      <c r="K57" s="2"/>
      <c r="L57" s="14"/>
      <c r="M57" s="2"/>
    </row>
    <row r="58" spans="2:13" ht="15.75">
      <c r="B58" s="3"/>
      <c r="C58" s="13"/>
      <c r="D58" s="3"/>
      <c r="E58" s="2"/>
      <c r="F58" s="14"/>
      <c r="G58" s="2"/>
      <c r="H58" s="14"/>
      <c r="I58" s="2"/>
      <c r="J58" s="14"/>
      <c r="K58" s="2"/>
      <c r="L58" s="14"/>
      <c r="M58" s="2"/>
    </row>
    <row r="59" spans="2:13" ht="15.75">
      <c r="B59" s="13"/>
      <c r="C59" s="13"/>
      <c r="D59" s="13"/>
      <c r="E59" s="13"/>
      <c r="F59" s="13"/>
      <c r="G59" s="13"/>
      <c r="H59" s="14"/>
      <c r="I59" s="13"/>
      <c r="J59" s="14"/>
      <c r="K59" s="13"/>
      <c r="L59" s="14"/>
      <c r="M59" s="30"/>
    </row>
    <row r="60" spans="2:13" ht="15.75">
      <c r="B60" s="13"/>
      <c r="C60" s="13"/>
      <c r="D60" s="13"/>
      <c r="E60" s="13"/>
      <c r="F60" s="13"/>
      <c r="G60" s="13"/>
      <c r="H60" s="14"/>
      <c r="I60" s="13"/>
      <c r="J60" s="14"/>
      <c r="K60" s="13"/>
      <c r="L60" s="14"/>
      <c r="M60" s="13"/>
    </row>
  </sheetData>
  <mergeCells count="22">
    <mergeCell ref="B6:K6"/>
    <mergeCell ref="B17:K17"/>
    <mergeCell ref="B24:K24"/>
    <mergeCell ref="F18:G18"/>
    <mergeCell ref="H18:I18"/>
    <mergeCell ref="J18:K18"/>
    <mergeCell ref="H7:I7"/>
    <mergeCell ref="A1:L1"/>
    <mergeCell ref="A2:L2"/>
    <mergeCell ref="A3:L3"/>
    <mergeCell ref="D5:E5"/>
    <mergeCell ref="F5:K5"/>
    <mergeCell ref="B36:C36"/>
    <mergeCell ref="F7:G7"/>
    <mergeCell ref="J7:K7"/>
    <mergeCell ref="F25:G25"/>
    <mergeCell ref="H25:I25"/>
    <mergeCell ref="J25:K25"/>
    <mergeCell ref="J29:K29"/>
    <mergeCell ref="F29:G29"/>
    <mergeCell ref="H29:I29"/>
    <mergeCell ref="B28:K28"/>
  </mergeCells>
  <printOptions horizontalCentered="1"/>
  <pageMargins left="0.5905511811023623" right="0.1968503937007874" top="0.1968503937007874" bottom="0.1968503937007874" header="0.2755905511811024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web</cp:lastModifiedBy>
  <cp:lastPrinted>2005-10-05T09:11:45Z</cp:lastPrinted>
  <dcterms:created xsi:type="dcterms:W3CDTF">2005-10-05T08:42:30Z</dcterms:created>
  <dcterms:modified xsi:type="dcterms:W3CDTF">2008-07-31T10:43:02Z</dcterms:modified>
  <cp:category/>
  <cp:version/>
  <cp:contentType/>
  <cp:contentStatus/>
</cp:coreProperties>
</file>