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3580" windowHeight="10960" activeTab="3"/>
  </bookViews>
  <sheets>
    <sheet name="2017" sheetId="1" r:id="rId1"/>
    <sheet name="2018" sheetId="4" r:id="rId2"/>
    <sheet name="2019" sheetId="5" r:id="rId3"/>
    <sheet name="2020" sheetId="7" r:id="rId4"/>
    <sheet name="2021" sheetId="8" r:id="rId5"/>
  </sheets>
  <definedNames>
    <definedName name="_xlnm.Print_Area" localSheetId="0">'2017'!$A$1:$H$12</definedName>
    <definedName name="_xlnm.Print_Area" localSheetId="1">'2018'!$A$1:$H$30</definedName>
    <definedName name="_xlnm.Print_Area" localSheetId="2">'2019'!$A$1:$H$31</definedName>
    <definedName name="_xlnm.Print_Area" localSheetId="3">'2020'!$A$1:$J$25</definedName>
    <definedName name="_xlnm.Print_Area" localSheetId="4">'2021'!$A$1:$J$26</definedName>
  </definedNames>
  <calcPr calcId="144525"/>
</workbook>
</file>

<file path=xl/calcChain.xml><?xml version="1.0" encoding="utf-8"?>
<calcChain xmlns="http://schemas.openxmlformats.org/spreadsheetml/2006/main">
  <c r="J25" i="7" l="1"/>
  <c r="I25" i="7"/>
  <c r="H25" i="7"/>
  <c r="G25" i="7"/>
  <c r="F25" i="7"/>
  <c r="D24" i="7"/>
  <c r="E25" i="7"/>
  <c r="D7" i="7" l="1"/>
  <c r="D15" i="7" l="1"/>
  <c r="D16" i="7"/>
  <c r="D17" i="7"/>
  <c r="D18" i="7"/>
  <c r="D19" i="7"/>
  <c r="D20" i="7"/>
  <c r="D21" i="7"/>
  <c r="D22" i="7"/>
  <c r="D23" i="7"/>
  <c r="D5" i="7"/>
  <c r="D6" i="7"/>
  <c r="D8" i="7"/>
  <c r="D9" i="7"/>
  <c r="D10" i="7"/>
  <c r="D11" i="7"/>
  <c r="D12" i="7"/>
  <c r="D13" i="7"/>
  <c r="D14" i="7"/>
  <c r="D4" i="7"/>
  <c r="D25" i="7" l="1"/>
  <c r="D23" i="8"/>
  <c r="D22" i="8"/>
  <c r="J26" i="8"/>
  <c r="I26" i="8"/>
  <c r="H26" i="8" l="1"/>
  <c r="G26" i="8"/>
  <c r="F26" i="8"/>
  <c r="E26" i="8"/>
  <c r="D25" i="8"/>
  <c r="D24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26" i="8" l="1"/>
  <c r="D4" i="5" l="1"/>
  <c r="D31" i="5"/>
  <c r="E31" i="5"/>
  <c r="D30" i="4" l="1"/>
  <c r="D4" i="1" l="1"/>
  <c r="F31" i="5" l="1"/>
  <c r="G31" i="5"/>
  <c r="H31" i="5"/>
  <c r="D30" i="5"/>
  <c r="D28" i="5"/>
  <c r="D29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" i="5" l="1"/>
  <c r="D8" i="1" l="1"/>
  <c r="D7" i="1"/>
  <c r="D5" i="1"/>
  <c r="D9" i="1"/>
  <c r="E12" i="1"/>
  <c r="G12" i="1"/>
  <c r="H12" i="1"/>
  <c r="F11" i="1"/>
  <c r="D11" i="1" s="1"/>
  <c r="F10" i="1"/>
  <c r="D10" i="1" s="1"/>
  <c r="F6" i="1"/>
  <c r="F12" i="1" l="1"/>
  <c r="D6" i="1"/>
  <c r="D12" i="1" s="1"/>
  <c r="D19" i="4" l="1"/>
  <c r="D20" i="4"/>
  <c r="D21" i="4"/>
  <c r="D22" i="4"/>
  <c r="D23" i="4"/>
  <c r="D24" i="4"/>
  <c r="D25" i="4"/>
  <c r="D26" i="4"/>
  <c r="D27" i="4"/>
  <c r="D28" i="4"/>
  <c r="D29" i="4"/>
  <c r="D10" i="4"/>
  <c r="D11" i="4"/>
  <c r="D12" i="4"/>
  <c r="D13" i="4"/>
  <c r="D14" i="4"/>
  <c r="D15" i="4"/>
  <c r="D16" i="4"/>
  <c r="D17" i="4"/>
  <c r="D18" i="4"/>
  <c r="D5" i="4"/>
  <c r="D6" i="4"/>
  <c r="D7" i="4"/>
  <c r="D8" i="4"/>
  <c r="D9" i="4"/>
  <c r="D4" i="4"/>
  <c r="H30" i="4"/>
  <c r="E30" i="4" l="1"/>
  <c r="F30" i="4"/>
  <c r="G30" i="4"/>
</calcChain>
</file>

<file path=xl/sharedStrings.xml><?xml version="1.0" encoding="utf-8"?>
<sst xmlns="http://schemas.openxmlformats.org/spreadsheetml/2006/main" count="268" uniqueCount="138">
  <si>
    <t>Наименование проектов</t>
  </si>
  <si>
    <t>Общая стоимость проектов, руб.</t>
  </si>
  <si>
    <t>Софинансирование от населения, руб.</t>
  </si>
  <si>
    <t>Софинансирование от индивидуальных предпринимателей и юридических лиц, руб.</t>
  </si>
  <si>
    <t>№ п/п</t>
  </si>
  <si>
    <t>с.п. Сингапай</t>
  </si>
  <si>
    <t>с/п Сингапай "Цветной квартал" ул.Круг В-1 покраска фасада жилых домов 44, 45, 46, 47</t>
  </si>
  <si>
    <t>"Цветной дом" ул.Круг Б-3 покраска фасада жилых домов</t>
  </si>
  <si>
    <t>"Все лучшее детям" ул.Круг В-1 обустройство детской площадки</t>
  </si>
  <si>
    <t>с. Чеускино</t>
  </si>
  <si>
    <t>"Обустройство концертного зала ДК "Успех"</t>
  </si>
  <si>
    <t>Обустройство памятника природы "Чеускинский бор". Исторические даты ОКРУГ</t>
  </si>
  <si>
    <t>"Палитра" ул.Круг Б-4 окраска фасадов домов</t>
  </si>
  <si>
    <t>"Русские горки" ул.Круг Б-3  зимняя игровая площадка</t>
  </si>
  <si>
    <t xml:space="preserve">"Игровой комплекс" ул.Круг Б-3  </t>
  </si>
  <si>
    <t>с.п. Лемпино</t>
  </si>
  <si>
    <t xml:space="preserve">"Чудо-елка". Мобильная новогодняя площадка </t>
  </si>
  <si>
    <t>с.п. Салым,
п. Сивыс-Ях</t>
  </si>
  <si>
    <t>"Солнечный сквер","Детская площадка".
Исторические даты ОКРУГ</t>
  </si>
  <si>
    <t>с.п. Салым</t>
  </si>
  <si>
    <t>"Аллея имени Героя Советского Союза Н.И.Кузнецова" реконструкция и благоустройство</t>
  </si>
  <si>
    <t>"Моя безопасность по дороге в школу и домой" строительство пешеходной дорожки</t>
  </si>
  <si>
    <t>"Ночные огоньки Салыма"</t>
  </si>
  <si>
    <t>"Сквер воинской славы"</t>
  </si>
  <si>
    <t xml:space="preserve">"Собачье сердце" площадка для  выгула собак </t>
  </si>
  <si>
    <t>"Нет - беспокойству жителей двора!" Ограждение спортивных площадок</t>
  </si>
  <si>
    <t>г.п. Пойковский</t>
  </si>
  <si>
    <t>"Инклюзивная детская площадка" 3 микрорайон</t>
  </si>
  <si>
    <t xml:space="preserve">"Парковка дворовой территрии" 4 микрорайон, д.1 </t>
  </si>
  <si>
    <t>"Первое захоронение" работы по ограждению мест первых захронений, расположенных возле 4 школы. Инициативная группа Храма Святой Троицы</t>
  </si>
  <si>
    <t>Ремонт дороги ТОС "Строительная-2"</t>
  </si>
  <si>
    <t>"Ремонт фасада дома" 4 микрорайон, д.4</t>
  </si>
  <si>
    <t xml:space="preserve">"Сквер участников боевых действий" </t>
  </si>
  <si>
    <t>с.п. Усть-Юган</t>
  </si>
  <si>
    <t>"Благоустройство и установка взрослой спортивной площадки с ограждением и освещением"</t>
  </si>
  <si>
    <t>с.п. Сентябрьский</t>
  </si>
  <si>
    <t>"Уютный двор" благоустройство придомовой  территории д.53, детская площадка, ограждение</t>
  </si>
  <si>
    <t>с.п. Каркатеевы</t>
  </si>
  <si>
    <t>"Расширение и благоустройство территории кладбища 2 этап"</t>
  </si>
  <si>
    <t>с.п. Куть-Ях</t>
  </si>
  <si>
    <t>Аллея "Жар-птица"</t>
  </si>
  <si>
    <t>"Уютный двор - красивая Россия"</t>
  </si>
  <si>
    <t>"Яркий дом, яркий двор, яркий регион"</t>
  </si>
  <si>
    <t>"Дворик на Садовой"</t>
  </si>
  <si>
    <t>"Сенсорный сад-пяти чувств"</t>
  </si>
  <si>
    <t>"Устройство скейт-парка"</t>
  </si>
  <si>
    <t>"Уютный сквер у дома" благоустройство придомовой территории д.56</t>
  </si>
  <si>
    <t>"В гостях хорошо, а дома лучше" Благоустройство придомовой территории д. № 47 по ул.Круг В-1</t>
  </si>
  <si>
    <t>"Наш дом" Ограждение домов по ул. Круг Б-3 д. 37,38,39</t>
  </si>
  <si>
    <t xml:space="preserve">"Мой дом – моя крепость" Ограждение домов № 44,45,46 по ул. Круг В-1 </t>
  </si>
  <si>
    <t xml:space="preserve">«Заборчик»  Ограждение домов по ул. Круг Б-3 д. 36, 40, 43 </t>
  </si>
  <si>
    <t>"Обустройство придомовой территории" д.17а по ул. Центральная с. Чеускино"</t>
  </si>
  <si>
    <t>"Безопасный спорт"</t>
  </si>
  <si>
    <t>Комфортная среда досуга</t>
  </si>
  <si>
    <t>Цветной двор</t>
  </si>
  <si>
    <t>Радужные дома</t>
  </si>
  <si>
    <t>Арт-локация  "Я люблю Лемпино"</t>
  </si>
  <si>
    <t>Детская игровая площадка на Солнечной</t>
  </si>
  <si>
    <t xml:space="preserve">"Устройство ливневого водоотвода автомобильной дороги по ул. Северная" </t>
  </si>
  <si>
    <t>Газификация улицы Новоселов</t>
  </si>
  <si>
    <t>Устройство сухого" фонтана на территории Солнечного сквера"</t>
  </si>
  <si>
    <t>Устройство пешеходного тротуара по ул. Кедровая до Салымской СОШ №1</t>
  </si>
  <si>
    <t>Устройство тротуара по ул. 55 лет Победы до озера Сырковый Сор</t>
  </si>
  <si>
    <t>Организация и обустройство автомобильной стоянки прилегающей к территории дома №36/37 микрорайона 7</t>
  </si>
  <si>
    <t>Организация и обустройство автомобильной стоянки прилегающей к территории дома №1 микрорайона 6</t>
  </si>
  <si>
    <t>Организация и обустройство автомобильной стоянки прилегающей к территории дома №58,58/1 микрорайона 3</t>
  </si>
  <si>
    <t>Благоустройство кладбища</t>
  </si>
  <si>
    <t>Итого</t>
  </si>
  <si>
    <t>Населенный пункт</t>
  </si>
  <si>
    <t xml:space="preserve">Перечень проектов "Народный бюджет", реализуемых на территории Нефтеюганского района в 2017 году </t>
  </si>
  <si>
    <t>Фактические расходы на 31.12.2017</t>
  </si>
  <si>
    <t xml:space="preserve">Иные межбюджетные трансферты из бюджета  бюджета Нефтеюганского района, руб. </t>
  </si>
  <si>
    <t xml:space="preserve">Перечень проектов "Народный бюджет", реализуемых на территории Нефтеюганского района в 2018 году </t>
  </si>
  <si>
    <t>Фактические расходы на 31.12.2018</t>
  </si>
  <si>
    <t>Средства бюджетов поселений Нефтеюганского района, руб.</t>
  </si>
  <si>
    <t xml:space="preserve">Перечень проектов "Народный бюджет", реализуемых на территории Нефтеюганского района в 2019 году </t>
  </si>
  <si>
    <t>Фактические расходы на 31.12.2019</t>
  </si>
  <si>
    <t xml:space="preserve">Перечень проектов "Народный бюджет", реализуемых на территории Нефтеюганского района в 2020 году </t>
  </si>
  <si>
    <t>Фактические расходы на 31.12.2020</t>
  </si>
  <si>
    <t xml:space="preserve">Перечень проектов "Народный бюджет", реализуемых на территории Нефтеюганского района в 2021 году </t>
  </si>
  <si>
    <t>Фактические расходы на 31.12.2021</t>
  </si>
  <si>
    <t xml:space="preserve">"Лесная сказка" </t>
  </si>
  <si>
    <t>"Современный пирс на Сырковом Соре"</t>
  </si>
  <si>
    <t>"Уютный двор"</t>
  </si>
  <si>
    <t>"Обустройство территории кладбища"</t>
  </si>
  <si>
    <t>"Благоустройство придомовой территории многоквартирных домов"</t>
  </si>
  <si>
    <t>"Обустройство детской площадки в 6 мкр"</t>
  </si>
  <si>
    <t>"Мемориал славы "Они сражались за Родину"</t>
  </si>
  <si>
    <t>"Обустройство детской площадки ул. Центральная"</t>
  </si>
  <si>
    <t>"Обустройство спортивной площадки ул. Новая"</t>
  </si>
  <si>
    <t>"Безопасный островок детства"</t>
  </si>
  <si>
    <t>«Обустройство тропы здоровья памятника природы «Чеускинский бор» (проект 2018 года)</t>
  </si>
  <si>
    <t>11.1</t>
  </si>
  <si>
    <t>"МАФы в сквер Победы"</t>
  </si>
  <si>
    <t>Обустройство площадки для игры в футбол ул. Круг Б-3 "Лига" п. Сингапай</t>
  </si>
  <si>
    <t>Реконструкция универсальной спортивной площадки на базе хоккейного корта в рамках проекта "Хоккейный клуб" Медведи" п. Сингапай"</t>
  </si>
  <si>
    <t>Благоустройство территории в парке отдыха Сингапай "Станция спортивная"</t>
  </si>
  <si>
    <t xml:space="preserve">Благоустройство территории в парке отдыха Сингапай "Веселые горки" </t>
  </si>
  <si>
    <t xml:space="preserve">Обустройство детской площадки "Штурмовая полоса" по ул. Круг В-1 напротив дома № 59 </t>
  </si>
  <si>
    <t xml:space="preserve">Благоустройство территории в парке отдыха Сингапай "Волшебная долина" </t>
  </si>
  <si>
    <t xml:space="preserve">Благоустройство территории в парке отдыха Сингапай "Весёлая семейка" </t>
  </si>
  <si>
    <t xml:space="preserve">"Открытая стоянка для автомашин" </t>
  </si>
  <si>
    <t>Площадка для проведения массовых мероприятий "Сердце земли"</t>
  </si>
  <si>
    <t>Ремонт проезда ТОС "Лесной" в пгт. Пойковский</t>
  </si>
  <si>
    <t>Устройство автомобильной парковки и тротуара прилегающих к территории дома №1/2 микрорайона №7</t>
  </si>
  <si>
    <t>Устройство проезда и тротуара прилегающих к территории дома №7 микрорайона №4</t>
  </si>
  <si>
    <t>Устройство автомобильной парковки и тротуара прилегающих к территории дома №7 микрорайона №4</t>
  </si>
  <si>
    <t>Устройство автомобильной парковки и тротуара прилегающих к территории дома №21/22 микрорайона №7</t>
  </si>
  <si>
    <t xml:space="preserve">"Архитектурно-художественное освещение" </t>
  </si>
  <si>
    <t xml:space="preserve">Пешеходный тротуар с автопарковками по ул. Дорожников </t>
  </si>
  <si>
    <t>Средства неккомерческих организаций, руб.</t>
  </si>
  <si>
    <t>Средства общественных организаций (ТОС), руб.</t>
  </si>
  <si>
    <t xml:space="preserve">Обустройство территории берега Сырковый Сор для съезда и стоянки маломерных судов </t>
  </si>
  <si>
    <t>"Травмобезопасные детские площадки"</t>
  </si>
  <si>
    <t>п. Юганская Обь</t>
  </si>
  <si>
    <t>Устройство скейт-парка "Адреналин"</t>
  </si>
  <si>
    <t>Обустройство детской площадки Остров детства"</t>
  </si>
  <si>
    <t>Обустройство площади с декоративным монументом Сингапай"</t>
  </si>
  <si>
    <t>Обустройство Сквера пограничной славы"в микрорайоне Усть-Балык п. Сингапай"</t>
  </si>
  <si>
    <t>Обустройство баскетбольной площадки Движение вверх" по ул. Круг Б-3 в п. Сингапай"</t>
  </si>
  <si>
    <t>Обустройство придомовой территории д.19 по ул. Центральная п. Сингапай</t>
  </si>
  <si>
    <t>Благоустройство поселка Сингапай Цветущий поселок"</t>
  </si>
  <si>
    <t>Обустройство спортивной площадки Воркаутеры"</t>
  </si>
  <si>
    <t>Обустройство парка "Сердце Югры"</t>
  </si>
  <si>
    <t>Организация и обустройство автомобильной стоянки прилегающей к территории дома №4-13 в пгт. Пойковский</t>
  </si>
  <si>
    <t>Устройство зоны отдыха в п. Усть-Юган, ул. Березовая, д 33</t>
  </si>
  <si>
    <t>Закупка и монтаж детского игрового оборудования</t>
  </si>
  <si>
    <t>Искусственное освещение детской игровой площадки и устройство видеонаблюдения</t>
  </si>
  <si>
    <t>Обустройство игрового поля 3 в 1 – площадка для мини-футбола, баскетбола, волейбола "НЮРЭС – Арена"</t>
  </si>
  <si>
    <t>"Теплый дом"</t>
  </si>
  <si>
    <t xml:space="preserve">"Новогодний калейдоскоп" </t>
  </si>
  <si>
    <t>"Обустройство детской площадки "Островок дружбы" ул. Центральная с. Чеускино"</t>
  </si>
  <si>
    <t>"Корт для всех"</t>
  </si>
  <si>
    <t>"Пешеходная дорожка у Храма"</t>
  </si>
  <si>
    <t>Субсидии на содействие развитию исторических и иных местных традиций, руб.</t>
  </si>
  <si>
    <t>Устройство проезда и ливневой канализации проезда 7/3 ТОС "СИБИРЬ" (этап 2)</t>
  </si>
  <si>
    <t>Устройство проезда и ливневой канализации проезда 7/3 ТОС "СИБИРЬ" (этап 1)</t>
  </si>
  <si>
    <t>Изготовление и установка скульптурной композиции "Я люблю Усть-Юган"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</si>
</sst>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5" zoomScaleNormal="100" zoomScaleSheetLayoutView="85" workbookViewId="0">
      <selection activeCell="K6" sqref="K6"/>
    </sheetView>
  </sheetViews>
  <sheetFormatPr defaultColWidth="8.81640625" defaultRowHeight="15.5" x14ac:dyDescent="0.35"/>
  <cols>
    <col min="1" max="1" width="5" style="8" customWidth="1"/>
    <col min="2" max="2" width="19.7265625" style="1" customWidth="1"/>
    <col min="3" max="3" width="44.81640625" style="1" customWidth="1"/>
    <col min="4" max="4" width="21.1796875" style="1" customWidth="1"/>
    <col min="5" max="5" width="20" style="1" customWidth="1"/>
    <col min="6" max="6" width="20.1796875" style="1" customWidth="1"/>
    <col min="7" max="7" width="20.54296875" style="1" customWidth="1"/>
    <col min="8" max="8" width="20.81640625" style="1" customWidth="1"/>
    <col min="9" max="16384" width="8.81640625" style="1"/>
  </cols>
  <sheetData>
    <row r="1" spans="1:8" ht="33.65" customHeight="1" x14ac:dyDescent="0.35">
      <c r="A1" s="39" t="s">
        <v>69</v>
      </c>
      <c r="B1" s="39"/>
      <c r="C1" s="39"/>
      <c r="D1" s="39"/>
      <c r="E1" s="39"/>
      <c r="F1" s="39"/>
      <c r="G1" s="39"/>
      <c r="H1" s="39"/>
    </row>
    <row r="2" spans="1:8" ht="18.649999999999999" customHeight="1" x14ac:dyDescent="0.35">
      <c r="A2" s="40" t="s">
        <v>70</v>
      </c>
      <c r="B2" s="40"/>
      <c r="C2" s="40"/>
      <c r="D2" s="40"/>
      <c r="E2" s="40"/>
      <c r="F2" s="40"/>
      <c r="G2" s="40"/>
      <c r="H2" s="40"/>
    </row>
    <row r="3" spans="1:8" ht="96" customHeight="1" x14ac:dyDescent="0.35">
      <c r="A3" s="16" t="s">
        <v>4</v>
      </c>
      <c r="B3" s="17" t="s">
        <v>68</v>
      </c>
      <c r="C3" s="18" t="s">
        <v>0</v>
      </c>
      <c r="D3" s="18" t="s">
        <v>1</v>
      </c>
      <c r="E3" s="18" t="s">
        <v>71</v>
      </c>
      <c r="F3" s="18" t="s">
        <v>2</v>
      </c>
      <c r="G3" s="18" t="s">
        <v>3</v>
      </c>
      <c r="H3" s="16" t="s">
        <v>74</v>
      </c>
    </row>
    <row r="4" spans="1:8" x14ac:dyDescent="0.35">
      <c r="A4" s="32">
        <v>1</v>
      </c>
      <c r="B4" s="33" t="s">
        <v>19</v>
      </c>
      <c r="C4" s="34" t="s">
        <v>82</v>
      </c>
      <c r="D4" s="9">
        <f>E4+F4+G4+H4</f>
        <v>2831250</v>
      </c>
      <c r="E4" s="10">
        <v>2774625</v>
      </c>
      <c r="F4" s="11"/>
      <c r="G4" s="11">
        <v>56625</v>
      </c>
      <c r="H4" s="12"/>
    </row>
    <row r="5" spans="1:8" x14ac:dyDescent="0.35">
      <c r="A5" s="32">
        <v>2</v>
      </c>
      <c r="B5" s="33" t="s">
        <v>39</v>
      </c>
      <c r="C5" s="34" t="s">
        <v>83</v>
      </c>
      <c r="D5" s="9">
        <f t="shared" ref="D5:D11" si="0">E5+F5+G5+H5</f>
        <v>3016116.51</v>
      </c>
      <c r="E5" s="13">
        <v>3000000</v>
      </c>
      <c r="F5" s="14">
        <v>16116.51</v>
      </c>
      <c r="G5" s="14"/>
      <c r="H5" s="12"/>
    </row>
    <row r="6" spans="1:8" x14ac:dyDescent="0.35">
      <c r="A6" s="32">
        <v>3</v>
      </c>
      <c r="B6" s="33" t="s">
        <v>37</v>
      </c>
      <c r="C6" s="34" t="s">
        <v>84</v>
      </c>
      <c r="D6" s="9">
        <f t="shared" si="0"/>
        <v>3028230</v>
      </c>
      <c r="E6" s="13">
        <v>3000000</v>
      </c>
      <c r="F6" s="14">
        <f>7479+17780.4+0.6+2970</f>
        <v>28230</v>
      </c>
      <c r="G6" s="14"/>
      <c r="H6" s="12"/>
    </row>
    <row r="7" spans="1:8" ht="28" x14ac:dyDescent="0.35">
      <c r="A7" s="32">
        <v>4</v>
      </c>
      <c r="B7" s="33" t="s">
        <v>33</v>
      </c>
      <c r="C7" s="34" t="s">
        <v>85</v>
      </c>
      <c r="D7" s="9">
        <f>E7+F7+G7+H7</f>
        <v>2924644</v>
      </c>
      <c r="E7" s="13">
        <v>2894644</v>
      </c>
      <c r="F7" s="14">
        <v>30000</v>
      </c>
      <c r="G7" s="14"/>
      <c r="H7" s="12"/>
    </row>
    <row r="8" spans="1:8" x14ac:dyDescent="0.35">
      <c r="A8" s="32">
        <v>5</v>
      </c>
      <c r="B8" s="33" t="s">
        <v>26</v>
      </c>
      <c r="C8" s="34" t="s">
        <v>86</v>
      </c>
      <c r="D8" s="9">
        <f>E8+F8+G8+H8</f>
        <v>6053254</v>
      </c>
      <c r="E8" s="10">
        <v>3000000</v>
      </c>
      <c r="F8" s="11">
        <v>4390</v>
      </c>
      <c r="G8" s="15">
        <v>1020000</v>
      </c>
      <c r="H8" s="14">
        <v>2028864</v>
      </c>
    </row>
    <row r="9" spans="1:8" ht="22" customHeight="1" x14ac:dyDescent="0.35">
      <c r="A9" s="32">
        <v>6</v>
      </c>
      <c r="B9" s="33" t="s">
        <v>15</v>
      </c>
      <c r="C9" s="34" t="s">
        <v>87</v>
      </c>
      <c r="D9" s="9">
        <f t="shared" si="0"/>
        <v>1970000</v>
      </c>
      <c r="E9" s="13">
        <v>1960110</v>
      </c>
      <c r="F9" s="14">
        <v>9890</v>
      </c>
      <c r="G9" s="14"/>
      <c r="H9" s="12"/>
    </row>
    <row r="10" spans="1:8" ht="28" x14ac:dyDescent="0.35">
      <c r="A10" s="32">
        <v>7</v>
      </c>
      <c r="B10" s="33" t="s">
        <v>5</v>
      </c>
      <c r="C10" s="34" t="s">
        <v>88</v>
      </c>
      <c r="D10" s="9">
        <f t="shared" si="0"/>
        <v>2797991</v>
      </c>
      <c r="E10" s="13">
        <v>2783191</v>
      </c>
      <c r="F10" s="14">
        <f>9200+5600</f>
        <v>14800</v>
      </c>
      <c r="G10" s="14"/>
      <c r="H10" s="12"/>
    </row>
    <row r="11" spans="1:8" x14ac:dyDescent="0.35">
      <c r="A11" s="32">
        <v>8</v>
      </c>
      <c r="B11" s="33" t="s">
        <v>9</v>
      </c>
      <c r="C11" s="34" t="s">
        <v>89</v>
      </c>
      <c r="D11" s="9">
        <f t="shared" si="0"/>
        <v>745463.25</v>
      </c>
      <c r="E11" s="13">
        <v>741263.25</v>
      </c>
      <c r="F11" s="14">
        <f>4200</f>
        <v>4200</v>
      </c>
      <c r="G11" s="14"/>
      <c r="H11" s="12"/>
    </row>
    <row r="12" spans="1:8" ht="23.15" customHeight="1" x14ac:dyDescent="0.35">
      <c r="A12" s="36" t="s">
        <v>67</v>
      </c>
      <c r="B12" s="37"/>
      <c r="C12" s="38"/>
      <c r="D12" s="25">
        <f>SUM(D4:D11)</f>
        <v>23366948.759999998</v>
      </c>
      <c r="E12" s="25">
        <f t="shared" ref="E12:H12" si="1">SUM(E4:E11)</f>
        <v>20153833.25</v>
      </c>
      <c r="F12" s="25">
        <f t="shared" si="1"/>
        <v>107626.51000000001</v>
      </c>
      <c r="G12" s="25">
        <f t="shared" si="1"/>
        <v>1076625</v>
      </c>
      <c r="H12" s="25">
        <f t="shared" si="1"/>
        <v>2028864</v>
      </c>
    </row>
  </sheetData>
  <mergeCells count="3">
    <mergeCell ref="A12:C12"/>
    <mergeCell ref="A1:H1"/>
    <mergeCell ref="A2:H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21" zoomScale="85" zoomScaleNormal="100" zoomScaleSheetLayoutView="85" workbookViewId="0">
      <selection activeCell="C33" sqref="C33"/>
    </sheetView>
  </sheetViews>
  <sheetFormatPr defaultColWidth="8.81640625" defaultRowHeight="15.5" x14ac:dyDescent="0.35"/>
  <cols>
    <col min="1" max="1" width="5.81640625" style="19" customWidth="1"/>
    <col min="2" max="2" width="19.453125" style="2" customWidth="1"/>
    <col min="3" max="3" width="50.1796875" style="2" customWidth="1"/>
    <col min="4" max="4" width="21.453125" style="2" customWidth="1"/>
    <col min="5" max="5" width="22.54296875" style="2" customWidth="1"/>
    <col min="6" max="6" width="20.1796875" style="2" customWidth="1"/>
    <col min="7" max="7" width="20.7265625" style="2" customWidth="1"/>
    <col min="8" max="8" width="21.453125" style="2" customWidth="1"/>
    <col min="9" max="16384" width="8.81640625" style="2"/>
  </cols>
  <sheetData>
    <row r="1" spans="1:8" ht="31.5" customHeight="1" x14ac:dyDescent="0.35">
      <c r="A1" s="39" t="s">
        <v>72</v>
      </c>
      <c r="B1" s="39"/>
      <c r="C1" s="39"/>
      <c r="D1" s="39"/>
      <c r="E1" s="39"/>
      <c r="F1" s="39"/>
      <c r="G1" s="39"/>
      <c r="H1" s="39"/>
    </row>
    <row r="2" spans="1:8" ht="22" customHeight="1" x14ac:dyDescent="0.35">
      <c r="A2" s="40" t="s">
        <v>73</v>
      </c>
      <c r="B2" s="39"/>
      <c r="C2" s="39"/>
      <c r="D2" s="39"/>
      <c r="E2" s="39"/>
      <c r="F2" s="39"/>
      <c r="G2" s="39"/>
      <c r="H2" s="39"/>
    </row>
    <row r="3" spans="1:8" ht="75.650000000000006" customHeight="1" x14ac:dyDescent="0.35">
      <c r="A3" s="20" t="s">
        <v>4</v>
      </c>
      <c r="B3" s="17" t="s">
        <v>68</v>
      </c>
      <c r="C3" s="18" t="s">
        <v>0</v>
      </c>
      <c r="D3" s="18" t="s">
        <v>1</v>
      </c>
      <c r="E3" s="18" t="s">
        <v>71</v>
      </c>
      <c r="F3" s="18" t="s">
        <v>2</v>
      </c>
      <c r="G3" s="18" t="s">
        <v>3</v>
      </c>
      <c r="H3" s="16" t="s">
        <v>74</v>
      </c>
    </row>
    <row r="4" spans="1:8" ht="28" x14ac:dyDescent="0.35">
      <c r="A4" s="31">
        <v>1</v>
      </c>
      <c r="B4" s="3" t="s">
        <v>5</v>
      </c>
      <c r="C4" s="4" t="s">
        <v>6</v>
      </c>
      <c r="D4" s="9">
        <f>E4+F4+G4+H4</f>
        <v>1552000</v>
      </c>
      <c r="E4" s="21">
        <v>1485000</v>
      </c>
      <c r="F4" s="21">
        <v>7500</v>
      </c>
      <c r="G4" s="21">
        <v>7500</v>
      </c>
      <c r="H4" s="9">
        <v>52000</v>
      </c>
    </row>
    <row r="5" spans="1:8" ht="28" x14ac:dyDescent="0.35">
      <c r="A5" s="31">
        <v>2</v>
      </c>
      <c r="B5" s="3" t="s">
        <v>5</v>
      </c>
      <c r="C5" s="4" t="s">
        <v>7</v>
      </c>
      <c r="D5" s="9">
        <f t="shared" ref="D5:D29" si="0">E5+F5+G5+H5</f>
        <v>1272051.4099999999</v>
      </c>
      <c r="E5" s="21">
        <v>1257051.4099999999</v>
      </c>
      <c r="F5" s="21">
        <v>7500</v>
      </c>
      <c r="G5" s="21">
        <v>7500</v>
      </c>
      <c r="H5" s="9"/>
    </row>
    <row r="6" spans="1:8" ht="28" x14ac:dyDescent="0.35">
      <c r="A6" s="31">
        <v>3</v>
      </c>
      <c r="B6" s="3" t="s">
        <v>5</v>
      </c>
      <c r="C6" s="4" t="s">
        <v>8</v>
      </c>
      <c r="D6" s="9">
        <f t="shared" si="0"/>
        <v>1717950.48</v>
      </c>
      <c r="E6" s="21">
        <v>1707760.48</v>
      </c>
      <c r="F6" s="21">
        <v>10190</v>
      </c>
      <c r="G6" s="21"/>
      <c r="H6" s="9"/>
    </row>
    <row r="7" spans="1:8" x14ac:dyDescent="0.35">
      <c r="A7" s="31">
        <v>4</v>
      </c>
      <c r="B7" s="5" t="s">
        <v>9</v>
      </c>
      <c r="C7" s="4" t="s">
        <v>10</v>
      </c>
      <c r="D7" s="9">
        <f t="shared" si="0"/>
        <v>1462194.97</v>
      </c>
      <c r="E7" s="21">
        <v>1428194.97</v>
      </c>
      <c r="F7" s="21">
        <v>17000</v>
      </c>
      <c r="G7" s="21">
        <v>17000</v>
      </c>
      <c r="H7" s="9"/>
    </row>
    <row r="8" spans="1:8" ht="28" x14ac:dyDescent="0.35">
      <c r="A8" s="31">
        <v>5</v>
      </c>
      <c r="B8" s="5" t="s">
        <v>9</v>
      </c>
      <c r="C8" s="6" t="s">
        <v>11</v>
      </c>
      <c r="D8" s="9">
        <f t="shared" si="0"/>
        <v>11575</v>
      </c>
      <c r="E8" s="22"/>
      <c r="F8" s="22">
        <v>11575</v>
      </c>
      <c r="G8" s="22"/>
      <c r="H8" s="9"/>
    </row>
    <row r="9" spans="1:8" x14ac:dyDescent="0.35">
      <c r="A9" s="31">
        <v>6</v>
      </c>
      <c r="B9" s="3" t="s">
        <v>5</v>
      </c>
      <c r="C9" s="4" t="s">
        <v>12</v>
      </c>
      <c r="D9" s="9">
        <f t="shared" si="0"/>
        <v>1289210.32</v>
      </c>
      <c r="E9" s="21">
        <v>1274210.32</v>
      </c>
      <c r="F9" s="21">
        <v>7500</v>
      </c>
      <c r="G9" s="21">
        <v>7500</v>
      </c>
      <c r="H9" s="9"/>
    </row>
    <row r="10" spans="1:8" x14ac:dyDescent="0.35">
      <c r="A10" s="31">
        <v>7</v>
      </c>
      <c r="B10" s="3" t="s">
        <v>5</v>
      </c>
      <c r="C10" s="4" t="s">
        <v>13</v>
      </c>
      <c r="D10" s="9">
        <f t="shared" si="0"/>
        <v>2283138.5</v>
      </c>
      <c r="E10" s="21">
        <v>1789424.82</v>
      </c>
      <c r="F10" s="21">
        <v>10580</v>
      </c>
      <c r="G10" s="21">
        <v>10000</v>
      </c>
      <c r="H10" s="9">
        <v>473133.68</v>
      </c>
    </row>
    <row r="11" spans="1:8" x14ac:dyDescent="0.35">
      <c r="A11" s="31">
        <v>8</v>
      </c>
      <c r="B11" s="3" t="s">
        <v>5</v>
      </c>
      <c r="C11" s="4" t="s">
        <v>14</v>
      </c>
      <c r="D11" s="9">
        <f t="shared" si="0"/>
        <v>1357100.34</v>
      </c>
      <c r="E11" s="21">
        <v>1279821.33</v>
      </c>
      <c r="F11" s="21">
        <v>7522</v>
      </c>
      <c r="G11" s="21">
        <v>6435</v>
      </c>
      <c r="H11" s="9">
        <v>63322.01</v>
      </c>
    </row>
    <row r="12" spans="1:8" x14ac:dyDescent="0.35">
      <c r="A12" s="31">
        <v>9</v>
      </c>
      <c r="B12" s="5" t="s">
        <v>15</v>
      </c>
      <c r="C12" s="4" t="s">
        <v>16</v>
      </c>
      <c r="D12" s="9">
        <f t="shared" si="0"/>
        <v>1006086.65</v>
      </c>
      <c r="E12" s="21">
        <v>948536.65</v>
      </c>
      <c r="F12" s="21">
        <v>38650</v>
      </c>
      <c r="G12" s="21">
        <v>18900</v>
      </c>
      <c r="H12" s="9"/>
    </row>
    <row r="13" spans="1:8" ht="28" x14ac:dyDescent="0.35">
      <c r="A13" s="31">
        <v>10</v>
      </c>
      <c r="B13" s="4" t="s">
        <v>17</v>
      </c>
      <c r="C13" s="6" t="s">
        <v>18</v>
      </c>
      <c r="D13" s="9">
        <f t="shared" si="0"/>
        <v>1600000</v>
      </c>
      <c r="E13" s="21">
        <v>1500000</v>
      </c>
      <c r="F13" s="21"/>
      <c r="G13" s="21"/>
      <c r="H13" s="9">
        <v>100000</v>
      </c>
    </row>
    <row r="14" spans="1:8" ht="28" x14ac:dyDescent="0.35">
      <c r="A14" s="31">
        <v>11</v>
      </c>
      <c r="B14" s="3" t="s">
        <v>19</v>
      </c>
      <c r="C14" s="4" t="s">
        <v>20</v>
      </c>
      <c r="D14" s="9">
        <f t="shared" si="0"/>
        <v>1237947.1600000001</v>
      </c>
      <c r="E14" s="23">
        <v>1064634.56</v>
      </c>
      <c r="F14" s="23">
        <v>74276.83</v>
      </c>
      <c r="G14" s="23">
        <v>99035.77</v>
      </c>
      <c r="H14" s="9"/>
    </row>
    <row r="15" spans="1:8" ht="28" x14ac:dyDescent="0.35">
      <c r="A15" s="31">
        <v>12</v>
      </c>
      <c r="B15" s="3" t="s">
        <v>19</v>
      </c>
      <c r="C15" s="4" t="s">
        <v>21</v>
      </c>
      <c r="D15" s="9">
        <f t="shared" si="0"/>
        <v>1539741.92</v>
      </c>
      <c r="E15" s="23">
        <v>1258480</v>
      </c>
      <c r="F15" s="23"/>
      <c r="G15" s="23"/>
      <c r="H15" s="9">
        <v>281261.92</v>
      </c>
    </row>
    <row r="16" spans="1:8" x14ac:dyDescent="0.35">
      <c r="A16" s="31">
        <v>13</v>
      </c>
      <c r="B16" s="3" t="s">
        <v>19</v>
      </c>
      <c r="C16" s="4" t="s">
        <v>22</v>
      </c>
      <c r="D16" s="9">
        <f t="shared" si="0"/>
        <v>1005000</v>
      </c>
      <c r="E16" s="23">
        <v>915000</v>
      </c>
      <c r="F16" s="23">
        <v>20000</v>
      </c>
      <c r="G16" s="23">
        <v>70000</v>
      </c>
      <c r="H16" s="9"/>
    </row>
    <row r="17" spans="1:8" x14ac:dyDescent="0.35">
      <c r="A17" s="31">
        <v>14</v>
      </c>
      <c r="B17" s="3" t="s">
        <v>19</v>
      </c>
      <c r="C17" s="4" t="s">
        <v>23</v>
      </c>
      <c r="D17" s="9">
        <f t="shared" si="0"/>
        <v>720870</v>
      </c>
      <c r="E17" s="23">
        <v>620870</v>
      </c>
      <c r="F17" s="23">
        <v>100000</v>
      </c>
      <c r="G17" s="23"/>
      <c r="H17" s="9"/>
    </row>
    <row r="18" spans="1:8" x14ac:dyDescent="0.35">
      <c r="A18" s="31">
        <v>15</v>
      </c>
      <c r="B18" s="3" t="s">
        <v>19</v>
      </c>
      <c r="C18" s="4" t="s">
        <v>24</v>
      </c>
      <c r="D18" s="9">
        <f t="shared" si="0"/>
        <v>1413136.1400000001</v>
      </c>
      <c r="E18" s="23">
        <v>1140931.8600000001</v>
      </c>
      <c r="F18" s="23">
        <v>12090.129999999997</v>
      </c>
      <c r="G18" s="23">
        <v>45637.27</v>
      </c>
      <c r="H18" s="9">
        <v>214476.88</v>
      </c>
    </row>
    <row r="19" spans="1:8" ht="28" x14ac:dyDescent="0.35">
      <c r="A19" s="31">
        <v>16</v>
      </c>
      <c r="B19" s="3" t="s">
        <v>19</v>
      </c>
      <c r="C19" s="4" t="s">
        <v>25</v>
      </c>
      <c r="D19" s="9">
        <f>E19+F19+G19+H19</f>
        <v>983000</v>
      </c>
      <c r="E19" s="23">
        <v>865040</v>
      </c>
      <c r="F19" s="23">
        <v>45873.33</v>
      </c>
      <c r="G19" s="23">
        <v>72086.67</v>
      </c>
      <c r="H19" s="9"/>
    </row>
    <row r="20" spans="1:8" x14ac:dyDescent="0.35">
      <c r="A20" s="31">
        <v>17</v>
      </c>
      <c r="B20" s="3" t="s">
        <v>26</v>
      </c>
      <c r="C20" s="4" t="s">
        <v>27</v>
      </c>
      <c r="D20" s="9">
        <f t="shared" si="0"/>
        <v>4707850.5299999993</v>
      </c>
      <c r="E20" s="23">
        <v>1500000</v>
      </c>
      <c r="F20" s="23">
        <v>11882</v>
      </c>
      <c r="G20" s="23"/>
      <c r="H20" s="9">
        <v>3195968.53</v>
      </c>
    </row>
    <row r="21" spans="1:8" x14ac:dyDescent="0.35">
      <c r="A21" s="31">
        <v>18</v>
      </c>
      <c r="B21" s="3" t="s">
        <v>26</v>
      </c>
      <c r="C21" s="4" t="s">
        <v>28</v>
      </c>
      <c r="D21" s="9">
        <f t="shared" si="0"/>
        <v>1631959.05</v>
      </c>
      <c r="E21" s="23">
        <v>1500000</v>
      </c>
      <c r="F21" s="23">
        <v>10000</v>
      </c>
      <c r="G21" s="23"/>
      <c r="H21" s="9">
        <v>121959.05</v>
      </c>
    </row>
    <row r="22" spans="1:8" ht="42" x14ac:dyDescent="0.35">
      <c r="A22" s="31">
        <v>19</v>
      </c>
      <c r="B22" s="3" t="s">
        <v>26</v>
      </c>
      <c r="C22" s="4" t="s">
        <v>29</v>
      </c>
      <c r="D22" s="9">
        <f t="shared" si="0"/>
        <v>252962.58</v>
      </c>
      <c r="E22" s="23">
        <v>233762.58</v>
      </c>
      <c r="F22" s="23">
        <v>19200</v>
      </c>
      <c r="G22" s="23"/>
      <c r="H22" s="9"/>
    </row>
    <row r="23" spans="1:8" x14ac:dyDescent="0.35">
      <c r="A23" s="31">
        <v>20</v>
      </c>
      <c r="B23" s="3" t="s">
        <v>26</v>
      </c>
      <c r="C23" s="4" t="s">
        <v>30</v>
      </c>
      <c r="D23" s="9">
        <f t="shared" si="0"/>
        <v>3010000</v>
      </c>
      <c r="E23" s="23">
        <v>1500000</v>
      </c>
      <c r="F23" s="23">
        <v>10000</v>
      </c>
      <c r="G23" s="23"/>
      <c r="H23" s="9">
        <v>1500000</v>
      </c>
    </row>
    <row r="24" spans="1:8" x14ac:dyDescent="0.35">
      <c r="A24" s="31">
        <v>21</v>
      </c>
      <c r="B24" s="3" t="s">
        <v>26</v>
      </c>
      <c r="C24" s="4" t="s">
        <v>31</v>
      </c>
      <c r="D24" s="9">
        <f t="shared" si="0"/>
        <v>2185188.31</v>
      </c>
      <c r="E24" s="23">
        <v>1500000</v>
      </c>
      <c r="F24" s="23"/>
      <c r="G24" s="23">
        <v>25000</v>
      </c>
      <c r="H24" s="9">
        <v>660188.31000000006</v>
      </c>
    </row>
    <row r="25" spans="1:8" x14ac:dyDescent="0.35">
      <c r="A25" s="31">
        <v>22</v>
      </c>
      <c r="B25" s="3" t="s">
        <v>26</v>
      </c>
      <c r="C25" s="4" t="s">
        <v>32</v>
      </c>
      <c r="D25" s="9">
        <f t="shared" si="0"/>
        <v>2804557.5</v>
      </c>
      <c r="E25" s="23">
        <v>1500000</v>
      </c>
      <c r="F25" s="23"/>
      <c r="G25" s="23">
        <v>55400</v>
      </c>
      <c r="H25" s="9">
        <v>1249157.5</v>
      </c>
    </row>
    <row r="26" spans="1:8" ht="28" x14ac:dyDescent="0.35">
      <c r="A26" s="31">
        <v>23</v>
      </c>
      <c r="B26" s="3" t="s">
        <v>33</v>
      </c>
      <c r="C26" s="7" t="s">
        <v>34</v>
      </c>
      <c r="D26" s="9">
        <f t="shared" si="0"/>
        <v>587510.84</v>
      </c>
      <c r="E26" s="23">
        <v>584010.84</v>
      </c>
      <c r="F26" s="23">
        <v>3500</v>
      </c>
      <c r="G26" s="24"/>
      <c r="H26" s="9"/>
    </row>
    <row r="27" spans="1:8" ht="28" x14ac:dyDescent="0.35">
      <c r="A27" s="31">
        <v>24</v>
      </c>
      <c r="B27" s="3" t="s">
        <v>35</v>
      </c>
      <c r="C27" s="4" t="s">
        <v>36</v>
      </c>
      <c r="D27" s="9">
        <f t="shared" si="0"/>
        <v>1436247.49</v>
      </c>
      <c r="E27" s="23">
        <v>852000</v>
      </c>
      <c r="F27" s="21">
        <v>10300</v>
      </c>
      <c r="G27" s="21"/>
      <c r="H27" s="9">
        <v>573947.49</v>
      </c>
    </row>
    <row r="28" spans="1:8" ht="28" x14ac:dyDescent="0.35">
      <c r="A28" s="31">
        <v>25</v>
      </c>
      <c r="B28" s="3" t="s">
        <v>37</v>
      </c>
      <c r="C28" s="4" t="s">
        <v>38</v>
      </c>
      <c r="D28" s="9">
        <f t="shared" si="0"/>
        <v>867200</v>
      </c>
      <c r="E28" s="23">
        <v>852000</v>
      </c>
      <c r="F28" s="21">
        <v>15200</v>
      </c>
      <c r="G28" s="21"/>
      <c r="H28" s="9"/>
    </row>
    <row r="29" spans="1:8" x14ac:dyDescent="0.35">
      <c r="A29" s="31">
        <v>26</v>
      </c>
      <c r="B29" s="3" t="s">
        <v>39</v>
      </c>
      <c r="C29" s="4" t="s">
        <v>40</v>
      </c>
      <c r="D29" s="9">
        <f t="shared" si="0"/>
        <v>1399301.62</v>
      </c>
      <c r="E29" s="21">
        <v>850670</v>
      </c>
      <c r="F29" s="21">
        <v>15000</v>
      </c>
      <c r="G29" s="21">
        <v>30000</v>
      </c>
      <c r="H29" s="9">
        <v>503631.62</v>
      </c>
    </row>
    <row r="30" spans="1:8" ht="20.149999999999999" customHeight="1" x14ac:dyDescent="0.35">
      <c r="A30" s="41" t="s">
        <v>67</v>
      </c>
      <c r="B30" s="41"/>
      <c r="C30" s="41"/>
      <c r="D30" s="25">
        <f>SUM(D4:D29)</f>
        <v>39333780.810000002</v>
      </c>
      <c r="E30" s="25">
        <f t="shared" ref="E30:H30" si="1">SUM(E4:E29)</f>
        <v>29407399.82</v>
      </c>
      <c r="F30" s="25">
        <f t="shared" si="1"/>
        <v>465339.29000000004</v>
      </c>
      <c r="G30" s="25">
        <f t="shared" si="1"/>
        <v>471994.71</v>
      </c>
      <c r="H30" s="25">
        <f t="shared" si="1"/>
        <v>8989046.9899999984</v>
      </c>
    </row>
  </sheetData>
  <mergeCells count="3">
    <mergeCell ref="A2:H2"/>
    <mergeCell ref="A1:H1"/>
    <mergeCell ref="A30:C30"/>
  </mergeCells>
  <pageMargins left="0.7" right="0.7" top="0.75" bottom="0.75" header="0.3" footer="0.3"/>
  <pageSetup paperSize="9" scale="63" orientation="landscape" r:id="rId1"/>
  <rowBreaks count="1" manualBreakCount="1">
    <brk id="3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topLeftCell="B25" zoomScale="85" zoomScaleNormal="100" zoomScaleSheetLayoutView="85" workbookViewId="0">
      <selection activeCell="C28" sqref="C28"/>
    </sheetView>
  </sheetViews>
  <sheetFormatPr defaultColWidth="8.81640625" defaultRowHeight="15.5" x14ac:dyDescent="0.35"/>
  <cols>
    <col min="1" max="1" width="5.81640625" style="27" customWidth="1"/>
    <col min="2" max="2" width="19.81640625" style="1" customWidth="1"/>
    <col min="3" max="3" width="38.1796875" style="1" customWidth="1"/>
    <col min="4" max="4" width="21.453125" style="1" customWidth="1"/>
    <col min="5" max="5" width="23.54296875" style="1" customWidth="1"/>
    <col min="6" max="6" width="20.1796875" style="1" customWidth="1"/>
    <col min="7" max="7" width="19.453125" style="1" customWidth="1"/>
    <col min="8" max="8" width="20.1796875" style="1" customWidth="1"/>
    <col min="9" max="16384" width="8.81640625" style="1"/>
  </cols>
  <sheetData>
    <row r="1" spans="1:8" ht="37.9" customHeight="1" x14ac:dyDescent="0.35">
      <c r="A1" s="39" t="s">
        <v>75</v>
      </c>
      <c r="B1" s="39"/>
      <c r="C1" s="39"/>
      <c r="D1" s="39"/>
      <c r="E1" s="39"/>
      <c r="F1" s="39"/>
      <c r="G1" s="39"/>
      <c r="H1" s="39"/>
    </row>
    <row r="2" spans="1:8" ht="21" customHeight="1" x14ac:dyDescent="0.35">
      <c r="A2" s="40" t="s">
        <v>76</v>
      </c>
      <c r="B2" s="40"/>
      <c r="C2" s="40"/>
      <c r="D2" s="40"/>
      <c r="E2" s="40"/>
      <c r="F2" s="40"/>
      <c r="G2" s="40"/>
      <c r="H2" s="40"/>
    </row>
    <row r="3" spans="1:8" ht="77.5" customHeight="1" x14ac:dyDescent="0.35">
      <c r="A3" s="16" t="s">
        <v>4</v>
      </c>
      <c r="B3" s="17" t="s">
        <v>68</v>
      </c>
      <c r="C3" s="18" t="s">
        <v>0</v>
      </c>
      <c r="D3" s="18" t="s">
        <v>1</v>
      </c>
      <c r="E3" s="18" t="s">
        <v>71</v>
      </c>
      <c r="F3" s="18" t="s">
        <v>2</v>
      </c>
      <c r="G3" s="18" t="s">
        <v>3</v>
      </c>
      <c r="H3" s="16" t="s">
        <v>74</v>
      </c>
    </row>
    <row r="4" spans="1:8" s="2" customFormat="1" x14ac:dyDescent="0.35">
      <c r="A4" s="28">
        <v>1</v>
      </c>
      <c r="B4" s="29" t="s">
        <v>35</v>
      </c>
      <c r="C4" s="29" t="s">
        <v>41</v>
      </c>
      <c r="D4" s="26">
        <f>E4+F4+G4+H4</f>
        <v>1547000</v>
      </c>
      <c r="E4" s="26">
        <v>1500000</v>
      </c>
      <c r="F4" s="26">
        <v>25000</v>
      </c>
      <c r="G4" s="26">
        <v>0</v>
      </c>
      <c r="H4" s="26">
        <v>22000</v>
      </c>
    </row>
    <row r="5" spans="1:8" s="2" customFormat="1" ht="15.75" customHeight="1" x14ac:dyDescent="0.35">
      <c r="A5" s="28">
        <v>2</v>
      </c>
      <c r="B5" s="29" t="s">
        <v>35</v>
      </c>
      <c r="C5" s="29" t="s">
        <v>42</v>
      </c>
      <c r="D5" s="26">
        <f>E5+F5+G5+H5</f>
        <v>1442995.5</v>
      </c>
      <c r="E5" s="26">
        <v>1417995.5</v>
      </c>
      <c r="F5" s="26">
        <v>25000</v>
      </c>
      <c r="G5" s="26">
        <v>0</v>
      </c>
      <c r="H5" s="26">
        <v>0</v>
      </c>
    </row>
    <row r="6" spans="1:8" s="2" customFormat="1" ht="15.75" customHeight="1" x14ac:dyDescent="0.35">
      <c r="A6" s="28">
        <v>3</v>
      </c>
      <c r="B6" s="29" t="s">
        <v>37</v>
      </c>
      <c r="C6" s="29" t="s">
        <v>43</v>
      </c>
      <c r="D6" s="26">
        <f t="shared" ref="D6:D30" si="0">E6+F6+G6+H6</f>
        <v>1936750</v>
      </c>
      <c r="E6" s="26">
        <v>1500000</v>
      </c>
      <c r="F6" s="26">
        <v>22000</v>
      </c>
      <c r="G6" s="26">
        <v>14750</v>
      </c>
      <c r="H6" s="26">
        <v>400000</v>
      </c>
    </row>
    <row r="7" spans="1:8" s="2" customFormat="1" ht="15.75" customHeight="1" x14ac:dyDescent="0.35">
      <c r="A7" s="28">
        <v>4</v>
      </c>
      <c r="B7" s="29" t="s">
        <v>5</v>
      </c>
      <c r="C7" s="29" t="s">
        <v>44</v>
      </c>
      <c r="D7" s="26">
        <f t="shared" si="0"/>
        <v>914580</v>
      </c>
      <c r="E7" s="26">
        <v>893104</v>
      </c>
      <c r="F7" s="26">
        <v>10800</v>
      </c>
      <c r="G7" s="26">
        <v>10676</v>
      </c>
      <c r="H7" s="26">
        <v>0</v>
      </c>
    </row>
    <row r="8" spans="1:8" s="2" customFormat="1" x14ac:dyDescent="0.35">
      <c r="A8" s="28">
        <v>5</v>
      </c>
      <c r="B8" s="29" t="s">
        <v>5</v>
      </c>
      <c r="C8" s="29" t="s">
        <v>45</v>
      </c>
      <c r="D8" s="26">
        <f t="shared" si="0"/>
        <v>1857348.6</v>
      </c>
      <c r="E8" s="26">
        <v>1679500</v>
      </c>
      <c r="F8" s="26">
        <v>8000</v>
      </c>
      <c r="G8" s="26">
        <v>17590</v>
      </c>
      <c r="H8" s="26">
        <v>152258.6</v>
      </c>
    </row>
    <row r="9" spans="1:8" s="2" customFormat="1" ht="28" x14ac:dyDescent="0.35">
      <c r="A9" s="28">
        <v>6</v>
      </c>
      <c r="B9" s="29" t="s">
        <v>5</v>
      </c>
      <c r="C9" s="29" t="s">
        <v>46</v>
      </c>
      <c r="D9" s="26">
        <f t="shared" si="0"/>
        <v>857065</v>
      </c>
      <c r="E9" s="26">
        <v>840107</v>
      </c>
      <c r="F9" s="26">
        <v>8500</v>
      </c>
      <c r="G9" s="26">
        <v>8458</v>
      </c>
      <c r="H9" s="26">
        <v>0</v>
      </c>
    </row>
    <row r="10" spans="1:8" s="2" customFormat="1" ht="42" x14ac:dyDescent="0.35">
      <c r="A10" s="28">
        <v>7</v>
      </c>
      <c r="B10" s="29" t="s">
        <v>5</v>
      </c>
      <c r="C10" s="29" t="s">
        <v>47</v>
      </c>
      <c r="D10" s="26">
        <f t="shared" si="0"/>
        <v>924800</v>
      </c>
      <c r="E10" s="26">
        <v>889600</v>
      </c>
      <c r="F10" s="26">
        <v>17600</v>
      </c>
      <c r="G10" s="26">
        <v>17600</v>
      </c>
      <c r="H10" s="26"/>
    </row>
    <row r="11" spans="1:8" s="2" customFormat="1" ht="28" x14ac:dyDescent="0.35">
      <c r="A11" s="28">
        <v>8</v>
      </c>
      <c r="B11" s="29" t="s">
        <v>5</v>
      </c>
      <c r="C11" s="29" t="s">
        <v>48</v>
      </c>
      <c r="D11" s="26">
        <f t="shared" si="0"/>
        <v>1015000</v>
      </c>
      <c r="E11" s="26">
        <v>985672.97</v>
      </c>
      <c r="F11" s="26">
        <v>8000</v>
      </c>
      <c r="G11" s="26">
        <v>0</v>
      </c>
      <c r="H11" s="26">
        <v>21327.03</v>
      </c>
    </row>
    <row r="12" spans="1:8" s="2" customFormat="1" ht="28" x14ac:dyDescent="0.35">
      <c r="A12" s="28">
        <v>9</v>
      </c>
      <c r="B12" s="29" t="s">
        <v>5</v>
      </c>
      <c r="C12" s="29" t="s">
        <v>49</v>
      </c>
      <c r="D12" s="26">
        <f t="shared" si="0"/>
        <v>1467000</v>
      </c>
      <c r="E12" s="26">
        <v>1451000</v>
      </c>
      <c r="F12" s="26">
        <v>8000</v>
      </c>
      <c r="G12" s="26">
        <v>8000</v>
      </c>
      <c r="H12" s="26">
        <v>0</v>
      </c>
    </row>
    <row r="13" spans="1:8" s="2" customFormat="1" ht="28" x14ac:dyDescent="0.35">
      <c r="A13" s="28">
        <v>10</v>
      </c>
      <c r="B13" s="29" t="s">
        <v>5</v>
      </c>
      <c r="C13" s="29" t="s">
        <v>50</v>
      </c>
      <c r="D13" s="26">
        <f t="shared" si="0"/>
        <v>1015000</v>
      </c>
      <c r="E13" s="26">
        <v>1007000</v>
      </c>
      <c r="F13" s="26">
        <v>8000</v>
      </c>
      <c r="G13" s="26">
        <v>0</v>
      </c>
      <c r="H13" s="26">
        <v>0</v>
      </c>
    </row>
    <row r="14" spans="1:8" s="2" customFormat="1" ht="28" x14ac:dyDescent="0.35">
      <c r="A14" s="28">
        <v>11</v>
      </c>
      <c r="B14" s="29" t="s">
        <v>9</v>
      </c>
      <c r="C14" s="29" t="s">
        <v>51</v>
      </c>
      <c r="D14" s="26">
        <f t="shared" si="0"/>
        <v>604645.5</v>
      </c>
      <c r="E14" s="26">
        <v>595695.5</v>
      </c>
      <c r="F14" s="26">
        <v>8950</v>
      </c>
      <c r="G14" s="26">
        <v>0</v>
      </c>
      <c r="H14" s="26">
        <v>0</v>
      </c>
    </row>
    <row r="15" spans="1:8" s="2" customFormat="1" ht="42" x14ac:dyDescent="0.35">
      <c r="A15" s="30" t="s">
        <v>92</v>
      </c>
      <c r="B15" s="29" t="s">
        <v>9</v>
      </c>
      <c r="C15" s="29" t="s">
        <v>91</v>
      </c>
      <c r="D15" s="26">
        <f t="shared" si="0"/>
        <v>1731673.89</v>
      </c>
      <c r="E15" s="26">
        <v>1731673.89</v>
      </c>
      <c r="F15" s="26">
        <v>0</v>
      </c>
      <c r="G15" s="26">
        <v>0</v>
      </c>
      <c r="H15" s="26">
        <v>0</v>
      </c>
    </row>
    <row r="16" spans="1:8" s="2" customFormat="1" x14ac:dyDescent="0.35">
      <c r="A16" s="28">
        <v>12</v>
      </c>
      <c r="B16" s="29" t="s">
        <v>39</v>
      </c>
      <c r="C16" s="29" t="s">
        <v>52</v>
      </c>
      <c r="D16" s="26">
        <f t="shared" si="0"/>
        <v>505350</v>
      </c>
      <c r="E16" s="26">
        <v>385000</v>
      </c>
      <c r="F16" s="26">
        <v>9950</v>
      </c>
      <c r="G16" s="26">
        <v>10400</v>
      </c>
      <c r="H16" s="26">
        <v>100000</v>
      </c>
    </row>
    <row r="17" spans="1:8" s="2" customFormat="1" x14ac:dyDescent="0.35">
      <c r="A17" s="28">
        <v>13</v>
      </c>
      <c r="B17" s="29" t="s">
        <v>39</v>
      </c>
      <c r="C17" s="29" t="s">
        <v>53</v>
      </c>
      <c r="D17" s="26">
        <f t="shared" si="0"/>
        <v>815524</v>
      </c>
      <c r="E17" s="26">
        <v>625386</v>
      </c>
      <c r="F17" s="26">
        <v>8122</v>
      </c>
      <c r="G17" s="26">
        <v>19578</v>
      </c>
      <c r="H17" s="26">
        <v>162438</v>
      </c>
    </row>
    <row r="18" spans="1:8" s="2" customFormat="1" x14ac:dyDescent="0.35">
      <c r="A18" s="28">
        <v>14</v>
      </c>
      <c r="B18" s="29" t="s">
        <v>39</v>
      </c>
      <c r="C18" s="29" t="s">
        <v>54</v>
      </c>
      <c r="D18" s="26">
        <f t="shared" si="0"/>
        <v>1700000</v>
      </c>
      <c r="E18" s="26">
        <v>1343000</v>
      </c>
      <c r="F18" s="26">
        <v>17000</v>
      </c>
      <c r="G18" s="26">
        <v>0</v>
      </c>
      <c r="H18" s="26">
        <v>340000</v>
      </c>
    </row>
    <row r="19" spans="1:8" s="2" customFormat="1" x14ac:dyDescent="0.35">
      <c r="A19" s="28">
        <v>15</v>
      </c>
      <c r="B19" s="29" t="s">
        <v>39</v>
      </c>
      <c r="C19" s="29" t="s">
        <v>55</v>
      </c>
      <c r="D19" s="26">
        <f t="shared" si="0"/>
        <v>1500000</v>
      </c>
      <c r="E19" s="26">
        <v>1185000</v>
      </c>
      <c r="F19" s="26">
        <v>15000</v>
      </c>
      <c r="G19" s="26">
        <v>0</v>
      </c>
      <c r="H19" s="26">
        <v>300000</v>
      </c>
    </row>
    <row r="20" spans="1:8" s="2" customFormat="1" x14ac:dyDescent="0.35">
      <c r="A20" s="28">
        <v>16</v>
      </c>
      <c r="B20" s="29" t="s">
        <v>15</v>
      </c>
      <c r="C20" s="29" t="s">
        <v>56</v>
      </c>
      <c r="D20" s="26">
        <f t="shared" si="0"/>
        <v>398580</v>
      </c>
      <c r="E20" s="26">
        <v>376480</v>
      </c>
      <c r="F20" s="26">
        <v>19100</v>
      </c>
      <c r="G20" s="26">
        <v>3000</v>
      </c>
      <c r="H20" s="26">
        <v>0</v>
      </c>
    </row>
    <row r="21" spans="1:8" s="2" customFormat="1" ht="20.149999999999999" customHeight="1" x14ac:dyDescent="0.35">
      <c r="A21" s="28">
        <v>17</v>
      </c>
      <c r="B21" s="29" t="s">
        <v>15</v>
      </c>
      <c r="C21" s="29" t="s">
        <v>57</v>
      </c>
      <c r="D21" s="26">
        <f t="shared" si="0"/>
        <v>493642.5</v>
      </c>
      <c r="E21" s="26">
        <v>426142.5</v>
      </c>
      <c r="F21" s="26">
        <v>16000</v>
      </c>
      <c r="G21" s="26">
        <v>1500</v>
      </c>
      <c r="H21" s="26">
        <v>50000</v>
      </c>
    </row>
    <row r="22" spans="1:8" s="2" customFormat="1" ht="28" x14ac:dyDescent="0.35">
      <c r="A22" s="28">
        <v>18</v>
      </c>
      <c r="B22" s="29" t="s">
        <v>19</v>
      </c>
      <c r="C22" s="29" t="s">
        <v>58</v>
      </c>
      <c r="D22" s="26">
        <f t="shared" si="0"/>
        <v>1826063.7999999998</v>
      </c>
      <c r="E22" s="26">
        <v>1500000</v>
      </c>
      <c r="F22" s="26">
        <v>110114.4</v>
      </c>
      <c r="G22" s="26">
        <v>0</v>
      </c>
      <c r="H22" s="26">
        <v>215949.4</v>
      </c>
    </row>
    <row r="23" spans="1:8" s="2" customFormat="1" x14ac:dyDescent="0.35">
      <c r="A23" s="28">
        <v>19</v>
      </c>
      <c r="B23" s="29" t="s">
        <v>19</v>
      </c>
      <c r="C23" s="29" t="s">
        <v>59</v>
      </c>
      <c r="D23" s="26">
        <f t="shared" si="0"/>
        <v>2200000</v>
      </c>
      <c r="E23" s="26">
        <v>1500000</v>
      </c>
      <c r="F23" s="26">
        <v>700000</v>
      </c>
      <c r="G23" s="26">
        <v>0</v>
      </c>
      <c r="H23" s="26">
        <v>0</v>
      </c>
    </row>
    <row r="24" spans="1:8" s="2" customFormat="1" ht="28" x14ac:dyDescent="0.35">
      <c r="A24" s="28">
        <v>20</v>
      </c>
      <c r="B24" s="29" t="s">
        <v>19</v>
      </c>
      <c r="C24" s="29" t="s">
        <v>60</v>
      </c>
      <c r="D24" s="26">
        <f t="shared" si="0"/>
        <v>4815751.74</v>
      </c>
      <c r="E24" s="26">
        <v>1176185.6200000001</v>
      </c>
      <c r="F24" s="26">
        <v>144472.54999999999</v>
      </c>
      <c r="G24" s="26">
        <v>0</v>
      </c>
      <c r="H24" s="26">
        <v>3495093.57</v>
      </c>
    </row>
    <row r="25" spans="1:8" s="2" customFormat="1" ht="28" x14ac:dyDescent="0.35">
      <c r="A25" s="28">
        <v>21</v>
      </c>
      <c r="B25" s="29" t="s">
        <v>19</v>
      </c>
      <c r="C25" s="29" t="s">
        <v>61</v>
      </c>
      <c r="D25" s="26">
        <f t="shared" si="0"/>
        <v>842690.37</v>
      </c>
      <c r="E25" s="26">
        <v>821517.25</v>
      </c>
      <c r="F25" s="26">
        <v>21173.119999999999</v>
      </c>
      <c r="G25" s="26">
        <v>0</v>
      </c>
      <c r="H25" s="26">
        <v>0</v>
      </c>
    </row>
    <row r="26" spans="1:8" s="2" customFormat="1" ht="28" x14ac:dyDescent="0.35">
      <c r="A26" s="28">
        <v>22</v>
      </c>
      <c r="B26" s="29" t="s">
        <v>19</v>
      </c>
      <c r="C26" s="29" t="s">
        <v>62</v>
      </c>
      <c r="D26" s="26">
        <f t="shared" si="0"/>
        <v>2024311.57</v>
      </c>
      <c r="E26" s="26">
        <v>1500000</v>
      </c>
      <c r="F26" s="26">
        <v>61034.52</v>
      </c>
      <c r="G26" s="26">
        <v>61034.52</v>
      </c>
      <c r="H26" s="26">
        <v>402242.53</v>
      </c>
    </row>
    <row r="27" spans="1:8" s="2" customFormat="1" ht="42" x14ac:dyDescent="0.35">
      <c r="A27" s="28">
        <v>23</v>
      </c>
      <c r="B27" s="29" t="s">
        <v>26</v>
      </c>
      <c r="C27" s="29" t="s">
        <v>63</v>
      </c>
      <c r="D27" s="26">
        <f t="shared" si="0"/>
        <v>1290960.55</v>
      </c>
      <c r="E27" s="26">
        <v>763988.64</v>
      </c>
      <c r="F27" s="26">
        <v>81000</v>
      </c>
      <c r="G27" s="26">
        <v>15279.77</v>
      </c>
      <c r="H27" s="26">
        <v>430692.14</v>
      </c>
    </row>
    <row r="28" spans="1:8" s="2" customFormat="1" ht="42" x14ac:dyDescent="0.35">
      <c r="A28" s="28">
        <v>24</v>
      </c>
      <c r="B28" s="29" t="s">
        <v>26</v>
      </c>
      <c r="C28" s="29" t="s">
        <v>65</v>
      </c>
      <c r="D28" s="26">
        <f t="shared" si="0"/>
        <v>1512000</v>
      </c>
      <c r="E28" s="26">
        <v>1500000</v>
      </c>
      <c r="F28" s="26">
        <v>12000</v>
      </c>
      <c r="G28" s="26">
        <v>0</v>
      </c>
      <c r="H28" s="26">
        <v>0</v>
      </c>
    </row>
    <row r="29" spans="1:8" s="2" customFormat="1" ht="42" x14ac:dyDescent="0.35">
      <c r="A29" s="28">
        <v>25</v>
      </c>
      <c r="B29" s="29" t="s">
        <v>26</v>
      </c>
      <c r="C29" s="29" t="s">
        <v>64</v>
      </c>
      <c r="D29" s="26">
        <f t="shared" si="0"/>
        <v>992635.36</v>
      </c>
      <c r="E29" s="26">
        <v>500000</v>
      </c>
      <c r="F29" s="26">
        <v>18000</v>
      </c>
      <c r="G29" s="26">
        <v>0</v>
      </c>
      <c r="H29" s="26">
        <v>474635.36</v>
      </c>
    </row>
    <row r="30" spans="1:8" s="2" customFormat="1" x14ac:dyDescent="0.35">
      <c r="A30" s="28">
        <v>26</v>
      </c>
      <c r="B30" s="29" t="s">
        <v>33</v>
      </c>
      <c r="C30" s="29" t="s">
        <v>66</v>
      </c>
      <c r="D30" s="9">
        <f t="shared" si="0"/>
        <v>2259551.67</v>
      </c>
      <c r="E30" s="9">
        <v>1500000</v>
      </c>
      <c r="F30" s="9">
        <v>7500</v>
      </c>
      <c r="G30" s="9">
        <v>0</v>
      </c>
      <c r="H30" s="9">
        <v>752051.66999999993</v>
      </c>
    </row>
    <row r="31" spans="1:8" ht="24.65" customHeight="1" x14ac:dyDescent="0.35">
      <c r="A31" s="36" t="s">
        <v>67</v>
      </c>
      <c r="B31" s="37"/>
      <c r="C31" s="38"/>
      <c r="D31" s="25">
        <f>SUM(D4:D30)</f>
        <v>38490920.050000004</v>
      </c>
      <c r="E31" s="25">
        <f>SUM(E4:E30)</f>
        <v>29594048.870000001</v>
      </c>
      <c r="F31" s="25">
        <f t="shared" ref="F31:H31" si="1">SUM(F4:F30)</f>
        <v>1390316.59</v>
      </c>
      <c r="G31" s="25">
        <f t="shared" si="1"/>
        <v>187866.28999999998</v>
      </c>
      <c r="H31" s="25">
        <f t="shared" si="1"/>
        <v>7318688.2999999998</v>
      </c>
    </row>
  </sheetData>
  <mergeCells count="3">
    <mergeCell ref="A2:H2"/>
    <mergeCell ref="A1:H1"/>
    <mergeCell ref="A31:C31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topLeftCell="A16" zoomScale="80" zoomScaleNormal="70" zoomScaleSheetLayoutView="80" workbookViewId="0">
      <selection activeCell="C23" sqref="C23"/>
    </sheetView>
  </sheetViews>
  <sheetFormatPr defaultColWidth="8.81640625" defaultRowHeight="15.5" x14ac:dyDescent="0.35"/>
  <cols>
    <col min="1" max="1" width="5.81640625" style="27" customWidth="1"/>
    <col min="2" max="2" width="19.81640625" style="1" customWidth="1"/>
    <col min="3" max="3" width="38.1796875" style="1" customWidth="1"/>
    <col min="4" max="4" width="21.453125" style="1" customWidth="1"/>
    <col min="5" max="5" width="23.54296875" style="1" customWidth="1"/>
    <col min="6" max="6" width="20.1796875" style="1" customWidth="1"/>
    <col min="7" max="7" width="19.453125" style="1" customWidth="1"/>
    <col min="8" max="8" width="20.1796875" style="1" customWidth="1"/>
    <col min="9" max="9" width="18.1796875" style="1" customWidth="1"/>
    <col min="10" max="10" width="21.1796875" style="1" customWidth="1"/>
    <col min="11" max="16384" width="8.81640625" style="1"/>
  </cols>
  <sheetData>
    <row r="1" spans="1:10" ht="31" customHeight="1" x14ac:dyDescent="0.3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3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94.5" customHeight="1" x14ac:dyDescent="0.35">
      <c r="A3" s="16" t="s">
        <v>4</v>
      </c>
      <c r="B3" s="17" t="s">
        <v>68</v>
      </c>
      <c r="C3" s="18" t="s">
        <v>0</v>
      </c>
      <c r="D3" s="18" t="s">
        <v>1</v>
      </c>
      <c r="E3" s="18" t="s">
        <v>71</v>
      </c>
      <c r="F3" s="18" t="s">
        <v>2</v>
      </c>
      <c r="G3" s="18" t="s">
        <v>3</v>
      </c>
      <c r="H3" s="16" t="s">
        <v>74</v>
      </c>
      <c r="I3" s="16" t="s">
        <v>111</v>
      </c>
      <c r="J3" s="16" t="s">
        <v>134</v>
      </c>
    </row>
    <row r="4" spans="1:10" s="2" customFormat="1" ht="20.5" customHeight="1" x14ac:dyDescent="0.35">
      <c r="A4" s="28">
        <v>1</v>
      </c>
      <c r="B4" s="29" t="s">
        <v>35</v>
      </c>
      <c r="C4" s="29" t="s">
        <v>129</v>
      </c>
      <c r="D4" s="26">
        <f>E4+F4+G4+H4+I4+J4</f>
        <v>2499188</v>
      </c>
      <c r="E4" s="26">
        <v>1500000</v>
      </c>
      <c r="F4" s="26">
        <v>707162</v>
      </c>
      <c r="G4" s="26">
        <v>52000</v>
      </c>
      <c r="H4" s="26">
        <v>240026</v>
      </c>
      <c r="I4" s="26">
        <v>0</v>
      </c>
      <c r="J4" s="26">
        <v>0</v>
      </c>
    </row>
    <row r="5" spans="1:10" s="2" customFormat="1" ht="20.5" customHeight="1" x14ac:dyDescent="0.35">
      <c r="A5" s="28">
        <v>2</v>
      </c>
      <c r="B5" s="29" t="s">
        <v>37</v>
      </c>
      <c r="C5" s="29" t="s">
        <v>130</v>
      </c>
      <c r="D5" s="26">
        <f t="shared" ref="D5:D23" si="0">E5+F5+G5+H5+I5+J5</f>
        <v>1656000</v>
      </c>
      <c r="E5" s="26">
        <v>1500000</v>
      </c>
      <c r="F5" s="26">
        <v>21000</v>
      </c>
      <c r="G5" s="26">
        <v>0</v>
      </c>
      <c r="H5" s="26">
        <v>135000</v>
      </c>
      <c r="I5" s="26">
        <v>0</v>
      </c>
      <c r="J5" s="26">
        <v>0</v>
      </c>
    </row>
    <row r="6" spans="1:10" s="2" customFormat="1" ht="52.5" customHeight="1" x14ac:dyDescent="0.35">
      <c r="A6" s="28">
        <v>3</v>
      </c>
      <c r="B6" s="29" t="s">
        <v>5</v>
      </c>
      <c r="C6" s="29" t="s">
        <v>128</v>
      </c>
      <c r="D6" s="35">
        <f t="shared" si="0"/>
        <v>980227.27</v>
      </c>
      <c r="E6" s="26">
        <v>970314.27</v>
      </c>
      <c r="F6" s="26">
        <v>9913</v>
      </c>
      <c r="G6" s="26">
        <v>0</v>
      </c>
      <c r="H6" s="26">
        <v>0</v>
      </c>
      <c r="I6" s="26">
        <v>0</v>
      </c>
      <c r="J6" s="26">
        <v>0</v>
      </c>
    </row>
    <row r="7" spans="1:10" s="2" customFormat="1" ht="28" x14ac:dyDescent="0.35">
      <c r="A7" s="28">
        <v>4</v>
      </c>
      <c r="B7" s="29" t="s">
        <v>5</v>
      </c>
      <c r="C7" s="29" t="s">
        <v>116</v>
      </c>
      <c r="D7" s="26">
        <f>E7+F7+G7+H7+I7+J7</f>
        <v>1658250</v>
      </c>
      <c r="E7" s="26">
        <v>1500000</v>
      </c>
      <c r="F7" s="26">
        <v>16500</v>
      </c>
      <c r="G7" s="26">
        <v>16500</v>
      </c>
      <c r="H7" s="26">
        <v>125250</v>
      </c>
      <c r="I7" s="26">
        <v>0</v>
      </c>
      <c r="J7" s="26">
        <v>0</v>
      </c>
    </row>
    <row r="8" spans="1:10" s="2" customFormat="1" ht="33" customHeight="1" x14ac:dyDescent="0.35">
      <c r="A8" s="28">
        <v>5</v>
      </c>
      <c r="B8" s="29" t="s">
        <v>5</v>
      </c>
      <c r="C8" s="29" t="s">
        <v>117</v>
      </c>
      <c r="D8" s="35">
        <f t="shared" si="0"/>
        <v>2394427</v>
      </c>
      <c r="E8" s="26">
        <v>1497820</v>
      </c>
      <c r="F8" s="26">
        <v>0</v>
      </c>
      <c r="G8" s="26">
        <v>0</v>
      </c>
      <c r="H8" s="26">
        <v>96607</v>
      </c>
      <c r="I8" s="26">
        <v>0</v>
      </c>
      <c r="J8" s="26">
        <v>800000</v>
      </c>
    </row>
    <row r="9" spans="1:10" s="2" customFormat="1" ht="42" x14ac:dyDescent="0.35">
      <c r="A9" s="28">
        <v>6</v>
      </c>
      <c r="B9" s="29" t="s">
        <v>5</v>
      </c>
      <c r="C9" s="29" t="s">
        <v>118</v>
      </c>
      <c r="D9" s="35">
        <f t="shared" si="0"/>
        <v>1573378.59</v>
      </c>
      <c r="E9" s="26">
        <v>1500000</v>
      </c>
      <c r="F9" s="26">
        <v>16300</v>
      </c>
      <c r="G9" s="26">
        <v>8700</v>
      </c>
      <c r="H9" s="26">
        <v>48378.59</v>
      </c>
      <c r="I9" s="26">
        <v>0</v>
      </c>
      <c r="J9" s="26">
        <v>0</v>
      </c>
    </row>
    <row r="10" spans="1:10" s="2" customFormat="1" ht="50" customHeight="1" x14ac:dyDescent="0.35">
      <c r="A10" s="28">
        <v>7</v>
      </c>
      <c r="B10" s="29" t="s">
        <v>5</v>
      </c>
      <c r="C10" s="29" t="s">
        <v>119</v>
      </c>
      <c r="D10" s="26">
        <f t="shared" si="0"/>
        <v>1340455.04</v>
      </c>
      <c r="E10" s="26">
        <v>1325471.04</v>
      </c>
      <c r="F10" s="26">
        <v>0</v>
      </c>
      <c r="G10" s="26">
        <v>14984</v>
      </c>
      <c r="H10" s="26">
        <v>0</v>
      </c>
      <c r="I10" s="26">
        <v>0</v>
      </c>
      <c r="J10" s="26">
        <v>0</v>
      </c>
    </row>
    <row r="11" spans="1:10" s="2" customFormat="1" ht="35" customHeight="1" x14ac:dyDescent="0.35">
      <c r="A11" s="28">
        <v>8</v>
      </c>
      <c r="B11" s="29" t="s">
        <v>5</v>
      </c>
      <c r="C11" s="29" t="s">
        <v>120</v>
      </c>
      <c r="D11" s="26">
        <f t="shared" si="0"/>
        <v>1169748</v>
      </c>
      <c r="E11" s="26">
        <v>1163813</v>
      </c>
      <c r="F11" s="26">
        <v>0</v>
      </c>
      <c r="G11" s="26">
        <v>5935</v>
      </c>
      <c r="H11" s="26">
        <v>0</v>
      </c>
      <c r="I11" s="26">
        <v>0</v>
      </c>
      <c r="J11" s="26">
        <v>0</v>
      </c>
    </row>
    <row r="12" spans="1:10" s="2" customFormat="1" ht="28" x14ac:dyDescent="0.35">
      <c r="A12" s="28">
        <v>9</v>
      </c>
      <c r="B12" s="29" t="s">
        <v>5</v>
      </c>
      <c r="C12" s="29" t="s">
        <v>121</v>
      </c>
      <c r="D12" s="26">
        <f t="shared" si="0"/>
        <v>1623680</v>
      </c>
      <c r="E12" s="26">
        <v>1500000</v>
      </c>
      <c r="F12" s="26">
        <v>0</v>
      </c>
      <c r="G12" s="26">
        <v>18617</v>
      </c>
      <c r="H12" s="26">
        <v>105063</v>
      </c>
      <c r="I12" s="26">
        <v>0</v>
      </c>
      <c r="J12" s="26">
        <v>0</v>
      </c>
    </row>
    <row r="13" spans="1:10" s="2" customFormat="1" ht="34.5" customHeight="1" x14ac:dyDescent="0.35">
      <c r="A13" s="28">
        <v>10</v>
      </c>
      <c r="B13" s="29" t="s">
        <v>5</v>
      </c>
      <c r="C13" s="29" t="s">
        <v>122</v>
      </c>
      <c r="D13" s="35">
        <f t="shared" si="0"/>
        <v>1105750</v>
      </c>
      <c r="E13" s="26">
        <v>995045</v>
      </c>
      <c r="F13" s="26">
        <v>8555</v>
      </c>
      <c r="G13" s="26">
        <v>18150</v>
      </c>
      <c r="H13" s="26">
        <v>84000</v>
      </c>
      <c r="I13" s="26">
        <v>0</v>
      </c>
      <c r="J13" s="26">
        <v>0</v>
      </c>
    </row>
    <row r="14" spans="1:10" s="2" customFormat="1" ht="42" x14ac:dyDescent="0.35">
      <c r="A14" s="28">
        <v>11</v>
      </c>
      <c r="B14" s="29" t="s">
        <v>9</v>
      </c>
      <c r="C14" s="29" t="s">
        <v>131</v>
      </c>
      <c r="D14" s="26">
        <f t="shared" si="0"/>
        <v>1670000</v>
      </c>
      <c r="E14" s="26">
        <v>1500000</v>
      </c>
      <c r="F14" s="26">
        <v>8350</v>
      </c>
      <c r="G14" s="26">
        <v>0</v>
      </c>
      <c r="H14" s="26">
        <v>161650</v>
      </c>
      <c r="I14" s="26">
        <v>0</v>
      </c>
      <c r="J14" s="26">
        <v>0</v>
      </c>
    </row>
    <row r="15" spans="1:10" s="2" customFormat="1" x14ac:dyDescent="0.35">
      <c r="A15" s="28">
        <v>12</v>
      </c>
      <c r="B15" s="29" t="s">
        <v>39</v>
      </c>
      <c r="C15" s="29" t="s">
        <v>132</v>
      </c>
      <c r="D15" s="26">
        <f>E15+F15+G15+H15+I15+J15</f>
        <v>1750000</v>
      </c>
      <c r="E15" s="26">
        <v>1500000</v>
      </c>
      <c r="F15" s="26">
        <v>17500</v>
      </c>
      <c r="G15" s="26">
        <v>54500</v>
      </c>
      <c r="H15" s="26">
        <v>175000</v>
      </c>
      <c r="I15" s="26">
        <v>3000</v>
      </c>
      <c r="J15" s="26">
        <v>0</v>
      </c>
    </row>
    <row r="16" spans="1:10" s="2" customFormat="1" ht="22" customHeight="1" x14ac:dyDescent="0.35">
      <c r="A16" s="28">
        <v>13</v>
      </c>
      <c r="B16" s="29" t="s">
        <v>15</v>
      </c>
      <c r="C16" s="29" t="s">
        <v>133</v>
      </c>
      <c r="D16" s="26">
        <f t="shared" si="0"/>
        <v>677517.11</v>
      </c>
      <c r="E16" s="26">
        <v>593504.11</v>
      </c>
      <c r="F16" s="26">
        <v>35897</v>
      </c>
      <c r="G16" s="26">
        <v>2710</v>
      </c>
      <c r="H16" s="26">
        <v>45406</v>
      </c>
      <c r="I16" s="26">
        <v>0</v>
      </c>
      <c r="J16" s="26">
        <v>0</v>
      </c>
    </row>
    <row r="17" spans="1:10" s="2" customFormat="1" ht="20.5" customHeight="1" x14ac:dyDescent="0.35">
      <c r="A17" s="28">
        <v>14</v>
      </c>
      <c r="B17" s="29" t="s">
        <v>26</v>
      </c>
      <c r="C17" s="29" t="s">
        <v>123</v>
      </c>
      <c r="D17" s="35">
        <f t="shared" si="0"/>
        <v>5670000</v>
      </c>
      <c r="E17" s="26">
        <v>1500000</v>
      </c>
      <c r="F17" s="26">
        <v>0</v>
      </c>
      <c r="G17" s="26">
        <v>0</v>
      </c>
      <c r="H17" s="26">
        <v>170000</v>
      </c>
      <c r="I17" s="26">
        <v>0</v>
      </c>
      <c r="J17" s="26">
        <v>4000000</v>
      </c>
    </row>
    <row r="18" spans="1:10" s="2" customFormat="1" ht="42" x14ac:dyDescent="0.35">
      <c r="A18" s="28">
        <v>15</v>
      </c>
      <c r="B18" s="29" t="s">
        <v>26</v>
      </c>
      <c r="C18" s="29" t="s">
        <v>136</v>
      </c>
      <c r="D18" s="26">
        <f t="shared" si="0"/>
        <v>1394049.74</v>
      </c>
      <c r="E18" s="26">
        <v>1352049.74</v>
      </c>
      <c r="F18" s="26">
        <v>42000</v>
      </c>
      <c r="G18" s="26">
        <v>0</v>
      </c>
      <c r="H18" s="26">
        <v>0</v>
      </c>
      <c r="I18" s="26">
        <v>0</v>
      </c>
      <c r="J18" s="26">
        <v>0</v>
      </c>
    </row>
    <row r="19" spans="1:10" s="2" customFormat="1" ht="42" x14ac:dyDescent="0.35">
      <c r="A19" s="28">
        <v>16</v>
      </c>
      <c r="B19" s="29" t="s">
        <v>26</v>
      </c>
      <c r="C19" s="29" t="s">
        <v>135</v>
      </c>
      <c r="D19" s="26">
        <f t="shared" si="0"/>
        <v>1394049.74</v>
      </c>
      <c r="E19" s="26">
        <v>1352049.74</v>
      </c>
      <c r="F19" s="26">
        <v>42000</v>
      </c>
      <c r="G19" s="26">
        <v>0</v>
      </c>
      <c r="H19" s="26">
        <v>0</v>
      </c>
      <c r="I19" s="26">
        <v>0</v>
      </c>
      <c r="J19" s="26">
        <v>0</v>
      </c>
    </row>
    <row r="20" spans="1:10" s="2" customFormat="1" ht="56" x14ac:dyDescent="0.35">
      <c r="A20" s="28">
        <v>17</v>
      </c>
      <c r="B20" s="29" t="s">
        <v>26</v>
      </c>
      <c r="C20" s="29" t="s">
        <v>124</v>
      </c>
      <c r="D20" s="26">
        <f t="shared" si="0"/>
        <v>1692810</v>
      </c>
      <c r="E20" s="26">
        <v>1500000</v>
      </c>
      <c r="F20" s="26">
        <v>62000</v>
      </c>
      <c r="G20" s="26">
        <v>0</v>
      </c>
      <c r="H20" s="26">
        <v>130810</v>
      </c>
      <c r="I20" s="26">
        <v>0</v>
      </c>
      <c r="J20" s="26">
        <v>0</v>
      </c>
    </row>
    <row r="21" spans="1:10" s="2" customFormat="1" ht="36.5" customHeight="1" x14ac:dyDescent="0.35">
      <c r="A21" s="28">
        <v>18</v>
      </c>
      <c r="B21" s="29" t="s">
        <v>33</v>
      </c>
      <c r="C21" s="29" t="s">
        <v>137</v>
      </c>
      <c r="D21" s="26">
        <f t="shared" si="0"/>
        <v>303030.3</v>
      </c>
      <c r="E21" s="26">
        <v>0</v>
      </c>
      <c r="F21" s="26">
        <v>0</v>
      </c>
      <c r="G21" s="26">
        <v>0</v>
      </c>
      <c r="H21" s="26">
        <v>3030.3</v>
      </c>
      <c r="I21" s="26">
        <v>0</v>
      </c>
      <c r="J21" s="26">
        <v>300000</v>
      </c>
    </row>
    <row r="22" spans="1:10" s="2" customFormat="1" ht="36.5" customHeight="1" x14ac:dyDescent="0.35">
      <c r="A22" s="28">
        <v>19</v>
      </c>
      <c r="B22" s="29" t="s">
        <v>33</v>
      </c>
      <c r="C22" s="29" t="s">
        <v>125</v>
      </c>
      <c r="D22" s="26">
        <f t="shared" si="0"/>
        <v>1445153.4</v>
      </c>
      <c r="E22" s="26">
        <v>1359433.4</v>
      </c>
      <c r="F22" s="26">
        <v>0</v>
      </c>
      <c r="G22" s="26">
        <v>720</v>
      </c>
      <c r="H22" s="26">
        <v>85000</v>
      </c>
      <c r="I22" s="26">
        <v>0</v>
      </c>
      <c r="J22" s="26">
        <v>0</v>
      </c>
    </row>
    <row r="23" spans="1:10" s="2" customFormat="1" ht="39.5" customHeight="1" x14ac:dyDescent="0.35">
      <c r="A23" s="28">
        <v>20</v>
      </c>
      <c r="B23" s="29" t="s">
        <v>33</v>
      </c>
      <c r="C23" s="29" t="s">
        <v>126</v>
      </c>
      <c r="D23" s="26">
        <f t="shared" si="0"/>
        <v>1607752.03</v>
      </c>
      <c r="E23" s="26">
        <v>1469298.27</v>
      </c>
      <c r="F23" s="26">
        <v>0</v>
      </c>
      <c r="G23" s="26">
        <v>3000</v>
      </c>
      <c r="H23" s="26">
        <v>135453.76000000001</v>
      </c>
      <c r="I23" s="26">
        <v>0</v>
      </c>
      <c r="J23" s="26">
        <v>0</v>
      </c>
    </row>
    <row r="24" spans="1:10" s="2" customFormat="1" ht="42" x14ac:dyDescent="0.35">
      <c r="A24" s="28">
        <v>21</v>
      </c>
      <c r="B24" s="29" t="s">
        <v>114</v>
      </c>
      <c r="C24" s="29" t="s">
        <v>127</v>
      </c>
      <c r="D24" s="26">
        <f>E24+F24+G24+H24+I24+J24</f>
        <v>209605.97</v>
      </c>
      <c r="E24" s="26">
        <v>194845</v>
      </c>
      <c r="F24" s="26">
        <v>0</v>
      </c>
      <c r="G24" s="26">
        <v>5000</v>
      </c>
      <c r="H24" s="26">
        <v>9760.9699999999993</v>
      </c>
      <c r="I24" s="26">
        <v>0</v>
      </c>
      <c r="J24" s="26">
        <v>0</v>
      </c>
    </row>
    <row r="25" spans="1:10" ht="24.65" customHeight="1" x14ac:dyDescent="0.35">
      <c r="A25" s="41" t="s">
        <v>67</v>
      </c>
      <c r="B25" s="41"/>
      <c r="C25" s="41"/>
      <c r="D25" s="25">
        <f t="shared" ref="D25:J25" si="1">SUM(D4:D24)</f>
        <v>33815072.18999999</v>
      </c>
      <c r="E25" s="25">
        <f t="shared" si="1"/>
        <v>25773643.569999993</v>
      </c>
      <c r="F25" s="25">
        <f t="shared" si="1"/>
        <v>987177</v>
      </c>
      <c r="G25" s="25">
        <f t="shared" si="1"/>
        <v>200816</v>
      </c>
      <c r="H25" s="25">
        <f t="shared" si="1"/>
        <v>1750435.6199999999</v>
      </c>
      <c r="I25" s="25">
        <f t="shared" si="1"/>
        <v>3000</v>
      </c>
      <c r="J25" s="25">
        <f t="shared" si="1"/>
        <v>5100000</v>
      </c>
    </row>
  </sheetData>
  <mergeCells count="3">
    <mergeCell ref="A25:C25"/>
    <mergeCell ref="A1:J1"/>
    <mergeCell ref="A2:J2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25" zoomScale="80" zoomScaleNormal="100" zoomScaleSheetLayoutView="80" workbookViewId="0">
      <selection activeCell="D20" sqref="D20"/>
    </sheetView>
  </sheetViews>
  <sheetFormatPr defaultColWidth="8.81640625" defaultRowHeight="15.5" x14ac:dyDescent="0.35"/>
  <cols>
    <col min="1" max="1" width="5.81640625" style="27" customWidth="1"/>
    <col min="2" max="2" width="18.81640625" style="1" customWidth="1"/>
    <col min="3" max="3" width="44.26953125" style="1" customWidth="1"/>
    <col min="4" max="4" width="21.453125" style="1" customWidth="1"/>
    <col min="5" max="5" width="22.453125" style="1" customWidth="1"/>
    <col min="6" max="6" width="20.1796875" style="1" customWidth="1"/>
    <col min="7" max="7" width="19.453125" style="1" customWidth="1"/>
    <col min="8" max="8" width="19.54296875" style="1" customWidth="1"/>
    <col min="9" max="9" width="17.1796875" style="1" customWidth="1"/>
    <col min="10" max="10" width="15.54296875" style="1" customWidth="1"/>
    <col min="11" max="16384" width="8.81640625" style="1"/>
  </cols>
  <sheetData>
    <row r="1" spans="1:10" ht="31" customHeight="1" x14ac:dyDescent="0.35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35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7.5" customHeight="1" x14ac:dyDescent="0.35">
      <c r="A3" s="16" t="s">
        <v>4</v>
      </c>
      <c r="B3" s="17" t="s">
        <v>68</v>
      </c>
      <c r="C3" s="18" t="s">
        <v>0</v>
      </c>
      <c r="D3" s="18" t="s">
        <v>1</v>
      </c>
      <c r="E3" s="18" t="s">
        <v>71</v>
      </c>
      <c r="F3" s="18" t="s">
        <v>2</v>
      </c>
      <c r="G3" s="18" t="s">
        <v>3</v>
      </c>
      <c r="H3" s="16" t="s">
        <v>74</v>
      </c>
      <c r="I3" s="16" t="s">
        <v>110</v>
      </c>
      <c r="J3" s="16" t="s">
        <v>111</v>
      </c>
    </row>
    <row r="4" spans="1:10" s="2" customFormat="1" x14ac:dyDescent="0.35">
      <c r="A4" s="28">
        <v>1</v>
      </c>
      <c r="B4" s="29" t="s">
        <v>37</v>
      </c>
      <c r="C4" s="29" t="s">
        <v>81</v>
      </c>
      <c r="D4" s="26">
        <f>E4+F4+G4+H4</f>
        <v>1533637</v>
      </c>
      <c r="E4" s="26">
        <v>1383137</v>
      </c>
      <c r="F4" s="26">
        <v>50500</v>
      </c>
      <c r="G4" s="26">
        <v>0</v>
      </c>
      <c r="H4" s="26">
        <v>100000</v>
      </c>
      <c r="I4" s="26"/>
      <c r="J4" s="26"/>
    </row>
    <row r="5" spans="1:10" s="2" customFormat="1" ht="15.75" customHeight="1" x14ac:dyDescent="0.35">
      <c r="A5" s="28">
        <v>2</v>
      </c>
      <c r="B5" s="29" t="s">
        <v>35</v>
      </c>
      <c r="C5" s="29" t="s">
        <v>90</v>
      </c>
      <c r="D5" s="26">
        <f>E5+F5+G5+H5</f>
        <v>1670000</v>
      </c>
      <c r="E5" s="26">
        <v>1500000</v>
      </c>
      <c r="F5" s="26">
        <v>16500</v>
      </c>
      <c r="G5" s="26">
        <v>3500</v>
      </c>
      <c r="H5" s="26">
        <v>150000</v>
      </c>
      <c r="I5" s="26"/>
      <c r="J5" s="26"/>
    </row>
    <row r="6" spans="1:10" s="2" customFormat="1" ht="15.75" customHeight="1" x14ac:dyDescent="0.35">
      <c r="A6" s="28">
        <v>3</v>
      </c>
      <c r="B6" s="29" t="s">
        <v>35</v>
      </c>
      <c r="C6" s="29" t="s">
        <v>93</v>
      </c>
      <c r="D6" s="26">
        <f t="shared" ref="D6:D25" si="0">E6+F6+G6+H6</f>
        <v>1297011.73</v>
      </c>
      <c r="E6" s="26">
        <v>1142311.73</v>
      </c>
      <c r="F6" s="26">
        <v>20000</v>
      </c>
      <c r="G6" s="26">
        <v>5000</v>
      </c>
      <c r="H6" s="26">
        <v>129700</v>
      </c>
      <c r="I6" s="26"/>
      <c r="J6" s="26"/>
    </row>
    <row r="7" spans="1:10" s="2" customFormat="1" ht="34" customHeight="1" x14ac:dyDescent="0.35">
      <c r="A7" s="28">
        <v>4</v>
      </c>
      <c r="B7" s="29" t="s">
        <v>5</v>
      </c>
      <c r="C7" s="29" t="s">
        <v>94</v>
      </c>
      <c r="D7" s="26">
        <f t="shared" si="0"/>
        <v>1670000</v>
      </c>
      <c r="E7" s="26">
        <v>1500000</v>
      </c>
      <c r="F7" s="26">
        <v>8350</v>
      </c>
      <c r="G7" s="26">
        <v>0</v>
      </c>
      <c r="H7" s="26">
        <v>161650</v>
      </c>
      <c r="I7" s="26"/>
      <c r="J7" s="26"/>
    </row>
    <row r="8" spans="1:10" s="2" customFormat="1" ht="55" customHeight="1" x14ac:dyDescent="0.35">
      <c r="A8" s="28">
        <v>5</v>
      </c>
      <c r="B8" s="29" t="s">
        <v>5</v>
      </c>
      <c r="C8" s="29" t="s">
        <v>95</v>
      </c>
      <c r="D8" s="26">
        <f t="shared" si="0"/>
        <v>1670000</v>
      </c>
      <c r="E8" s="26">
        <v>1500000</v>
      </c>
      <c r="F8" s="26">
        <v>8350</v>
      </c>
      <c r="G8" s="26">
        <v>0</v>
      </c>
      <c r="H8" s="26">
        <v>161650</v>
      </c>
      <c r="I8" s="26"/>
      <c r="J8" s="26"/>
    </row>
    <row r="9" spans="1:10" s="2" customFormat="1" ht="31" customHeight="1" x14ac:dyDescent="0.35">
      <c r="A9" s="28">
        <v>6</v>
      </c>
      <c r="B9" s="29" t="s">
        <v>5</v>
      </c>
      <c r="C9" s="29" t="s">
        <v>96</v>
      </c>
      <c r="D9" s="26">
        <f t="shared" si="0"/>
        <v>1596020</v>
      </c>
      <c r="E9" s="26">
        <v>1500000</v>
      </c>
      <c r="F9" s="26">
        <v>0</v>
      </c>
      <c r="G9" s="26">
        <v>17557</v>
      </c>
      <c r="H9" s="26">
        <v>78463</v>
      </c>
      <c r="I9" s="26"/>
      <c r="J9" s="26"/>
    </row>
    <row r="10" spans="1:10" s="2" customFormat="1" ht="31" customHeight="1" x14ac:dyDescent="0.35">
      <c r="A10" s="28">
        <v>7</v>
      </c>
      <c r="B10" s="29" t="s">
        <v>5</v>
      </c>
      <c r="C10" s="29" t="s">
        <v>97</v>
      </c>
      <c r="D10" s="26">
        <f t="shared" si="0"/>
        <v>1529640</v>
      </c>
      <c r="E10" s="26">
        <v>1500000</v>
      </c>
      <c r="F10" s="26">
        <v>7649</v>
      </c>
      <c r="G10" s="26">
        <v>0</v>
      </c>
      <c r="H10" s="26">
        <v>21991</v>
      </c>
      <c r="I10" s="26"/>
      <c r="J10" s="26"/>
    </row>
    <row r="11" spans="1:10" s="2" customFormat="1" ht="33.65" customHeight="1" x14ac:dyDescent="0.35">
      <c r="A11" s="28">
        <v>8</v>
      </c>
      <c r="B11" s="29" t="s">
        <v>5</v>
      </c>
      <c r="C11" s="29" t="s">
        <v>98</v>
      </c>
      <c r="D11" s="26">
        <f t="shared" si="0"/>
        <v>1589233</v>
      </c>
      <c r="E11" s="26">
        <v>1500000</v>
      </c>
      <c r="F11" s="26">
        <v>7947</v>
      </c>
      <c r="G11" s="26">
        <v>0</v>
      </c>
      <c r="H11" s="26">
        <v>81286</v>
      </c>
      <c r="I11" s="26"/>
      <c r="J11" s="26"/>
    </row>
    <row r="12" spans="1:10" s="2" customFormat="1" ht="28" x14ac:dyDescent="0.35">
      <c r="A12" s="28">
        <v>9</v>
      </c>
      <c r="B12" s="29" t="s">
        <v>5</v>
      </c>
      <c r="C12" s="29" t="s">
        <v>99</v>
      </c>
      <c r="D12" s="26">
        <f t="shared" si="0"/>
        <v>1156490</v>
      </c>
      <c r="E12" s="26">
        <v>1143768</v>
      </c>
      <c r="F12" s="26">
        <v>0</v>
      </c>
      <c r="G12" s="26">
        <v>12722</v>
      </c>
      <c r="H12" s="26">
        <v>0</v>
      </c>
      <c r="I12" s="26"/>
      <c r="J12" s="26"/>
    </row>
    <row r="13" spans="1:10" s="2" customFormat="1" ht="28" x14ac:dyDescent="0.35">
      <c r="A13" s="28">
        <v>10</v>
      </c>
      <c r="B13" s="29" t="s">
        <v>5</v>
      </c>
      <c r="C13" s="29" t="s">
        <v>100</v>
      </c>
      <c r="D13" s="26">
        <f t="shared" si="0"/>
        <v>1630370</v>
      </c>
      <c r="E13" s="26">
        <v>1500000</v>
      </c>
      <c r="F13" s="26">
        <v>0</v>
      </c>
      <c r="G13" s="26">
        <v>17934</v>
      </c>
      <c r="H13" s="26">
        <v>112436</v>
      </c>
      <c r="I13" s="26"/>
      <c r="J13" s="26"/>
    </row>
    <row r="14" spans="1:10" s="2" customFormat="1" ht="19" customHeight="1" x14ac:dyDescent="0.35">
      <c r="A14" s="28">
        <v>11</v>
      </c>
      <c r="B14" s="29" t="s">
        <v>39</v>
      </c>
      <c r="C14" s="29" t="s">
        <v>101</v>
      </c>
      <c r="D14" s="26">
        <f t="shared" si="0"/>
        <v>1626000</v>
      </c>
      <c r="E14" s="26">
        <v>1447140</v>
      </c>
      <c r="F14" s="26">
        <v>16260</v>
      </c>
      <c r="G14" s="26">
        <v>0</v>
      </c>
      <c r="H14" s="26">
        <v>162600</v>
      </c>
      <c r="I14" s="26"/>
      <c r="J14" s="26"/>
    </row>
    <row r="15" spans="1:10" s="2" customFormat="1" ht="28" x14ac:dyDescent="0.35">
      <c r="A15" s="28">
        <v>12</v>
      </c>
      <c r="B15" s="29" t="s">
        <v>15</v>
      </c>
      <c r="C15" s="29" t="s">
        <v>102</v>
      </c>
      <c r="D15" s="26">
        <f t="shared" si="0"/>
        <v>873254</v>
      </c>
      <c r="E15" s="26">
        <v>749732</v>
      </c>
      <c r="F15" s="26">
        <v>26197</v>
      </c>
      <c r="G15" s="26">
        <v>10000</v>
      </c>
      <c r="H15" s="26">
        <v>87325</v>
      </c>
      <c r="I15" s="26"/>
      <c r="J15" s="26"/>
    </row>
    <row r="16" spans="1:10" s="2" customFormat="1" ht="28.5" customHeight="1" x14ac:dyDescent="0.35">
      <c r="A16" s="28">
        <v>13</v>
      </c>
      <c r="B16" s="29" t="s">
        <v>26</v>
      </c>
      <c r="C16" s="29" t="s">
        <v>103</v>
      </c>
      <c r="D16" s="26">
        <f t="shared" si="0"/>
        <v>1836376.91</v>
      </c>
      <c r="E16" s="26">
        <v>1500000</v>
      </c>
      <c r="F16" s="26">
        <v>103800</v>
      </c>
      <c r="G16" s="26">
        <v>60000</v>
      </c>
      <c r="H16" s="26">
        <v>172576.91</v>
      </c>
      <c r="I16" s="26"/>
      <c r="J16" s="26"/>
    </row>
    <row r="17" spans="1:10" s="2" customFormat="1" ht="44.15" customHeight="1" x14ac:dyDescent="0.35">
      <c r="A17" s="28">
        <v>14</v>
      </c>
      <c r="B17" s="29" t="s">
        <v>26</v>
      </c>
      <c r="C17" s="29" t="s">
        <v>104</v>
      </c>
      <c r="D17" s="26">
        <f t="shared" si="0"/>
        <v>1378887.06</v>
      </c>
      <c r="E17" s="26">
        <v>1294887.06</v>
      </c>
      <c r="F17" s="26">
        <v>42000</v>
      </c>
      <c r="G17" s="26">
        <v>42000</v>
      </c>
      <c r="H17" s="26">
        <v>0</v>
      </c>
      <c r="I17" s="26"/>
      <c r="J17" s="26"/>
    </row>
    <row r="18" spans="1:10" s="2" customFormat="1" ht="34.5" customHeight="1" x14ac:dyDescent="0.35">
      <c r="A18" s="28">
        <v>15</v>
      </c>
      <c r="B18" s="29" t="s">
        <v>26</v>
      </c>
      <c r="C18" s="29" t="s">
        <v>105</v>
      </c>
      <c r="D18" s="26">
        <f t="shared" si="0"/>
        <v>1323377.51</v>
      </c>
      <c r="E18" s="26">
        <v>1238377.51</v>
      </c>
      <c r="F18" s="26">
        <v>85000</v>
      </c>
      <c r="G18" s="26">
        <v>0</v>
      </c>
      <c r="H18" s="26">
        <v>0</v>
      </c>
      <c r="I18" s="26"/>
      <c r="J18" s="26"/>
    </row>
    <row r="19" spans="1:10" s="2" customFormat="1" ht="42" x14ac:dyDescent="0.35">
      <c r="A19" s="28">
        <v>16</v>
      </c>
      <c r="B19" s="29" t="s">
        <v>26</v>
      </c>
      <c r="C19" s="29" t="s">
        <v>106</v>
      </c>
      <c r="D19" s="26">
        <f t="shared" si="0"/>
        <v>1471635.01</v>
      </c>
      <c r="E19" s="26">
        <v>1386635.01</v>
      </c>
      <c r="F19" s="26">
        <v>85000</v>
      </c>
      <c r="G19" s="26">
        <v>0</v>
      </c>
      <c r="H19" s="26">
        <v>0</v>
      </c>
      <c r="I19" s="26"/>
      <c r="J19" s="26"/>
    </row>
    <row r="20" spans="1:10" s="2" customFormat="1" ht="46" customHeight="1" x14ac:dyDescent="0.35">
      <c r="A20" s="28">
        <v>17</v>
      </c>
      <c r="B20" s="29" t="s">
        <v>26</v>
      </c>
      <c r="C20" s="29" t="s">
        <v>107</v>
      </c>
      <c r="D20" s="26">
        <f t="shared" si="0"/>
        <v>763660.02</v>
      </c>
      <c r="E20" s="26">
        <v>717660.02</v>
      </c>
      <c r="F20" s="26">
        <v>46000</v>
      </c>
      <c r="G20" s="26">
        <v>0</v>
      </c>
      <c r="H20" s="26">
        <v>0</v>
      </c>
      <c r="I20" s="26"/>
      <c r="J20" s="26"/>
    </row>
    <row r="21" spans="1:10" s="2" customFormat="1" ht="20.149999999999999" customHeight="1" x14ac:dyDescent="0.35">
      <c r="A21" s="28">
        <v>18</v>
      </c>
      <c r="B21" s="29" t="s">
        <v>26</v>
      </c>
      <c r="C21" s="29" t="s">
        <v>108</v>
      </c>
      <c r="D21" s="26">
        <f t="shared" si="0"/>
        <v>1700000</v>
      </c>
      <c r="E21" s="26">
        <v>1500000</v>
      </c>
      <c r="F21" s="26">
        <v>85000</v>
      </c>
      <c r="G21" s="26">
        <v>0</v>
      </c>
      <c r="H21" s="26">
        <v>115000</v>
      </c>
      <c r="I21" s="26"/>
      <c r="J21" s="26"/>
    </row>
    <row r="22" spans="1:10" s="2" customFormat="1" ht="28" x14ac:dyDescent="0.35">
      <c r="A22" s="28">
        <v>19</v>
      </c>
      <c r="B22" s="29" t="s">
        <v>19</v>
      </c>
      <c r="C22" s="29" t="s">
        <v>109</v>
      </c>
      <c r="D22" s="26">
        <f>E22+F22+G22+H22+I22+J22</f>
        <v>1251381</v>
      </c>
      <c r="E22" s="26">
        <v>1001103.9</v>
      </c>
      <c r="F22" s="26">
        <v>18771</v>
      </c>
      <c r="G22" s="26">
        <v>68826</v>
      </c>
      <c r="H22" s="26">
        <v>125138.1</v>
      </c>
      <c r="I22" s="26">
        <v>18771</v>
      </c>
      <c r="J22" s="26">
        <v>18771</v>
      </c>
    </row>
    <row r="23" spans="1:10" s="2" customFormat="1" ht="33.65" customHeight="1" x14ac:dyDescent="0.35">
      <c r="A23" s="28">
        <v>20</v>
      </c>
      <c r="B23" s="29" t="s">
        <v>19</v>
      </c>
      <c r="C23" s="29" t="s">
        <v>112</v>
      </c>
      <c r="D23" s="26">
        <f>E23+F23+G23+H23+I23+J23</f>
        <v>1490795</v>
      </c>
      <c r="E23" s="26">
        <v>1192636.5</v>
      </c>
      <c r="F23" s="26">
        <v>22362</v>
      </c>
      <c r="G23" s="26">
        <v>81993</v>
      </c>
      <c r="H23" s="26">
        <v>149079.5</v>
      </c>
      <c r="I23" s="26">
        <v>22362</v>
      </c>
      <c r="J23" s="26">
        <v>22362</v>
      </c>
    </row>
    <row r="24" spans="1:10" s="2" customFormat="1" ht="19" customHeight="1" x14ac:dyDescent="0.35">
      <c r="A24" s="28">
        <v>21</v>
      </c>
      <c r="B24" s="29" t="s">
        <v>33</v>
      </c>
      <c r="C24" s="29" t="s">
        <v>113</v>
      </c>
      <c r="D24" s="26">
        <f t="shared" si="0"/>
        <v>1660999.99</v>
      </c>
      <c r="E24" s="26">
        <v>1500000</v>
      </c>
      <c r="F24" s="26">
        <v>0</v>
      </c>
      <c r="G24" s="26">
        <v>10000</v>
      </c>
      <c r="H24" s="26">
        <v>150999.99</v>
      </c>
      <c r="I24" s="26"/>
      <c r="J24" s="26"/>
    </row>
    <row r="25" spans="1:10" s="2" customFormat="1" ht="21" customHeight="1" x14ac:dyDescent="0.35">
      <c r="A25" s="28">
        <v>22</v>
      </c>
      <c r="B25" s="29" t="s">
        <v>114</v>
      </c>
      <c r="C25" s="29" t="s">
        <v>115</v>
      </c>
      <c r="D25" s="26">
        <f t="shared" si="0"/>
        <v>1036783</v>
      </c>
      <c r="E25" s="26">
        <v>927104.7</v>
      </c>
      <c r="F25" s="26">
        <v>3000</v>
      </c>
      <c r="G25" s="26">
        <v>3000</v>
      </c>
      <c r="H25" s="26">
        <v>103678.3</v>
      </c>
      <c r="I25" s="26"/>
      <c r="J25" s="26"/>
    </row>
    <row r="26" spans="1:10" ht="24.65" customHeight="1" x14ac:dyDescent="0.35">
      <c r="A26" s="36" t="s">
        <v>67</v>
      </c>
      <c r="B26" s="37"/>
      <c r="C26" s="38"/>
      <c r="D26" s="25">
        <f t="shared" ref="D26:J26" si="1">SUM(D4:D25)</f>
        <v>31755551.23</v>
      </c>
      <c r="E26" s="25">
        <f t="shared" si="1"/>
        <v>28624493.43</v>
      </c>
      <c r="F26" s="25">
        <f t="shared" si="1"/>
        <v>652686</v>
      </c>
      <c r="G26" s="25">
        <f t="shared" si="1"/>
        <v>332532</v>
      </c>
      <c r="H26" s="25">
        <f t="shared" si="1"/>
        <v>2063573.8</v>
      </c>
      <c r="I26" s="25">
        <f t="shared" si="1"/>
        <v>41133</v>
      </c>
      <c r="J26" s="25">
        <f t="shared" si="1"/>
        <v>41133</v>
      </c>
    </row>
  </sheetData>
  <mergeCells count="3">
    <mergeCell ref="A26:C26"/>
    <mergeCell ref="A1:J1"/>
    <mergeCell ref="A2:J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2021-12-29T17:13:58Z</dcterms:modified>
</cp:coreProperties>
</file>