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770" windowHeight="12270"/>
  </bookViews>
  <sheets>
    <sheet name="Приложение 1" sheetId="1" r:id="rId1"/>
    <sheet name="Приложение 2" sheetId="2" r:id="rId2"/>
  </sheets>
  <definedNames>
    <definedName name="_xlnm.Print_Titles" localSheetId="1">'Приложение 2'!$8:$10</definedName>
    <definedName name="_xlnm.Print_Area" localSheetId="1">'Приложение 2'!$A$1:$I$59</definedName>
  </definedNames>
  <calcPr calcId="162913"/>
</workbook>
</file>

<file path=xl/calcChain.xml><?xml version="1.0" encoding="utf-8"?>
<calcChain xmlns="http://schemas.openxmlformats.org/spreadsheetml/2006/main">
  <c r="G47" i="2" l="1"/>
  <c r="G46" i="2"/>
  <c r="G45" i="2"/>
  <c r="G44" i="2"/>
  <c r="F18" i="1" l="1"/>
  <c r="F13" i="1"/>
  <c r="F16" i="1"/>
  <c r="E16" i="1"/>
  <c r="E17" i="1"/>
  <c r="G48" i="2" l="1"/>
  <c r="E48" i="2"/>
  <c r="D48" i="2"/>
  <c r="E47" i="2"/>
  <c r="D47" i="2"/>
  <c r="E46" i="2"/>
  <c r="D46" i="2"/>
  <c r="E45" i="2"/>
  <c r="D45" i="2"/>
  <c r="E44" i="2"/>
  <c r="D44" i="2"/>
  <c r="E43" i="2"/>
  <c r="D43" i="2"/>
  <c r="F41" i="2"/>
  <c r="F40" i="2"/>
  <c r="G38" i="2"/>
  <c r="F38" i="2"/>
  <c r="G37" i="2"/>
  <c r="F37" i="2"/>
  <c r="F36" i="2"/>
  <c r="E35" i="2"/>
  <c r="G35" i="2" s="1"/>
  <c r="D35" i="2"/>
  <c r="F34" i="2"/>
  <c r="F33" i="2"/>
  <c r="F32" i="2"/>
  <c r="G31" i="2"/>
  <c r="F31" i="2"/>
  <c r="G30" i="2"/>
  <c r="F30" i="2"/>
  <c r="F29" i="2"/>
  <c r="E28" i="2"/>
  <c r="G28" i="2" s="1"/>
  <c r="D28" i="2"/>
  <c r="F27" i="2"/>
  <c r="F48" i="2" s="1"/>
  <c r="F26" i="2"/>
  <c r="F25" i="2"/>
  <c r="G24" i="2"/>
  <c r="F24" i="2"/>
  <c r="F23" i="2"/>
  <c r="F22" i="2"/>
  <c r="F43" i="2" s="1"/>
  <c r="E21" i="2"/>
  <c r="D21" i="2"/>
  <c r="F19" i="2"/>
  <c r="F18" i="2"/>
  <c r="F47" i="2" s="1"/>
  <c r="F17" i="2"/>
  <c r="F46" i="2" s="1"/>
  <c r="F16" i="2"/>
  <c r="F15" i="2"/>
  <c r="F44" i="2" s="1"/>
  <c r="F14" i="2"/>
  <c r="E13" i="2"/>
  <c r="D13" i="2"/>
  <c r="G21" i="2" l="1"/>
  <c r="D42" i="2"/>
  <c r="E42" i="2"/>
  <c r="F42" i="2" s="1"/>
  <c r="F45" i="2"/>
  <c r="F13" i="2"/>
  <c r="F28" i="2"/>
  <c r="F35" i="2"/>
  <c r="F21" i="2"/>
  <c r="F17" i="1"/>
  <c r="E18" i="1"/>
  <c r="F14" i="1"/>
  <c r="F12" i="1"/>
  <c r="E13" i="1"/>
  <c r="E14" i="1"/>
  <c r="E12" i="1"/>
  <c r="G42" i="2" l="1"/>
</calcChain>
</file>

<file path=xl/sharedStrings.xml><?xml version="1.0" encoding="utf-8"?>
<sst xmlns="http://schemas.openxmlformats.org/spreadsheetml/2006/main" count="120" uniqueCount="87">
  <si>
    <t>№ п/п</t>
  </si>
  <si>
    <t>Оценка в баллах</t>
  </si>
  <si>
    <t>1.</t>
  </si>
  <si>
    <t>Ответственный исполнитель</t>
  </si>
  <si>
    <t xml:space="preserve">Исполнитель    </t>
  </si>
  <si>
    <t>2.</t>
  </si>
  <si>
    <t>3.</t>
  </si>
  <si>
    <t>1</t>
  </si>
  <si>
    <t>Оценка эффективности целевых показателей за  2022 год</t>
  </si>
  <si>
    <t xml:space="preserve">Наименование целевого показателя муниципальной программы </t>
  </si>
  <si>
    <t>План</t>
  </si>
  <si>
    <t>Факт</t>
  </si>
  <si>
    <t>Результат реализации муниципальной программы</t>
  </si>
  <si>
    <t>% исполнения к плану (гр.4/гр.3*100)</t>
  </si>
  <si>
    <t>Абсолютное отклонение (гр.4-гр.3)</t>
  </si>
  <si>
    <t>Результат реализации целевого показателя муниципальной программы</t>
  </si>
  <si>
    <t>Причины отклонения от плановых назначений целевого показателя (переисполнение/неисполнение)</t>
  </si>
  <si>
    <t>Официальный источник информации</t>
  </si>
  <si>
    <t>Л.Г. Гончарова</t>
  </si>
  <si>
    <r>
      <t xml:space="preserve">Ответственный исполнитель: </t>
    </r>
    <r>
      <rPr>
        <u/>
        <sz val="11"/>
        <color theme="1"/>
        <rFont val="Times New Roman"/>
        <family val="1"/>
        <charset val="204"/>
      </rPr>
      <t>Департамент строительства  и жилищно-коммунального комплекса Нефтеюганского района (отдел по транспорту и дорогам)</t>
    </r>
  </si>
  <si>
    <t>Анализ исполнения финансовых показателей за 2022 год</t>
  </si>
  <si>
    <r>
      <t xml:space="preserve">Наименование муниципальной программы: </t>
    </r>
    <r>
      <rPr>
        <u/>
        <sz val="16"/>
        <color rgb="FF000000"/>
        <rFont val="Times New Roman"/>
        <family val="1"/>
        <charset val="204"/>
      </rPr>
      <t>«Развитие транспортной системы Нефтеюганского района на 2019-2024 годы и на период до 2030 года»</t>
    </r>
    <r>
      <rPr>
        <sz val="16"/>
        <color rgb="FF000000"/>
        <rFont val="Times New Roman"/>
        <family val="1"/>
        <charset val="204"/>
      </rPr>
      <t xml:space="preserve"> </t>
    </r>
  </si>
  <si>
    <r>
      <t xml:space="preserve">Ответственный исполнитель: </t>
    </r>
    <r>
      <rPr>
        <u/>
        <sz val="16"/>
        <color rgb="FF000000"/>
        <rFont val="Times New Roman"/>
        <family val="1"/>
        <charset val="204"/>
      </rPr>
      <t>Департамент строительства и жилищно-коммунального комплекса Нефтеюганского района (отдел по транспорту и дорогам)</t>
    </r>
  </si>
  <si>
    <r>
      <t xml:space="preserve">Соисполнители: </t>
    </r>
    <r>
      <rPr>
        <u/>
        <sz val="16"/>
        <color rgb="FF000000"/>
        <rFont val="Times New Roman"/>
        <family val="1"/>
        <charset val="204"/>
      </rPr>
      <t>Департамент имущественных отношений Нефтеюганского района, Муниципальное казенное учреждение «Управление капитального строительства и жилищно-коммунального комплекса Нефтеюганского района», Администрации поселений Нефтеюганского района</t>
    </r>
  </si>
  <si>
    <t>№
п/п</t>
  </si>
  <si>
    <t>Наименование мероприятий</t>
  </si>
  <si>
    <t>Источники финансирования</t>
  </si>
  <si>
    <t>Объём финансирования,
 тыс. рублей</t>
  </si>
  <si>
    <t>Абсолютное отклонение,
 тыс. рублей
 (гр. 5 - гр. 4)</t>
  </si>
  <si>
    <t>Выполнение плана,
 %
(гр. 5 / гр. 4 * 100)</t>
  </si>
  <si>
    <t>Примечание</t>
  </si>
  <si>
    <t>плановое значение</t>
  </si>
  <si>
    <t>фактическое значение</t>
  </si>
  <si>
    <t>Подпрограмма 1 (Автомобильный транспорт и дорожное хозяйство)</t>
  </si>
  <si>
    <t>Задача 1 (Обеспечение доступности и повышения качества транспортных услуг, оказываемых автомобильным транспортом)</t>
  </si>
  <si>
    <t>1.1.</t>
  </si>
  <si>
    <t>Основное мероприятие: "Обеспечение повышения качества и доступности транспортных услуг с использованием автомобильного транспорта" (целевой показатель 1,2)</t>
  </si>
  <si>
    <t>Всего:</t>
  </si>
  <si>
    <t>Федеральный бюджет</t>
  </si>
  <si>
    <t>Бюджет автономного округа</t>
  </si>
  <si>
    <t>Местный бюджет</t>
  </si>
  <si>
    <t>средства по Соглашениям по передаче полномочий</t>
  </si>
  <si>
    <t>средства поселений *</t>
  </si>
  <si>
    <t>Иные  источники</t>
  </si>
  <si>
    <t>Задача 2 (Обеспечение функционирования сети автомобильных дорог общего пользования местного значения, в том числе автомобильных дорог, являющихся подъездами к сельским населённым пунктам)</t>
  </si>
  <si>
    <t>1.2.</t>
  </si>
  <si>
    <t>Основное мероприятие: "Капитальный ремонт, ремонт и содержание автомобильных дорог и искусственных дорожных сооружений общего пользования местного значения муниципального района" (целевой показатель 3,4,5,6)</t>
  </si>
  <si>
    <t xml:space="preserve">Бюджет автономного округа </t>
  </si>
  <si>
    <t xml:space="preserve">Местный бюджет </t>
  </si>
  <si>
    <t>1.3.</t>
  </si>
  <si>
    <t xml:space="preserve">Основное мероприятие "Строительство, реконструкция, капитальный ремонт, ремонт и содержание автомобильных дорог общего пользования местного значения поселений"                                          </t>
  </si>
  <si>
    <t>1.4.</t>
  </si>
  <si>
    <t>Основное мероприятие: Проект Нефтеюганского района "Капитальный ремонт автомобильной дороги "Подъездная автодорога к п.Усть-Юган, протяженностью 17,606 км""</t>
  </si>
  <si>
    <t>Всего по программе:</t>
  </si>
  <si>
    <r>
      <t xml:space="preserve">* </t>
    </r>
    <r>
      <rPr>
        <sz val="16"/>
        <color rgb="FF000000"/>
        <rFont val="Times New Roman"/>
        <family val="1"/>
        <charset val="204"/>
      </rPr>
      <t>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- отражаются межбюджетные трансферты предоставляемые из бюджета муниципального образования Нефтеюгански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полномочий.Данные средства суммируются по строке "Всего".</t>
    </r>
  </si>
  <si>
    <t>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«Всего».</t>
  </si>
  <si>
    <t>___________________</t>
  </si>
  <si>
    <t>Л.Г. Гончарова, 8(3463)250210</t>
  </si>
  <si>
    <t>Соисполнитель 1</t>
  </si>
  <si>
    <t>Т.Н.Жадан, 8(3463)256820</t>
  </si>
  <si>
    <t xml:space="preserve">Соисполнитель 2 </t>
  </si>
  <si>
    <t>С.М.Бабин, 8(3463)250274</t>
  </si>
  <si>
    <t xml:space="preserve">Исполнитель: </t>
  </si>
  <si>
    <t>Арих Л.В., 8(3463)229699</t>
  </si>
  <si>
    <t xml:space="preserve">Износ парка автобусов организаций автомобильного транспорта, осуществляющих перевозки пассажиров </t>
  </si>
  <si>
    <t>Объем пассажирских перевозок автомобильным транспортом в муниципальном сообщении</t>
  </si>
  <si>
    <t>Целевые показатели из Таблицы 8 постановления от 26.12.2022 №2525-па-нпа</t>
  </si>
  <si>
    <r>
      <t xml:space="preserve">Целевые показатели из Таблицы 1 постановления от </t>
    </r>
    <r>
      <rPr>
        <sz val="11"/>
        <rFont val="Times New Roman"/>
        <family val="1"/>
        <charset val="204"/>
      </rPr>
      <t>26.12.2022 №2525-па-нпа</t>
    </r>
  </si>
  <si>
    <t>Доля автомобильных дорог общего пользования местного значения, соответствующих нормативным требованиям к транспортно-эксплуатационным показателям, в общей протяженности автомобильных дорог общего пользования местного значения,    (%)</t>
  </si>
  <si>
    <t>Протяженность сети автомобильных дорог общего пользования местного значения,  км</t>
  </si>
  <si>
    <t>Общая протяженность автомобильных дорог общего пользования местного значения, не соответствующих нормативным требованиям к транспортно-эксплуатационным показателям на 31 декабря отчетного года,  км</t>
  </si>
  <si>
    <t xml:space="preserve">Прирост протяженности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показателям, в результате капитального ремонта и ремонта автомобильных дорог,  км </t>
  </si>
  <si>
    <t>Согласовано __________В.С.Кошаков,                                                       директор ДСиЖКК НР - заместитель главы Нефтеюганского района</t>
  </si>
  <si>
    <t xml:space="preserve">                               Согласовано __________В.С.Кошаков,                                                       директор ДСиЖКК НР - заместитель главы Нефтеюганского района</t>
  </si>
  <si>
    <t>В 2022 году заключено 25 МК (Договора). Выполнено и оплачено работ на общую сумму 24836,32382 тыс. рублей.
Работы по содержанию подъездных дорог к сельским населенным пунктам "Подъездная дорога к сп. Усть-Юган" (4 участка), а/д "Подъезд к базе отдыха "Сказка", "Подъезд к п.Каркатеевы" участок 1, "Подъезд к п.Каркатеевы"участок 2, "Подъезд к п. Куть-Ях",  "Подъезд к п.г.т. Пойковский", "Подъезд к п.г.т. Пойковский 2",  "Подъезд к п.Сивыс-Ях", "Проезд Линейный"участок 1" выполнены и оплачены в полном объеме. 
 В 2022 году отклонение по МБ в сумме 445,67610 т.р. (средства дорожного фонда), из них:                                                                                                                                                                                                                                                                                                                                                                               310,63671 т.р.  не освоенные средства  по не востребованным объёмным работам:
- 148,97043 т.р. «Автодорога подъезд к пгт.Пойковский №2» МК № 01-02 от 02.02.2022, 
-161,02473 т.р. «Автодорога подъезд к пгт.Пойковский» МК № 01873000017210007200001 от 30.11.2021, 
- 0,64155 т.р. по содержанию а/д «Подъезд к п.Куть-Ях» МК № 0187300001721000719 от 30.11.2021;
- 0,00069 т.р. не законтрактованые средства;
- 135,03870 т.р.  поставка электрической энергии, оплата пройдет в январе 2023 года.</t>
  </si>
  <si>
    <t xml:space="preserve">          </t>
  </si>
  <si>
    <t xml:space="preserve">В 2022 году заключены Соглашения на предоставление иных межбюджетных трансфертов из бюджета Нефтеюганского района муниципальным образованиям:
1) гп.Пойковский от 25.07.22 №137 на общую сумму 8 518,5 т.р. из них: 6 615,9 т.р. на ремонт участков а/д ул.№1 (ул.Северная), 1 902,6 т.р. на ремонт участка а/д ул.№6.
2) сп.Лемпино от 26.07.22 №138 на сумму 1 710,0 т.р. на ремонт а/д ул.Промышленная. 
Заключено Соглашение от 30.11.20223 №197 о предоставлении субсидии из бюджета Нефтеюганского района в целях софинансирования расходных обязательств, возникающих при выполнении полномочий органов местного самоуправления по решению вопросов местного значения муниципального образования сп. Сингапай в размере 1 800,0 т.р. на ремонт ул. Кедровая.
                                                                                                                                                                                                                                                                                                                                                                                                                                                                Информация по содержанию автодорог поселений:
Заключено Соглашение от 22.11.2022 № 187 и ДС от 06.12.2022 №1 на предоставление иных межбюджетных трансфертов из бюджета Нефтеюганского района муниципальному образованию сп. Куть-Ях  на сумму 1 879,802 т.р. на содержание автомобильных дорог общего пользования местного значения сп.Куть-Ях.
Заключено Соглашение от 06.12.2022 № 204 на предоставление иных межбюджетных трансфертов из бюджета Нефтеюганского района муниципальному образованию сп. Лемпино  на сумму 230,0 т.р. на содержание автомобильных дорог общего пользования местного значения сп.Лемпино.
                                                                                                                                                                                                  </t>
  </si>
  <si>
    <t>В 2022 году заключено Соглашение о предоставлении субсидии МБ из бюджета ХМАО - Югры на капитальный ремонт и ремонт автомобильных дорог местного значения в 2022-2024 годах  № 01 от 17.01.2022 (доп. соглашение 01/1 от 31.10.2022 в сумме 185 482,3 тыс. рублей). 
Выполнены работы по заключенному трхлетнему МК от 28.01.20 № 01873000017190008600001 с ООО "Строительная компания "ЮВ и С" на сумму 923 834,20320 тыс. рублей (в том числе БАО – 831 450,59972 тыс. рублей (90%), МБ – 92 383,60348 тыс. рублей (10%) на проведение капитального ремонта объекта "Капитальный ремонт автомобильной дороги "Подъездная автомобильная дорога  к п.Усть-Юган, протяжённостью 17,606 км". В рамках заключенного МК выполнен капитальный ремонт моста через ручей на км 17+508 указанной а/д. Работы по МК выполнены и оплачены в полном объеме.
                                                                                                                                                                                                                                                                                                                                                                                                                                                                                                                                                                                                                                                                                                                                                                                                                   Также выполнены работы МК от 31.07.20 № 59-02 с ООО "РУСИНЖТРАНСПРОЕКТ" на осуществление работ по авторскому надзору по объекту "Капитальный ремонт автомобильной дороги "Подъездная автомобильная дорога к п.Усть-Юган, протяжённостью 17,606 км" на сумму 1 277,354 т.р.  Работы по МК выполнены и оплачены в полном объеме.</t>
  </si>
  <si>
    <t xml:space="preserve"> Арих Л.В.  тел. 229-699</t>
  </si>
  <si>
    <t>2</t>
  </si>
  <si>
    <t xml:space="preserve">Увеличение показателя на 1,8 км после проведенной инвентаризации автодорог и проездов в пгт. Пойковский:
- проезд мкр. Коржавино-0,373 км,                                                    
-проезд к дому в мкр. №7-0,056 км,                                         
-проезд в мкр. Северный -1,432 км. 
</t>
  </si>
  <si>
    <r>
      <t xml:space="preserve">Наименование муниципальной программы  </t>
    </r>
    <r>
      <rPr>
        <u/>
        <sz val="11"/>
        <color theme="1"/>
        <rFont val="Times New Roman"/>
        <family val="1"/>
        <charset val="204"/>
      </rPr>
      <t xml:space="preserve"> «Развитие транспортной системы Нефтеюганского района на 2019-2024 годы и на период до 2030 года» </t>
    </r>
    <r>
      <rPr>
        <sz val="11"/>
        <color theme="1"/>
        <rFont val="Times New Roman"/>
        <family val="1"/>
        <charset val="204"/>
      </rPr>
      <t xml:space="preserve"> Эффективная - 9 баллов</t>
    </r>
  </si>
  <si>
    <t xml:space="preserve">Уменьшение показателя на 3,3 км за счет выполненых работ по капитальному ремонту автомобильной дороги общего пользования местного значения: «Подъездная автодорога к п. Усть-Юган, протяженностью 17,606 км» и ремонта автомобильных дорог  общего пользования местного значения поселений:                      гп. Пойковский, сп.Сингапай, сп.Лемпино, сп. Салым, сп. Каркатеевы. </t>
  </si>
  <si>
    <t xml:space="preserve">Увеличение показателя на 1,9 км за счет выполненых работ по капитальному ремонту автомобильной дороги общего пользования местного значения: «Подъездная автодорога к п. Усть-Юган, протяженностью 17,606 км» и ремонта автомобильных дорог  общего пользования местного значения поселений:                      гп. Пойковский, сп.Сингапай, сп.Лемпино, сп. Салым, сп. Каркатеевы. </t>
  </si>
  <si>
    <t>Целевые показатели направлены на обеспечение качества услуг, оказываемых автомобильным транспортом</t>
  </si>
  <si>
    <t>Целевой показатель направлен на обеспечение функционирования сети автомобильных дорог общего пользования местного значения, в том числе автомобильных дорог, являющихся подъездными к городскому и сельским населенным пунктам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</si>
  <si>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Целевые показатели направлены на обеспечение функционирования сети автомобильных дорог общего пользования местного значения, в том числе автомобильных дорог, являющихся подъездными к городскому и сельским населенным пунктам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</si>
</sst>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_-* #,##0.0_р_._-;\-* #,##0.0_р_._-;_-* &quot;-&quot;?_р_._-;_-@_-"/>
    <numFmt numFmtId="166" formatCode="_-* #,##0.0\ _₽_-;\-* #,##0.0\ _₽_-;_-* &quot;-&quot;??\ _₽_-;_-@_-"/>
    <numFmt numFmtId="167" formatCode="_-* #,##0.00000\ _₽_-;\-* #,##0.00000\ _₽_-;_-* &quot;-&quot;??\ _₽_-;_-@_-"/>
    <numFmt numFmtId="168" formatCode="0.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u/>
      <sz val="16"/>
      <color rgb="FF000000"/>
      <name val="Times New Roman"/>
      <family val="1"/>
      <charset val="204"/>
    </font>
    <font>
      <sz val="16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2" fillId="0" borderId="1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166" fontId="15" fillId="0" borderId="1" xfId="0" applyNumberFormat="1" applyFont="1" applyBorder="1" applyAlignment="1">
      <alignment vertical="center" wrapText="1"/>
    </xf>
    <xf numFmtId="164" fontId="15" fillId="0" borderId="1" xfId="0" applyNumberFormat="1" applyFont="1" applyBorder="1" applyAlignment="1">
      <alignment vertical="center" wrapText="1"/>
    </xf>
    <xf numFmtId="166" fontId="15" fillId="0" borderId="1" xfId="0" applyNumberFormat="1" applyFont="1" applyBorder="1" applyAlignment="1">
      <alignment horizontal="right" vertical="center" wrapText="1"/>
    </xf>
    <xf numFmtId="0" fontId="17" fillId="0" borderId="1" xfId="0" applyFont="1" applyBorder="1" applyAlignment="1">
      <alignment vertical="center" wrapText="1"/>
    </xf>
    <xf numFmtId="166" fontId="12" fillId="0" borderId="1" xfId="0" applyNumberFormat="1" applyFont="1" applyBorder="1" applyAlignment="1">
      <alignment vertical="center" wrapText="1"/>
    </xf>
    <xf numFmtId="164" fontId="12" fillId="0" borderId="1" xfId="0" applyNumberFormat="1" applyFont="1" applyBorder="1" applyAlignment="1">
      <alignment vertical="center" wrapText="1"/>
    </xf>
    <xf numFmtId="164" fontId="12" fillId="0" borderId="1" xfId="0" applyNumberFormat="1" applyFont="1" applyBorder="1" applyAlignment="1">
      <alignment horizontal="right" vertical="center" wrapText="1"/>
    </xf>
    <xf numFmtId="166" fontId="12" fillId="0" borderId="1" xfId="0" applyNumberFormat="1" applyFont="1" applyBorder="1" applyAlignment="1">
      <alignment horizontal="right" vertical="center" wrapText="1"/>
    </xf>
    <xf numFmtId="167" fontId="15" fillId="0" borderId="1" xfId="0" applyNumberFormat="1" applyFont="1" applyBorder="1" applyAlignment="1">
      <alignment vertical="center" wrapText="1"/>
    </xf>
    <xf numFmtId="167" fontId="12" fillId="0" borderId="1" xfId="0" applyNumberFormat="1" applyFont="1" applyBorder="1" applyAlignment="1">
      <alignment vertical="center" wrapText="1"/>
    </xf>
    <xf numFmtId="0" fontId="9" fillId="0" borderId="0" xfId="0" applyFont="1" applyAlignment="1">
      <alignment horizontal="justify" vertical="center"/>
    </xf>
    <xf numFmtId="0" fontId="9" fillId="0" borderId="0" xfId="0" applyFont="1" applyAlignment="1">
      <alignment horizontal="left" vertical="center"/>
    </xf>
    <xf numFmtId="0" fontId="16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22" fillId="0" borderId="0" xfId="0" applyFont="1"/>
    <xf numFmtId="0" fontId="1" fillId="0" borderId="0" xfId="0" applyFont="1" applyAlignment="1"/>
    <xf numFmtId="0" fontId="14" fillId="0" borderId="3" xfId="0" applyFont="1" applyBorder="1" applyAlignment="1">
      <alignment vertical="center" wrapText="1"/>
    </xf>
    <xf numFmtId="167" fontId="15" fillId="0" borderId="3" xfId="0" applyNumberFormat="1" applyFont="1" applyBorder="1" applyAlignment="1">
      <alignment vertical="center" wrapText="1"/>
    </xf>
    <xf numFmtId="166" fontId="15" fillId="0" borderId="3" xfId="0" applyNumberFormat="1" applyFont="1" applyBorder="1" applyAlignment="1">
      <alignment vertical="center" wrapText="1"/>
    </xf>
    <xf numFmtId="0" fontId="0" fillId="0" borderId="13" xfId="0" applyBorder="1"/>
    <xf numFmtId="0" fontId="0" fillId="0" borderId="0" xfId="0" applyBorder="1"/>
    <xf numFmtId="0" fontId="17" fillId="0" borderId="16" xfId="0" applyFont="1" applyBorder="1" applyAlignment="1">
      <alignment vertical="center" wrapText="1"/>
    </xf>
    <xf numFmtId="167" fontId="12" fillId="0" borderId="16" xfId="0" applyNumberFormat="1" applyFont="1" applyBorder="1" applyAlignment="1">
      <alignment vertical="center" wrapText="1"/>
    </xf>
    <xf numFmtId="164" fontId="12" fillId="0" borderId="16" xfId="0" applyNumberFormat="1" applyFont="1" applyBorder="1" applyAlignment="1">
      <alignment vertical="center" wrapText="1"/>
    </xf>
    <xf numFmtId="0" fontId="0" fillId="0" borderId="17" xfId="0" applyBorder="1"/>
    <xf numFmtId="168" fontId="1" fillId="2" borderId="1" xfId="0" applyNumberFormat="1" applyFont="1" applyFill="1" applyBorder="1" applyAlignment="1">
      <alignment horizontal="center" vertical="center"/>
    </xf>
    <xf numFmtId="168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6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8" fillId="0" borderId="2" xfId="0" applyFont="1" applyBorder="1" applyAlignment="1">
      <alignment vertical="center" wrapText="1"/>
    </xf>
    <xf numFmtId="0" fontId="19" fillId="0" borderId="7" xfId="0" applyFont="1" applyBorder="1" applyAlignment="1">
      <alignment vertical="center" wrapText="1"/>
    </xf>
    <xf numFmtId="0" fontId="19" fillId="0" borderId="3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" fillId="0" borderId="0" xfId="0" applyFont="1" applyAlignment="1">
      <alignment horizontal="left" vertical="top"/>
    </xf>
    <xf numFmtId="16" fontId="9" fillId="0" borderId="12" xfId="0" applyNumberFormat="1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13" fillId="0" borderId="8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2" fillId="0" borderId="7" xfId="0" applyFon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6" fillId="0" borderId="0" xfId="0" applyFont="1" applyAlignment="1">
      <alignment horizontal="left" vertical="top" wrapText="1"/>
    </xf>
    <xf numFmtId="0" fontId="9" fillId="0" borderId="0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20" fillId="0" borderId="0" xfId="0" applyNumberFormat="1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tabSelected="1" topLeftCell="A9" workbookViewId="0">
      <selection activeCell="H16" sqref="H16:H18"/>
    </sheetView>
  </sheetViews>
  <sheetFormatPr defaultRowHeight="15" x14ac:dyDescent="0.25"/>
  <cols>
    <col min="1" max="1" width="5" customWidth="1"/>
    <col min="2" max="2" width="46.85546875" customWidth="1"/>
    <col min="3" max="3" width="10.42578125" customWidth="1"/>
    <col min="4" max="4" width="9.42578125" customWidth="1"/>
    <col min="5" max="5" width="12.85546875" customWidth="1"/>
    <col min="6" max="6" width="12.5703125" customWidth="1"/>
    <col min="7" max="7" width="10.5703125" customWidth="1"/>
    <col min="8" max="8" width="20.140625" customWidth="1"/>
    <col min="9" max="9" width="22.5703125" customWidth="1"/>
  </cols>
  <sheetData>
    <row r="1" spans="1:9" ht="27" customHeight="1" x14ac:dyDescent="0.25">
      <c r="C1" s="41"/>
      <c r="D1" s="41"/>
      <c r="E1" s="41"/>
      <c r="F1" s="59" t="s">
        <v>72</v>
      </c>
      <c r="G1" s="59"/>
      <c r="H1" s="59"/>
      <c r="I1" s="59"/>
    </row>
    <row r="2" spans="1:9" ht="27.75" customHeight="1" x14ac:dyDescent="0.25">
      <c r="C2" s="41"/>
      <c r="D2" s="41"/>
      <c r="E2" s="41"/>
      <c r="F2" s="59"/>
      <c r="G2" s="59"/>
      <c r="H2" s="59"/>
      <c r="I2" s="59"/>
    </row>
    <row r="3" spans="1:9" x14ac:dyDescent="0.25">
      <c r="B3" s="70"/>
      <c r="C3" s="71"/>
      <c r="D3" s="71"/>
      <c r="E3" s="71"/>
      <c r="F3" s="71"/>
    </row>
    <row r="4" spans="1:9" x14ac:dyDescent="0.25">
      <c r="A4" s="1"/>
      <c r="B4" s="66" t="s">
        <v>8</v>
      </c>
      <c r="C4" s="66"/>
      <c r="D4" s="66"/>
      <c r="E4" s="11"/>
      <c r="F4" s="1"/>
      <c r="G4" s="1"/>
    </row>
    <row r="5" spans="1:9" ht="33.75" customHeight="1" x14ac:dyDescent="0.25">
      <c r="A5" s="73" t="s">
        <v>81</v>
      </c>
      <c r="B5" s="73"/>
      <c r="C5" s="73"/>
      <c r="D5" s="73"/>
      <c r="E5" s="73"/>
      <c r="F5" s="73"/>
      <c r="G5" s="73"/>
    </row>
    <row r="6" spans="1:9" ht="40.5" customHeight="1" x14ac:dyDescent="0.25">
      <c r="A6" s="73" t="s">
        <v>19</v>
      </c>
      <c r="B6" s="73"/>
      <c r="C6" s="73"/>
      <c r="D6" s="73"/>
      <c r="E6" s="73"/>
      <c r="F6" s="73"/>
      <c r="G6" s="73"/>
    </row>
    <row r="7" spans="1:9" x14ac:dyDescent="0.25">
      <c r="A7" s="1"/>
      <c r="B7" s="1"/>
      <c r="C7" s="1"/>
      <c r="D7" s="1"/>
      <c r="E7" s="1"/>
      <c r="F7" s="1"/>
      <c r="G7" s="1"/>
    </row>
    <row r="8" spans="1:9" ht="25.5" customHeight="1" x14ac:dyDescent="0.25">
      <c r="A8" s="56" t="s">
        <v>0</v>
      </c>
      <c r="B8" s="72" t="s">
        <v>9</v>
      </c>
      <c r="C8" s="60" t="s">
        <v>12</v>
      </c>
      <c r="D8" s="61"/>
      <c r="E8" s="61"/>
      <c r="F8" s="61"/>
      <c r="G8" s="62"/>
      <c r="H8" s="56" t="s">
        <v>15</v>
      </c>
      <c r="I8" s="56" t="s">
        <v>16</v>
      </c>
    </row>
    <row r="9" spans="1:9" ht="78" customHeight="1" x14ac:dyDescent="0.25">
      <c r="A9" s="58"/>
      <c r="B9" s="72"/>
      <c r="C9" s="3" t="s">
        <v>10</v>
      </c>
      <c r="D9" s="3" t="s">
        <v>11</v>
      </c>
      <c r="E9" s="13" t="s">
        <v>13</v>
      </c>
      <c r="F9" s="8" t="s">
        <v>14</v>
      </c>
      <c r="G9" s="8" t="s">
        <v>1</v>
      </c>
      <c r="H9" s="58"/>
      <c r="I9" s="58"/>
    </row>
    <row r="10" spans="1:9" ht="17.25" customHeight="1" x14ac:dyDescent="0.25">
      <c r="A10" s="4">
        <v>1</v>
      </c>
      <c r="B10" s="3">
        <v>2</v>
      </c>
      <c r="C10" s="3">
        <v>3</v>
      </c>
      <c r="D10" s="3">
        <v>4</v>
      </c>
      <c r="E10" s="13">
        <v>5</v>
      </c>
      <c r="F10" s="3">
        <v>6</v>
      </c>
      <c r="G10" s="3">
        <v>7</v>
      </c>
      <c r="H10" s="13">
        <v>8</v>
      </c>
      <c r="I10" s="13">
        <v>9</v>
      </c>
    </row>
    <row r="11" spans="1:9" ht="28.5" customHeight="1" x14ac:dyDescent="0.25">
      <c r="A11" s="67" t="s">
        <v>67</v>
      </c>
      <c r="B11" s="68"/>
      <c r="C11" s="68"/>
      <c r="D11" s="68"/>
      <c r="E11" s="68"/>
      <c r="F11" s="68"/>
      <c r="G11" s="68"/>
      <c r="H11" s="68"/>
      <c r="I11" s="69"/>
    </row>
    <row r="12" spans="1:9" ht="95.25" customHeight="1" x14ac:dyDescent="0.25">
      <c r="A12" s="4" t="s">
        <v>2</v>
      </c>
      <c r="B12" s="15" t="s">
        <v>64</v>
      </c>
      <c r="C12" s="55">
        <v>66.8</v>
      </c>
      <c r="D12" s="39">
        <v>66.8</v>
      </c>
      <c r="E12" s="55">
        <f>D12/C12*100</f>
        <v>100</v>
      </c>
      <c r="F12" s="55">
        <f>D12-C12</f>
        <v>0</v>
      </c>
      <c r="G12" s="55">
        <v>1</v>
      </c>
      <c r="H12" s="72" t="s">
        <v>84</v>
      </c>
      <c r="I12" s="55"/>
    </row>
    <row r="13" spans="1:9" ht="36.6" customHeight="1" x14ac:dyDescent="0.25">
      <c r="A13" s="4" t="s">
        <v>5</v>
      </c>
      <c r="B13" s="15" t="s">
        <v>65</v>
      </c>
      <c r="C13" s="55">
        <v>35</v>
      </c>
      <c r="D13" s="39">
        <v>35</v>
      </c>
      <c r="E13" s="55">
        <f t="shared" ref="E13:E14" si="0">D13/C13*100</f>
        <v>100</v>
      </c>
      <c r="F13" s="55">
        <f>D13-C13</f>
        <v>0</v>
      </c>
      <c r="G13" s="55">
        <v>1</v>
      </c>
      <c r="H13" s="72"/>
      <c r="I13" s="55"/>
    </row>
    <row r="14" spans="1:9" ht="287.25" customHeight="1" x14ac:dyDescent="0.25">
      <c r="A14" s="2" t="s">
        <v>6</v>
      </c>
      <c r="B14" s="7" t="s">
        <v>68</v>
      </c>
      <c r="C14" s="2">
        <v>94.7</v>
      </c>
      <c r="D14" s="14">
        <v>96.6</v>
      </c>
      <c r="E14" s="52">
        <f t="shared" si="0"/>
        <v>102.00633579725449</v>
      </c>
      <c r="F14" s="13">
        <f t="shared" ref="F14" si="1">D14-C14</f>
        <v>1.8999999999999915</v>
      </c>
      <c r="G14" s="5" t="s">
        <v>79</v>
      </c>
      <c r="H14" s="54" t="s">
        <v>85</v>
      </c>
      <c r="I14" s="53" t="s">
        <v>83</v>
      </c>
    </row>
    <row r="15" spans="1:9" ht="37.5" customHeight="1" x14ac:dyDescent="0.25">
      <c r="A15" s="60" t="s">
        <v>66</v>
      </c>
      <c r="B15" s="61"/>
      <c r="C15" s="61"/>
      <c r="D15" s="61"/>
      <c r="E15" s="61"/>
      <c r="F15" s="61"/>
      <c r="G15" s="61"/>
      <c r="H15" s="61"/>
      <c r="I15" s="62"/>
    </row>
    <row r="16" spans="1:9" ht="192" customHeight="1" x14ac:dyDescent="0.25">
      <c r="A16" s="2" t="s">
        <v>2</v>
      </c>
      <c r="B16" s="9" t="s">
        <v>69</v>
      </c>
      <c r="C16" s="2">
        <v>176.2</v>
      </c>
      <c r="D16" s="51">
        <v>178</v>
      </c>
      <c r="E16" s="51">
        <f>D16/C16*100</f>
        <v>101.02156640181612</v>
      </c>
      <c r="F16" s="6">
        <f t="shared" ref="F16:F18" si="2">D16-C16</f>
        <v>1.8000000000000114</v>
      </c>
      <c r="G16" s="2">
        <v>2</v>
      </c>
      <c r="H16" s="56" t="s">
        <v>86</v>
      </c>
      <c r="I16" s="13" t="s">
        <v>80</v>
      </c>
    </row>
    <row r="17" spans="1:10" ht="267.75" customHeight="1" x14ac:dyDescent="0.25">
      <c r="A17" s="2" t="s">
        <v>5</v>
      </c>
      <c r="B17" s="8" t="s">
        <v>70</v>
      </c>
      <c r="C17" s="2">
        <v>9.3000000000000007</v>
      </c>
      <c r="D17" s="2">
        <v>6</v>
      </c>
      <c r="E17" s="51">
        <f>D17/C17*100</f>
        <v>64.516129032258064</v>
      </c>
      <c r="F17" s="6">
        <f t="shared" si="2"/>
        <v>-3.3000000000000007</v>
      </c>
      <c r="G17" s="5" t="s">
        <v>79</v>
      </c>
      <c r="H17" s="57"/>
      <c r="I17" s="13" t="s">
        <v>82</v>
      </c>
    </row>
    <row r="18" spans="1:10" ht="88.5" customHeight="1" x14ac:dyDescent="0.25">
      <c r="A18" s="2" t="s">
        <v>6</v>
      </c>
      <c r="B18" s="8" t="s">
        <v>71</v>
      </c>
      <c r="C18" s="2">
        <v>5.0999999999999996</v>
      </c>
      <c r="D18" s="2">
        <v>5.0999999999999996</v>
      </c>
      <c r="E18" s="14">
        <f t="shared" ref="E18" si="3">D18/C18*100</f>
        <v>100</v>
      </c>
      <c r="F18" s="6">
        <f t="shared" si="2"/>
        <v>0</v>
      </c>
      <c r="G18" s="5" t="s">
        <v>7</v>
      </c>
      <c r="H18" s="58"/>
      <c r="I18" s="13"/>
    </row>
    <row r="19" spans="1:10" x14ac:dyDescent="0.25">
      <c r="A19" s="16" t="s">
        <v>17</v>
      </c>
      <c r="B19" s="17"/>
      <c r="C19" s="63"/>
      <c r="D19" s="64"/>
      <c r="E19" s="64"/>
      <c r="F19" s="64"/>
      <c r="G19" s="64"/>
      <c r="H19" s="64"/>
      <c r="I19" s="65"/>
    </row>
    <row r="21" spans="1:10" x14ac:dyDescent="0.25">
      <c r="A21" s="1"/>
      <c r="B21" s="1" t="s">
        <v>3</v>
      </c>
      <c r="C21" s="12"/>
      <c r="D21" s="1" t="s">
        <v>18</v>
      </c>
      <c r="E21" s="1"/>
    </row>
    <row r="22" spans="1:10" x14ac:dyDescent="0.25">
      <c r="A22" s="1"/>
      <c r="B22" s="1"/>
      <c r="C22" s="1"/>
      <c r="D22" s="1"/>
      <c r="E22" s="1"/>
      <c r="J22" s="10"/>
    </row>
    <row r="23" spans="1:10" x14ac:dyDescent="0.25">
      <c r="A23" s="1"/>
      <c r="B23" s="1"/>
      <c r="C23" s="1"/>
      <c r="D23" s="1"/>
      <c r="E23" s="1"/>
    </row>
    <row r="24" spans="1:10" x14ac:dyDescent="0.25">
      <c r="A24" s="1"/>
      <c r="B24" s="40" t="s">
        <v>4</v>
      </c>
      <c r="C24" s="1"/>
      <c r="D24" s="1"/>
      <c r="E24" s="1"/>
    </row>
    <row r="25" spans="1:10" x14ac:dyDescent="0.25">
      <c r="A25" s="1"/>
      <c r="B25" s="40" t="s">
        <v>78</v>
      </c>
      <c r="C25" s="1"/>
      <c r="D25" s="1"/>
      <c r="E25" s="1"/>
    </row>
    <row r="26" spans="1:10" x14ac:dyDescent="0.25">
      <c r="A26" s="1"/>
      <c r="B26" s="40"/>
      <c r="C26" s="1"/>
      <c r="D26" s="1"/>
      <c r="E26" s="1"/>
    </row>
  </sheetData>
  <mergeCells count="15">
    <mergeCell ref="H16:H18"/>
    <mergeCell ref="F1:I2"/>
    <mergeCell ref="A15:I15"/>
    <mergeCell ref="C19:I19"/>
    <mergeCell ref="B4:D4"/>
    <mergeCell ref="H8:H9"/>
    <mergeCell ref="I8:I9"/>
    <mergeCell ref="C8:G8"/>
    <mergeCell ref="A11:I11"/>
    <mergeCell ref="B3:F3"/>
    <mergeCell ref="A8:A9"/>
    <mergeCell ref="B8:B9"/>
    <mergeCell ref="A5:G5"/>
    <mergeCell ref="A6:G6"/>
    <mergeCell ref="H12:H13"/>
  </mergeCells>
  <pageMargins left="0.70866141732283472" right="0.70866141732283472" top="0.74803149606299213" bottom="0.55118110236220474" header="0.31496062992125984" footer="0.31496062992125984"/>
  <pageSetup paperSize="9" scale="8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9"/>
  <sheetViews>
    <sheetView view="pageBreakPreview" topLeftCell="A32" zoomScale="65" zoomScaleNormal="75" zoomScaleSheetLayoutView="65" workbookViewId="0">
      <selection activeCell="H35" sqref="H35:H41"/>
    </sheetView>
  </sheetViews>
  <sheetFormatPr defaultRowHeight="15" x14ac:dyDescent="0.25"/>
  <cols>
    <col min="1" max="1" width="5.42578125" style="10" customWidth="1"/>
    <col min="2" max="2" width="50.7109375" customWidth="1"/>
    <col min="3" max="3" width="33.85546875" customWidth="1"/>
    <col min="4" max="4" width="18.42578125" customWidth="1"/>
    <col min="5" max="5" width="18.140625" customWidth="1"/>
    <col min="6" max="6" width="20.140625" customWidth="1"/>
    <col min="7" max="7" width="25.42578125" customWidth="1"/>
    <col min="8" max="8" width="113.140625" customWidth="1"/>
    <col min="9" max="9" width="9.140625" hidden="1" customWidth="1"/>
  </cols>
  <sheetData>
    <row r="1" spans="1:9" ht="83.25" customHeight="1" x14ac:dyDescent="0.25">
      <c r="A1" s="18"/>
      <c r="B1" s="19"/>
      <c r="C1" s="20"/>
      <c r="D1" s="19"/>
      <c r="E1" s="19"/>
      <c r="F1" s="19"/>
      <c r="H1" s="74" t="s">
        <v>73</v>
      </c>
      <c r="I1" s="74"/>
    </row>
    <row r="2" spans="1:9" ht="20.25" x14ac:dyDescent="0.25">
      <c r="A2" s="75" t="s">
        <v>20</v>
      </c>
      <c r="B2" s="75"/>
      <c r="C2" s="75"/>
      <c r="D2" s="75"/>
      <c r="E2" s="75"/>
      <c r="F2" s="75"/>
      <c r="G2" s="75"/>
      <c r="H2" s="75"/>
    </row>
    <row r="3" spans="1:9" ht="15.75" x14ac:dyDescent="0.25">
      <c r="A3" s="21"/>
      <c r="B3" s="21"/>
      <c r="C3" s="21"/>
      <c r="D3" s="21"/>
      <c r="E3" s="21"/>
      <c r="F3" s="21"/>
      <c r="G3" s="21"/>
      <c r="H3" s="21"/>
    </row>
    <row r="4" spans="1:9" ht="21" customHeight="1" x14ac:dyDescent="0.25">
      <c r="A4" s="76" t="s">
        <v>21</v>
      </c>
      <c r="B4" s="76"/>
      <c r="C4" s="76"/>
      <c r="D4" s="76"/>
      <c r="E4" s="76"/>
      <c r="F4" s="76"/>
      <c r="G4" s="76"/>
      <c r="H4" s="76"/>
    </row>
    <row r="5" spans="1:9" ht="21.75" customHeight="1" x14ac:dyDescent="0.25">
      <c r="A5" s="77" t="s">
        <v>22</v>
      </c>
      <c r="B5" s="77"/>
      <c r="C5" s="77"/>
      <c r="D5" s="77"/>
      <c r="E5" s="77"/>
      <c r="F5" s="77"/>
      <c r="G5" s="77"/>
      <c r="H5" s="77"/>
    </row>
    <row r="6" spans="1:9" ht="39.75" customHeight="1" x14ac:dyDescent="0.35">
      <c r="A6" s="77" t="s">
        <v>23</v>
      </c>
      <c r="B6" s="78"/>
      <c r="C6" s="78"/>
      <c r="D6" s="78"/>
      <c r="E6" s="78"/>
      <c r="F6" s="78"/>
      <c r="G6" s="78"/>
      <c r="H6" s="78"/>
    </row>
    <row r="7" spans="1:9" ht="15.75" x14ac:dyDescent="0.25">
      <c r="A7" s="22"/>
      <c r="B7" s="19"/>
      <c r="C7" s="19"/>
      <c r="D7" s="19"/>
      <c r="E7" s="19"/>
      <c r="F7" s="19"/>
      <c r="G7" s="19"/>
      <c r="H7" s="19"/>
    </row>
    <row r="8" spans="1:9" ht="57" customHeight="1" x14ac:dyDescent="0.25">
      <c r="A8" s="79" t="s">
        <v>24</v>
      </c>
      <c r="B8" s="79" t="s">
        <v>25</v>
      </c>
      <c r="C8" s="79" t="s">
        <v>26</v>
      </c>
      <c r="D8" s="79" t="s">
        <v>27</v>
      </c>
      <c r="E8" s="79"/>
      <c r="F8" s="79" t="s">
        <v>28</v>
      </c>
      <c r="G8" s="79" t="s">
        <v>29</v>
      </c>
      <c r="H8" s="79" t="s">
        <v>30</v>
      </c>
    </row>
    <row r="9" spans="1:9" ht="44.25" customHeight="1" x14ac:dyDescent="0.25">
      <c r="A9" s="79"/>
      <c r="B9" s="79"/>
      <c r="C9" s="79"/>
      <c r="D9" s="23" t="s">
        <v>31</v>
      </c>
      <c r="E9" s="23" t="s">
        <v>32</v>
      </c>
      <c r="F9" s="79"/>
      <c r="G9" s="79"/>
      <c r="H9" s="79"/>
    </row>
    <row r="10" spans="1:9" ht="21.75" customHeight="1" x14ac:dyDescent="0.25">
      <c r="A10" s="24">
        <v>1</v>
      </c>
      <c r="B10" s="24">
        <v>2</v>
      </c>
      <c r="C10" s="24">
        <v>3</v>
      </c>
      <c r="D10" s="24">
        <v>4</v>
      </c>
      <c r="E10" s="24">
        <v>5</v>
      </c>
      <c r="F10" s="24">
        <v>6</v>
      </c>
      <c r="G10" s="24">
        <v>7</v>
      </c>
      <c r="H10" s="24">
        <v>8</v>
      </c>
    </row>
    <row r="11" spans="1:9" ht="27.75" customHeight="1" x14ac:dyDescent="0.25">
      <c r="A11" s="80" t="s">
        <v>33</v>
      </c>
      <c r="B11" s="81"/>
      <c r="C11" s="81"/>
      <c r="D11" s="81"/>
      <c r="E11" s="81"/>
      <c r="F11" s="81"/>
      <c r="G11" s="81"/>
      <c r="H11" s="82"/>
    </row>
    <row r="12" spans="1:9" ht="37.5" customHeight="1" x14ac:dyDescent="0.25">
      <c r="A12" s="80" t="s">
        <v>34</v>
      </c>
      <c r="B12" s="81"/>
      <c r="C12" s="81"/>
      <c r="D12" s="81"/>
      <c r="E12" s="81"/>
      <c r="F12" s="81"/>
      <c r="G12" s="81"/>
      <c r="H12" s="82"/>
    </row>
    <row r="13" spans="1:9" ht="25.5" customHeight="1" x14ac:dyDescent="0.25">
      <c r="A13" s="79" t="s">
        <v>35</v>
      </c>
      <c r="B13" s="84" t="s">
        <v>36</v>
      </c>
      <c r="C13" s="25" t="s">
        <v>37</v>
      </c>
      <c r="D13" s="26">
        <f>SUM(D14,D15,D16,D17,D19)</f>
        <v>0</v>
      </c>
      <c r="E13" s="26">
        <f>SUM(E14,E15,E16,E17,E19)</f>
        <v>0</v>
      </c>
      <c r="F13" s="27">
        <f>SUM(F14,F15,F16,F17,F19)</f>
        <v>0</v>
      </c>
      <c r="G13" s="28">
        <v>0</v>
      </c>
      <c r="H13" s="85"/>
    </row>
    <row r="14" spans="1:9" ht="30.75" customHeight="1" x14ac:dyDescent="0.25">
      <c r="A14" s="83"/>
      <c r="B14" s="84"/>
      <c r="C14" s="29" t="s">
        <v>38</v>
      </c>
      <c r="D14" s="30">
        <v>0</v>
      </c>
      <c r="E14" s="30">
        <v>0</v>
      </c>
      <c r="F14" s="31">
        <f>E14-D14</f>
        <v>0</v>
      </c>
      <c r="G14" s="32">
        <v>0</v>
      </c>
      <c r="H14" s="86"/>
    </row>
    <row r="15" spans="1:9" ht="37.5" customHeight="1" x14ac:dyDescent="0.25">
      <c r="A15" s="83"/>
      <c r="B15" s="84"/>
      <c r="C15" s="29" t="s">
        <v>39</v>
      </c>
      <c r="D15" s="30">
        <v>0</v>
      </c>
      <c r="E15" s="30">
        <v>0</v>
      </c>
      <c r="F15" s="31">
        <f t="shared" ref="F15:F19" si="0">E15-D15</f>
        <v>0</v>
      </c>
      <c r="G15" s="32">
        <v>0</v>
      </c>
      <c r="H15" s="86"/>
    </row>
    <row r="16" spans="1:9" ht="27.75" customHeight="1" x14ac:dyDescent="0.25">
      <c r="A16" s="83"/>
      <c r="B16" s="84"/>
      <c r="C16" s="29" t="s">
        <v>40</v>
      </c>
      <c r="D16" s="30">
        <v>0</v>
      </c>
      <c r="E16" s="30">
        <v>0</v>
      </c>
      <c r="F16" s="31">
        <f t="shared" si="0"/>
        <v>0</v>
      </c>
      <c r="G16" s="33">
        <v>0</v>
      </c>
      <c r="H16" s="86"/>
    </row>
    <row r="17" spans="1:8" ht="38.25" customHeight="1" x14ac:dyDescent="0.25">
      <c r="A17" s="83"/>
      <c r="B17" s="84"/>
      <c r="C17" s="29" t="s">
        <v>41</v>
      </c>
      <c r="D17" s="31">
        <v>0</v>
      </c>
      <c r="E17" s="31">
        <v>0</v>
      </c>
      <c r="F17" s="31">
        <f t="shared" si="0"/>
        <v>0</v>
      </c>
      <c r="G17" s="32">
        <v>0</v>
      </c>
      <c r="H17" s="86"/>
    </row>
    <row r="18" spans="1:8" ht="27.75" customHeight="1" x14ac:dyDescent="0.25">
      <c r="A18" s="83"/>
      <c r="B18" s="84"/>
      <c r="C18" s="29" t="s">
        <v>42</v>
      </c>
      <c r="D18" s="31">
        <v>0</v>
      </c>
      <c r="E18" s="31">
        <v>0</v>
      </c>
      <c r="F18" s="31">
        <f t="shared" si="0"/>
        <v>0</v>
      </c>
      <c r="G18" s="32">
        <v>0</v>
      </c>
      <c r="H18" s="86"/>
    </row>
    <row r="19" spans="1:8" ht="33.75" customHeight="1" x14ac:dyDescent="0.25">
      <c r="A19" s="83"/>
      <c r="B19" s="84"/>
      <c r="C19" s="29" t="s">
        <v>43</v>
      </c>
      <c r="D19" s="31">
        <v>0</v>
      </c>
      <c r="E19" s="31">
        <v>0</v>
      </c>
      <c r="F19" s="31">
        <f t="shared" si="0"/>
        <v>0</v>
      </c>
      <c r="G19" s="32">
        <v>0</v>
      </c>
      <c r="H19" s="87"/>
    </row>
    <row r="20" spans="1:8" ht="33.75" customHeight="1" x14ac:dyDescent="0.25">
      <c r="A20" s="80" t="s">
        <v>44</v>
      </c>
      <c r="B20" s="81"/>
      <c r="C20" s="81"/>
      <c r="D20" s="81"/>
      <c r="E20" s="81"/>
      <c r="F20" s="81"/>
      <c r="G20" s="81"/>
      <c r="H20" s="82"/>
    </row>
    <row r="21" spans="1:8" ht="45" customHeight="1" x14ac:dyDescent="0.25">
      <c r="A21" s="79" t="s">
        <v>45</v>
      </c>
      <c r="B21" s="84" t="s">
        <v>46</v>
      </c>
      <c r="C21" s="25" t="s">
        <v>37</v>
      </c>
      <c r="D21" s="34">
        <f>SUM(D22,D23,D24,D25,D27)</f>
        <v>25281.999919999998</v>
      </c>
      <c r="E21" s="34">
        <f>SUM(E22,E23,E24,E25,E27)</f>
        <v>24836.323820000001</v>
      </c>
      <c r="F21" s="26">
        <f>E21-D21</f>
        <v>-445.67609999999695</v>
      </c>
      <c r="G21" s="26">
        <f>E21/D21*100</f>
        <v>98.237180201683998</v>
      </c>
      <c r="H21" s="88" t="s">
        <v>74</v>
      </c>
    </row>
    <row r="22" spans="1:8" ht="34.5" customHeight="1" x14ac:dyDescent="0.25">
      <c r="A22" s="83"/>
      <c r="B22" s="84"/>
      <c r="C22" s="29" t="s">
        <v>38</v>
      </c>
      <c r="D22" s="35">
        <v>0</v>
      </c>
      <c r="E22" s="35">
        <v>0</v>
      </c>
      <c r="F22" s="31">
        <f t="shared" ref="F22:F41" si="1">E22-D22</f>
        <v>0</v>
      </c>
      <c r="G22" s="31">
        <v>0</v>
      </c>
      <c r="H22" s="89"/>
    </row>
    <row r="23" spans="1:8" ht="36" customHeight="1" x14ac:dyDescent="0.25">
      <c r="A23" s="83"/>
      <c r="B23" s="84"/>
      <c r="C23" s="29" t="s">
        <v>47</v>
      </c>
      <c r="D23" s="35">
        <v>0</v>
      </c>
      <c r="E23" s="35">
        <v>0</v>
      </c>
      <c r="F23" s="31">
        <f>E23-D23</f>
        <v>0</v>
      </c>
      <c r="G23" s="30">
        <v>0</v>
      </c>
      <c r="H23" s="89"/>
    </row>
    <row r="24" spans="1:8" ht="42.75" customHeight="1" x14ac:dyDescent="0.25">
      <c r="A24" s="83"/>
      <c r="B24" s="84"/>
      <c r="C24" s="29" t="s">
        <v>48</v>
      </c>
      <c r="D24" s="35">
        <v>25281.999919999998</v>
      </c>
      <c r="E24" s="35">
        <v>24836.323820000001</v>
      </c>
      <c r="F24" s="30">
        <f>D24-E24</f>
        <v>445.67609999999695</v>
      </c>
      <c r="G24" s="30">
        <f t="shared" ref="G24:G30" si="2">E24/D24*100</f>
        <v>98.237180201683998</v>
      </c>
      <c r="H24" s="89"/>
    </row>
    <row r="25" spans="1:8" ht="33.75" customHeight="1" x14ac:dyDescent="0.25">
      <c r="A25" s="83"/>
      <c r="B25" s="84"/>
      <c r="C25" s="29" t="s">
        <v>41</v>
      </c>
      <c r="D25" s="35">
        <v>0</v>
      </c>
      <c r="E25" s="35">
        <v>0</v>
      </c>
      <c r="F25" s="31">
        <f t="shared" si="1"/>
        <v>0</v>
      </c>
      <c r="G25" s="31">
        <v>0</v>
      </c>
      <c r="H25" s="89"/>
    </row>
    <row r="26" spans="1:8" ht="40.5" customHeight="1" x14ac:dyDescent="0.25">
      <c r="A26" s="83"/>
      <c r="B26" s="84"/>
      <c r="C26" s="29" t="s">
        <v>42</v>
      </c>
      <c r="D26" s="35">
        <v>0</v>
      </c>
      <c r="E26" s="35">
        <v>0</v>
      </c>
      <c r="F26" s="31">
        <f t="shared" si="1"/>
        <v>0</v>
      </c>
      <c r="G26" s="31">
        <v>0</v>
      </c>
      <c r="H26" s="89"/>
    </row>
    <row r="27" spans="1:8" ht="23.25" customHeight="1" x14ac:dyDescent="0.25">
      <c r="A27" s="83"/>
      <c r="B27" s="84"/>
      <c r="C27" s="29" t="s">
        <v>43</v>
      </c>
      <c r="D27" s="35">
        <v>0</v>
      </c>
      <c r="E27" s="35">
        <v>0</v>
      </c>
      <c r="F27" s="31">
        <f t="shared" si="1"/>
        <v>0</v>
      </c>
      <c r="G27" s="31">
        <v>0</v>
      </c>
      <c r="H27" s="90"/>
    </row>
    <row r="28" spans="1:8" ht="72" customHeight="1" x14ac:dyDescent="0.25">
      <c r="A28" s="79" t="s">
        <v>49</v>
      </c>
      <c r="B28" s="84" t="s">
        <v>50</v>
      </c>
      <c r="C28" s="25" t="s">
        <v>37</v>
      </c>
      <c r="D28" s="34">
        <f>SUM(D29,D30,D31,D32,D34)</f>
        <v>14138.302</v>
      </c>
      <c r="E28" s="34">
        <f>SUM(E29,E30,E31,E32,E34)</f>
        <v>14138.302</v>
      </c>
      <c r="F28" s="27">
        <f t="shared" si="1"/>
        <v>0</v>
      </c>
      <c r="G28" s="26">
        <f t="shared" si="2"/>
        <v>100</v>
      </c>
      <c r="H28" s="91" t="s">
        <v>76</v>
      </c>
    </row>
    <row r="29" spans="1:8" ht="52.5" customHeight="1" x14ac:dyDescent="0.25">
      <c r="A29" s="83"/>
      <c r="B29" s="84"/>
      <c r="C29" s="29" t="s">
        <v>38</v>
      </c>
      <c r="D29" s="35">
        <v>0</v>
      </c>
      <c r="E29" s="35">
        <v>0</v>
      </c>
      <c r="F29" s="31">
        <f t="shared" si="1"/>
        <v>0</v>
      </c>
      <c r="G29" s="26">
        <v>0</v>
      </c>
      <c r="H29" s="92"/>
    </row>
    <row r="30" spans="1:8" ht="53.25" customHeight="1" x14ac:dyDescent="0.25">
      <c r="A30" s="83"/>
      <c r="B30" s="84"/>
      <c r="C30" s="29" t="s">
        <v>47</v>
      </c>
      <c r="D30" s="35">
        <v>1800</v>
      </c>
      <c r="E30" s="35">
        <v>1800</v>
      </c>
      <c r="F30" s="31">
        <f t="shared" si="1"/>
        <v>0</v>
      </c>
      <c r="G30" s="26">
        <f t="shared" si="2"/>
        <v>100</v>
      </c>
      <c r="H30" s="92"/>
    </row>
    <row r="31" spans="1:8" ht="48.75" customHeight="1" x14ac:dyDescent="0.25">
      <c r="A31" s="83"/>
      <c r="B31" s="84"/>
      <c r="C31" s="29" t="s">
        <v>48</v>
      </c>
      <c r="D31" s="35">
        <v>12338.302</v>
      </c>
      <c r="E31" s="35">
        <v>12338.302</v>
      </c>
      <c r="F31" s="31">
        <f t="shared" si="1"/>
        <v>0</v>
      </c>
      <c r="G31" s="30">
        <f>E31/D31*100</f>
        <v>100</v>
      </c>
      <c r="H31" s="92"/>
    </row>
    <row r="32" spans="1:8" ht="48" customHeight="1" x14ac:dyDescent="0.25">
      <c r="A32" s="83"/>
      <c r="B32" s="84"/>
      <c r="C32" s="29" t="s">
        <v>41</v>
      </c>
      <c r="D32" s="35">
        <v>0</v>
      </c>
      <c r="E32" s="35">
        <v>0</v>
      </c>
      <c r="F32" s="31">
        <f t="shared" si="1"/>
        <v>0</v>
      </c>
      <c r="G32" s="31">
        <v>0</v>
      </c>
      <c r="H32" s="92"/>
    </row>
    <row r="33" spans="1:8" ht="39" customHeight="1" x14ac:dyDescent="0.25">
      <c r="A33" s="83"/>
      <c r="B33" s="84"/>
      <c r="C33" s="29" t="s">
        <v>42</v>
      </c>
      <c r="D33" s="35">
        <v>200</v>
      </c>
      <c r="E33" s="35">
        <v>200</v>
      </c>
      <c r="F33" s="31">
        <f t="shared" si="1"/>
        <v>0</v>
      </c>
      <c r="G33" s="31">
        <v>0</v>
      </c>
      <c r="H33" s="92"/>
    </row>
    <row r="34" spans="1:8" ht="43.5" customHeight="1" thickBot="1" x14ac:dyDescent="0.3">
      <c r="A34" s="83"/>
      <c r="B34" s="84"/>
      <c r="C34" s="29" t="s">
        <v>43</v>
      </c>
      <c r="D34" s="35">
        <v>0</v>
      </c>
      <c r="E34" s="35">
        <v>0</v>
      </c>
      <c r="F34" s="31">
        <f t="shared" si="1"/>
        <v>0</v>
      </c>
      <c r="G34" s="31">
        <v>0</v>
      </c>
      <c r="H34" s="92"/>
    </row>
    <row r="35" spans="1:8" s="45" customFormat="1" ht="46.5" customHeight="1" x14ac:dyDescent="0.25">
      <c r="A35" s="94" t="s">
        <v>51</v>
      </c>
      <c r="B35" s="97" t="s">
        <v>52</v>
      </c>
      <c r="C35" s="42" t="s">
        <v>37</v>
      </c>
      <c r="D35" s="43">
        <f>SUM(D36,D37,D38,D39,D41)</f>
        <v>204467.3566</v>
      </c>
      <c r="E35" s="43">
        <f>SUM(E36,E37,E38,E39,E41)</f>
        <v>204467.3566</v>
      </c>
      <c r="F35" s="44">
        <f t="shared" si="1"/>
        <v>0</v>
      </c>
      <c r="G35" s="44">
        <f t="shared" ref="G35:G38" si="3">E35/D35*100</f>
        <v>100</v>
      </c>
      <c r="H35" s="99" t="s">
        <v>77</v>
      </c>
    </row>
    <row r="36" spans="1:8" s="46" customFormat="1" ht="32.25" customHeight="1" x14ac:dyDescent="0.25">
      <c r="A36" s="95"/>
      <c r="B36" s="84"/>
      <c r="C36" s="29" t="s">
        <v>38</v>
      </c>
      <c r="D36" s="35">
        <v>0</v>
      </c>
      <c r="E36" s="35">
        <v>0</v>
      </c>
      <c r="F36" s="26">
        <f t="shared" si="1"/>
        <v>0</v>
      </c>
      <c r="G36" s="26">
        <v>0</v>
      </c>
      <c r="H36" s="100"/>
    </row>
    <row r="37" spans="1:8" s="46" customFormat="1" ht="45.75" customHeight="1" x14ac:dyDescent="0.25">
      <c r="A37" s="95"/>
      <c r="B37" s="84"/>
      <c r="C37" s="29" t="s">
        <v>47</v>
      </c>
      <c r="D37" s="35">
        <v>183682.3</v>
      </c>
      <c r="E37" s="35">
        <v>183682.3</v>
      </c>
      <c r="F37" s="26">
        <f t="shared" si="1"/>
        <v>0</v>
      </c>
      <c r="G37" s="26">
        <f t="shared" si="3"/>
        <v>100</v>
      </c>
      <c r="H37" s="100"/>
    </row>
    <row r="38" spans="1:8" s="46" customFormat="1" ht="44.25" customHeight="1" x14ac:dyDescent="0.25">
      <c r="A38" s="95"/>
      <c r="B38" s="84"/>
      <c r="C38" s="29" t="s">
        <v>48</v>
      </c>
      <c r="D38" s="35">
        <v>20785.0566</v>
      </c>
      <c r="E38" s="35">
        <v>20785.0566</v>
      </c>
      <c r="F38" s="26">
        <f t="shared" si="1"/>
        <v>0</v>
      </c>
      <c r="G38" s="26">
        <f t="shared" si="3"/>
        <v>100</v>
      </c>
      <c r="H38" s="100"/>
    </row>
    <row r="39" spans="1:8" s="46" customFormat="1" ht="45.75" customHeight="1" x14ac:dyDescent="0.25">
      <c r="A39" s="95"/>
      <c r="B39" s="84"/>
      <c r="C39" s="29" t="s">
        <v>41</v>
      </c>
      <c r="D39" s="35">
        <v>0</v>
      </c>
      <c r="E39" s="35">
        <v>0</v>
      </c>
      <c r="F39" s="31">
        <v>0</v>
      </c>
      <c r="G39" s="26">
        <v>0</v>
      </c>
      <c r="H39" s="100"/>
    </row>
    <row r="40" spans="1:8" s="46" customFormat="1" ht="39.950000000000003" customHeight="1" x14ac:dyDescent="0.25">
      <c r="A40" s="95"/>
      <c r="B40" s="84"/>
      <c r="C40" s="29" t="s">
        <v>42</v>
      </c>
      <c r="D40" s="35">
        <v>0</v>
      </c>
      <c r="E40" s="35">
        <v>0</v>
      </c>
      <c r="F40" s="31">
        <f t="shared" si="1"/>
        <v>0</v>
      </c>
      <c r="G40" s="26">
        <v>0</v>
      </c>
      <c r="H40" s="100"/>
    </row>
    <row r="41" spans="1:8" s="50" customFormat="1" ht="42.75" customHeight="1" thickBot="1" x14ac:dyDescent="0.3">
      <c r="A41" s="96"/>
      <c r="B41" s="98"/>
      <c r="C41" s="47" t="s">
        <v>43</v>
      </c>
      <c r="D41" s="48">
        <v>0</v>
      </c>
      <c r="E41" s="48">
        <v>0</v>
      </c>
      <c r="F41" s="49">
        <f t="shared" si="1"/>
        <v>0</v>
      </c>
      <c r="G41" s="49">
        <v>0</v>
      </c>
      <c r="H41" s="100"/>
    </row>
    <row r="42" spans="1:8" ht="24.75" customHeight="1" x14ac:dyDescent="0.25">
      <c r="A42" s="101" t="s">
        <v>53</v>
      </c>
      <c r="B42" s="102"/>
      <c r="C42" s="42" t="s">
        <v>37</v>
      </c>
      <c r="D42" s="43">
        <f>SUM(D43,D44,D45,D46,D48)</f>
        <v>243887.65852</v>
      </c>
      <c r="E42" s="43">
        <f>SUM(E43,E44,E45,E46,E48)</f>
        <v>243441.98241999999</v>
      </c>
      <c r="F42" s="44">
        <f>E42-D42</f>
        <v>-445.6761000000115</v>
      </c>
      <c r="G42" s="44">
        <f>E42/D42*100</f>
        <v>99.817261725048112</v>
      </c>
      <c r="H42" s="105" t="s">
        <v>75</v>
      </c>
    </row>
    <row r="43" spans="1:8" ht="25.5" customHeight="1" x14ac:dyDescent="0.25">
      <c r="A43" s="101"/>
      <c r="B43" s="102"/>
      <c r="C43" s="25" t="s">
        <v>38</v>
      </c>
      <c r="D43" s="35">
        <f>D14+D22+D29+D36</f>
        <v>0</v>
      </c>
      <c r="E43" s="35">
        <f t="shared" ref="D43:G48" si="4">E14+E22+E29+E36</f>
        <v>0</v>
      </c>
      <c r="F43" s="30">
        <f t="shared" si="4"/>
        <v>0</v>
      </c>
      <c r="G43" s="30">
        <v>0</v>
      </c>
      <c r="H43" s="106"/>
    </row>
    <row r="44" spans="1:8" ht="24.75" customHeight="1" x14ac:dyDescent="0.25">
      <c r="A44" s="101"/>
      <c r="B44" s="102"/>
      <c r="C44" s="25" t="s">
        <v>47</v>
      </c>
      <c r="D44" s="35">
        <f>D15+D23+D30+D37</f>
        <v>185482.3</v>
      </c>
      <c r="E44" s="35">
        <f t="shared" si="4"/>
        <v>185482.3</v>
      </c>
      <c r="F44" s="30">
        <f t="shared" si="4"/>
        <v>0</v>
      </c>
      <c r="G44" s="30">
        <f>E44/D44*100</f>
        <v>100</v>
      </c>
      <c r="H44" s="106"/>
    </row>
    <row r="45" spans="1:8" ht="27.95" customHeight="1" x14ac:dyDescent="0.25">
      <c r="A45" s="101"/>
      <c r="B45" s="102"/>
      <c r="C45" s="25" t="s">
        <v>48</v>
      </c>
      <c r="D45" s="35">
        <f>D16+D24+D31+D38</f>
        <v>58405.358519999994</v>
      </c>
      <c r="E45" s="35">
        <f t="shared" si="4"/>
        <v>57959.682419999997</v>
      </c>
      <c r="F45" s="30">
        <f t="shared" si="4"/>
        <v>445.67609999999695</v>
      </c>
      <c r="G45" s="30">
        <f>E45/D45*100</f>
        <v>99.236926009370563</v>
      </c>
      <c r="H45" s="106"/>
    </row>
    <row r="46" spans="1:8" ht="27.95" customHeight="1" x14ac:dyDescent="0.25">
      <c r="A46" s="101"/>
      <c r="B46" s="102"/>
      <c r="C46" s="29" t="s">
        <v>41</v>
      </c>
      <c r="D46" s="35">
        <f t="shared" si="4"/>
        <v>0</v>
      </c>
      <c r="E46" s="35">
        <f t="shared" si="4"/>
        <v>0</v>
      </c>
      <c r="F46" s="30">
        <f t="shared" si="4"/>
        <v>0</v>
      </c>
      <c r="G46" s="30">
        <f t="shared" si="4"/>
        <v>0</v>
      </c>
      <c r="H46" s="106"/>
    </row>
    <row r="47" spans="1:8" ht="28.5" customHeight="1" x14ac:dyDescent="0.25">
      <c r="A47" s="101"/>
      <c r="B47" s="102"/>
      <c r="C47" s="29" t="s">
        <v>42</v>
      </c>
      <c r="D47" s="35">
        <f t="shared" si="4"/>
        <v>200</v>
      </c>
      <c r="E47" s="35">
        <f t="shared" si="4"/>
        <v>200</v>
      </c>
      <c r="F47" s="30">
        <f t="shared" si="4"/>
        <v>0</v>
      </c>
      <c r="G47" s="30">
        <f>E47/D47*100</f>
        <v>100</v>
      </c>
      <c r="H47" s="106"/>
    </row>
    <row r="48" spans="1:8" ht="21.75" customHeight="1" x14ac:dyDescent="0.25">
      <c r="A48" s="103"/>
      <c r="B48" s="104"/>
      <c r="C48" s="29" t="s">
        <v>43</v>
      </c>
      <c r="D48" s="30">
        <f t="shared" si="4"/>
        <v>0</v>
      </c>
      <c r="E48" s="30">
        <f t="shared" si="4"/>
        <v>0</v>
      </c>
      <c r="F48" s="30">
        <f t="shared" si="4"/>
        <v>0</v>
      </c>
      <c r="G48" s="30">
        <f t="shared" si="4"/>
        <v>0</v>
      </c>
      <c r="H48" s="107"/>
    </row>
    <row r="49" spans="1:8" ht="87" customHeight="1" x14ac:dyDescent="0.25">
      <c r="A49" s="108" t="s">
        <v>54</v>
      </c>
      <c r="B49" s="108"/>
      <c r="C49" s="108"/>
      <c r="D49" s="108"/>
      <c r="E49" s="108"/>
      <c r="F49" s="108"/>
      <c r="G49" s="108"/>
      <c r="H49" s="108"/>
    </row>
    <row r="50" spans="1:8" ht="42.75" customHeight="1" x14ac:dyDescent="0.25">
      <c r="A50" s="108" t="s">
        <v>55</v>
      </c>
      <c r="B50" s="108"/>
      <c r="C50" s="108"/>
      <c r="D50" s="108"/>
      <c r="E50" s="108"/>
      <c r="F50" s="108"/>
      <c r="G50" s="108"/>
      <c r="H50" s="108"/>
    </row>
    <row r="51" spans="1:8" ht="57.6" customHeight="1" x14ac:dyDescent="0.3">
      <c r="A51" s="109" t="s">
        <v>3</v>
      </c>
      <c r="B51" s="109"/>
      <c r="C51" s="36" t="s">
        <v>56</v>
      </c>
      <c r="D51" s="37" t="s">
        <v>57</v>
      </c>
      <c r="E51" s="38"/>
      <c r="F51" s="19"/>
      <c r="G51" s="19"/>
      <c r="H51" s="19"/>
    </row>
    <row r="52" spans="1:8" ht="48.95" customHeight="1" x14ac:dyDescent="0.3">
      <c r="A52" s="110" t="s">
        <v>58</v>
      </c>
      <c r="B52" s="110"/>
      <c r="C52" s="36" t="s">
        <v>56</v>
      </c>
      <c r="D52" s="37" t="s">
        <v>59</v>
      </c>
      <c r="E52" s="38"/>
      <c r="F52" s="19"/>
      <c r="G52" s="19"/>
      <c r="H52" s="19"/>
    </row>
    <row r="53" spans="1:8" ht="60.6" customHeight="1" x14ac:dyDescent="0.3">
      <c r="A53" s="110" t="s">
        <v>60</v>
      </c>
      <c r="B53" s="110"/>
      <c r="C53" s="36" t="s">
        <v>56</v>
      </c>
      <c r="D53" s="37" t="s">
        <v>61</v>
      </c>
      <c r="E53" s="38"/>
      <c r="F53" s="19"/>
      <c r="G53" s="19"/>
      <c r="H53" s="19"/>
    </row>
    <row r="54" spans="1:8" ht="18" customHeight="1" x14ac:dyDescent="0.3">
      <c r="A54" s="37"/>
      <c r="B54" s="37"/>
      <c r="C54" s="36"/>
      <c r="D54" s="37"/>
      <c r="E54" s="38"/>
      <c r="F54" s="19"/>
      <c r="G54" s="19"/>
      <c r="H54" s="19"/>
    </row>
    <row r="56" spans="1:8" x14ac:dyDescent="0.25">
      <c r="A56" s="111" t="s">
        <v>62</v>
      </c>
      <c r="B56" s="111"/>
    </row>
    <row r="57" spans="1:8" x14ac:dyDescent="0.25">
      <c r="A57" s="111"/>
      <c r="B57" s="111"/>
    </row>
    <row r="58" spans="1:8" ht="24.95" customHeight="1" x14ac:dyDescent="0.25">
      <c r="A58" s="93" t="s">
        <v>63</v>
      </c>
      <c r="B58" s="93"/>
    </row>
    <row r="59" spans="1:8" ht="1.5" customHeight="1" x14ac:dyDescent="0.25"/>
  </sheetData>
  <mergeCells count="36">
    <mergeCell ref="A58:B58"/>
    <mergeCell ref="A35:A41"/>
    <mergeCell ref="B35:B41"/>
    <mergeCell ref="H35:H41"/>
    <mergeCell ref="A42:B48"/>
    <mergeCell ref="H42:H48"/>
    <mergeCell ref="A49:H49"/>
    <mergeCell ref="A50:H50"/>
    <mergeCell ref="A51:B51"/>
    <mergeCell ref="A52:B52"/>
    <mergeCell ref="A53:B53"/>
    <mergeCell ref="A56:B57"/>
    <mergeCell ref="A20:H20"/>
    <mergeCell ref="A21:A27"/>
    <mergeCell ref="B21:B27"/>
    <mergeCell ref="H21:H27"/>
    <mergeCell ref="A28:A34"/>
    <mergeCell ref="B28:B34"/>
    <mergeCell ref="H28:H34"/>
    <mergeCell ref="G8:G9"/>
    <mergeCell ref="H8:H9"/>
    <mergeCell ref="A11:H11"/>
    <mergeCell ref="A12:H12"/>
    <mergeCell ref="A13:A19"/>
    <mergeCell ref="B13:B19"/>
    <mergeCell ref="H13:H19"/>
    <mergeCell ref="A8:A9"/>
    <mergeCell ref="B8:B9"/>
    <mergeCell ref="C8:C9"/>
    <mergeCell ref="D8:E8"/>
    <mergeCell ref="F8:F9"/>
    <mergeCell ref="H1:I1"/>
    <mergeCell ref="A2:H2"/>
    <mergeCell ref="A4:H4"/>
    <mergeCell ref="A5:H5"/>
    <mergeCell ref="A6:H6"/>
  </mergeCells>
  <pageMargins left="0" right="0" top="1.1811023622047245" bottom="0" header="0" footer="0"/>
  <pageSetup paperSize="9" scale="50" fitToHeight="0" orientation="landscape" r:id="rId1"/>
  <rowBreaks count="2" manualBreakCount="2">
    <brk id="19" max="8" man="1"/>
    <brk id="34" max="8" man="1"/>
  </rowBreaks>
  <colBreaks count="1" manualBreakCount="1">
    <brk id="8" max="5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2'!Заголовки_для_печати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2023-02-27T09:43:01Z</dcterms:modified>
</cp:coreProperties>
</file>