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CFEDEDE0-D903-44A3-BA2D-DE7583D8421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1'!$A$1:$I$25</definedName>
    <definedName name="_xlnm.Print_Area" localSheetId="1">'Приложение 2'!$A$1:$H$77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6" i="2" l="1"/>
  <c r="G57" i="2"/>
  <c r="E49" i="2"/>
  <c r="E43" i="2"/>
  <c r="E35" i="2"/>
  <c r="E22" i="2"/>
  <c r="E21" i="2"/>
  <c r="D19" i="2"/>
  <c r="F20" i="1"/>
  <c r="F21" i="1"/>
  <c r="F22" i="1"/>
  <c r="F19" i="1"/>
  <c r="E20" i="1"/>
  <c r="E21" i="1"/>
  <c r="E22" i="1"/>
  <c r="E19" i="1"/>
  <c r="F12" i="1"/>
  <c r="F13" i="1"/>
  <c r="F14" i="1"/>
  <c r="F15" i="1"/>
  <c r="F16" i="1"/>
  <c r="F17" i="1"/>
  <c r="F11" i="1"/>
  <c r="E12" i="1"/>
  <c r="E13" i="1"/>
  <c r="E14" i="1"/>
  <c r="E15" i="1"/>
  <c r="E16" i="1"/>
  <c r="E17" i="1"/>
  <c r="E11" i="1"/>
  <c r="D75" i="2" l="1"/>
  <c r="F75" i="2" s="1"/>
  <c r="E72" i="2" l="1"/>
  <c r="D72" i="2"/>
  <c r="E71" i="2"/>
  <c r="D71" i="2"/>
  <c r="G49" i="2" l="1"/>
  <c r="F73" i="2" l="1"/>
  <c r="F74" i="2"/>
  <c r="E70" i="2"/>
  <c r="D70" i="2"/>
  <c r="D69" i="2" s="1"/>
  <c r="G70" i="2" l="1"/>
  <c r="F72" i="2"/>
  <c r="G71" i="2"/>
  <c r="F70" i="2"/>
  <c r="G72" i="2"/>
  <c r="F71" i="2"/>
  <c r="E69" i="2"/>
  <c r="F68" i="2"/>
  <c r="G65" i="2"/>
  <c r="F65" i="2"/>
  <c r="G64" i="2"/>
  <c r="F64" i="2"/>
  <c r="F63" i="2"/>
  <c r="E62" i="2"/>
  <c r="D62" i="2"/>
  <c r="F56" i="2"/>
  <c r="F57" i="2"/>
  <c r="F58" i="2"/>
  <c r="F61" i="2"/>
  <c r="E55" i="2"/>
  <c r="D55" i="2"/>
  <c r="F53" i="2"/>
  <c r="F52" i="2"/>
  <c r="F51" i="2"/>
  <c r="F50" i="2"/>
  <c r="F49" i="2"/>
  <c r="F48" i="2"/>
  <c r="E47" i="2"/>
  <c r="D47" i="2"/>
  <c r="G43" i="2"/>
  <c r="F46" i="2"/>
  <c r="F45" i="2"/>
  <c r="F44" i="2"/>
  <c r="F43" i="2"/>
  <c r="F42" i="2"/>
  <c r="F41" i="2"/>
  <c r="E40" i="2"/>
  <c r="D40" i="2"/>
  <c r="F39" i="2"/>
  <c r="F38" i="2"/>
  <c r="F37" i="2"/>
  <c r="F36" i="2"/>
  <c r="G35" i="2"/>
  <c r="F35" i="2"/>
  <c r="F34" i="2"/>
  <c r="E33" i="2"/>
  <c r="D33" i="2"/>
  <c r="G55" i="2" l="1"/>
  <c r="F55" i="2"/>
  <c r="G47" i="2"/>
  <c r="G62" i="2"/>
  <c r="F62" i="2"/>
  <c r="F47" i="2"/>
  <c r="F40" i="2"/>
  <c r="G40" i="2"/>
  <c r="F33" i="2"/>
  <c r="G33" i="2"/>
  <c r="F32" i="2" l="1"/>
  <c r="F31" i="2"/>
  <c r="F30" i="2"/>
  <c r="F29" i="2"/>
  <c r="G28" i="2"/>
  <c r="F28" i="2"/>
  <c r="F27" i="2"/>
  <c r="E26" i="2"/>
  <c r="D26" i="2"/>
  <c r="G69" i="2" l="1"/>
  <c r="F69" i="2"/>
  <c r="F26" i="2"/>
  <c r="G26" i="2"/>
  <c r="G21" i="2" l="1"/>
  <c r="G22" i="2"/>
  <c r="F20" i="2"/>
  <c r="F21" i="2"/>
  <c r="F22" i="2"/>
  <c r="F23" i="2"/>
  <c r="F24" i="2"/>
  <c r="F25" i="2"/>
  <c r="E19" i="2"/>
  <c r="F19" i="2" l="1"/>
  <c r="G19" i="2"/>
  <c r="G14" i="2"/>
  <c r="F13" i="2"/>
  <c r="F14" i="2"/>
  <c r="F15" i="2"/>
  <c r="F16" i="2"/>
  <c r="F17" i="2"/>
  <c r="F18" i="2"/>
  <c r="E12" i="2"/>
  <c r="D12" i="2"/>
  <c r="F12" i="2" l="1"/>
  <c r="G12" i="2"/>
</calcChain>
</file>

<file path=xl/sharedStrings.xml><?xml version="1.0" encoding="utf-8"?>
<sst xmlns="http://schemas.openxmlformats.org/spreadsheetml/2006/main" count="161" uniqueCount="100">
  <si>
    <t>Оценка в баллах</t>
  </si>
  <si>
    <t>_______________________________</t>
  </si>
  <si>
    <t>Источники финансирования</t>
  </si>
  <si>
    <t>Примечание</t>
  </si>
  <si>
    <t>фактическое значение</t>
  </si>
  <si>
    <t>Всего:</t>
  </si>
  <si>
    <t>Федеральный бюджет</t>
  </si>
  <si>
    <t>Бюджет автономного округа</t>
  </si>
  <si>
    <t>Местный бюджет</t>
  </si>
  <si>
    <t xml:space="preserve">Бюджет автономного округа </t>
  </si>
  <si>
    <t xml:space="preserve">Местный бюджет </t>
  </si>
  <si>
    <t>Всего по программе:</t>
  </si>
  <si>
    <t>плановое значение</t>
  </si>
  <si>
    <t>средства по Соглашениям по передаче полномочий</t>
  </si>
  <si>
    <t>Объём финансирования,
 тыс. рублей</t>
  </si>
  <si>
    <t>Абсолютное отклонение,
 тыс. рублей
 (гр. 5 - гр. 4)</t>
  </si>
  <si>
    <t>Иные  источники</t>
  </si>
  <si>
    <t>№
п/п</t>
  </si>
  <si>
    <t>Выполнение плана,
 %
(гр. 5 / гр. 4 * 100)</t>
  </si>
  <si>
    <t>средства поселений *</t>
  </si>
  <si>
    <r>
      <t>Ответственный исполнитель - О</t>
    </r>
    <r>
      <rPr>
        <u/>
        <sz val="12"/>
        <color rgb="FF000000"/>
        <rFont val="Times New Roman"/>
        <family val="1"/>
        <charset val="204"/>
      </rPr>
      <t>тдел по сельскому хозяйству администрации Нефтеюганского района</t>
    </r>
  </si>
  <si>
    <t>/Ю.Н.Березецкая/</t>
  </si>
  <si>
    <t>Начальник отдела по сельскому хозяйству</t>
  </si>
  <si>
    <t>Задача "Увеличение объемов производства и переработки основных видов сельскохозяйственной продукции"</t>
  </si>
  <si>
    <t>Основное мероприятие "Организация совещаний, семинаров, ярмарок, конкурсов, выставок"</t>
  </si>
  <si>
    <t>Задача "Устойчивое развитие сельских территорий"</t>
  </si>
  <si>
    <t>Основное мероприятие "Улучшение жилищных условий граждан, проживающих в сельской местности"</t>
  </si>
  <si>
    <t>Основное мероприятие "Осуществление деятельности по обращению с животными без владельцев"</t>
  </si>
  <si>
    <t>Основное мероприятие "Поддержка и развитие растениеводства"</t>
  </si>
  <si>
    <t>Основное мероприятие "Поддержка и развитие животноводства"</t>
  </si>
  <si>
    <t>Основное мероприятие "Развитие рыбохозяйственного комплекса"</t>
  </si>
  <si>
    <t>Основное мероприятие "Развитие деятельности по заготовке и переработке дикоросов"</t>
  </si>
  <si>
    <t>Основное мероприятие "Поддержка и развитие малых форм хозяйствования"</t>
  </si>
  <si>
    <t>Оценка эффективности целевых показателей за 2022 год</t>
  </si>
  <si>
    <t>Наименование целевого показателя муниципальной программы</t>
  </si>
  <si>
    <t>Результат реализации муниципальной программы</t>
  </si>
  <si>
    <t>План</t>
  </si>
  <si>
    <t>Факт</t>
  </si>
  <si>
    <r>
      <t xml:space="preserve">% исполнения к плану </t>
    </r>
    <r>
      <rPr>
        <sz val="10"/>
        <color rgb="FF000000"/>
        <rFont val="Times New Roman"/>
        <family val="1"/>
        <charset val="204"/>
      </rPr>
      <t>(гр.4/гр.3*100)</t>
    </r>
  </si>
  <si>
    <r>
      <t xml:space="preserve">Абсолютное отклонение </t>
    </r>
    <r>
      <rPr>
        <sz val="10"/>
        <color rgb="FF000000"/>
        <rFont val="Times New Roman"/>
        <family val="1"/>
        <charset val="204"/>
      </rPr>
      <t>(гр.4 - гр.3)</t>
    </r>
  </si>
  <si>
    <t xml:space="preserve">Результат реализации целевого показателя муниципальной программы </t>
  </si>
  <si>
    <t>Причины отклонения от плановых назначений целевого показателя (переисполнения/неисполнения)</t>
  </si>
  <si>
    <t>Общее поголовье сельскохозяйственных животных (за исключением кроликов и птицы), голов</t>
  </si>
  <si>
    <t>Производство мяса (скота и птицы на убой) в хозяйствах всех категорий в живом весе, тонн</t>
  </si>
  <si>
    <t>Производство молока в хозяйствах всех категорий, тонн</t>
  </si>
  <si>
    <t>Производство яиц в хозяйствах всех категорий, тыс. штук</t>
  </si>
  <si>
    <t>Производство продукции сельского хозяйства, млн.рублей</t>
  </si>
  <si>
    <t>Доля прибыльных сельскохозяйственных организаций в общем их числе, %</t>
  </si>
  <si>
    <t>Создание приюта для животных без владельцев, ед.</t>
  </si>
  <si>
    <t>Валовый сбор овощей открытого грунта, тонн</t>
  </si>
  <si>
    <t>Добыча (вылов) рыбы, тонн</t>
  </si>
  <si>
    <t>Объём заготовки дикоросов, тонн</t>
  </si>
  <si>
    <t>Ввод (приобретение) жилья для граждан, проживающих в сельской местности, в том числе для молодых семей и молодых специалистов, тыс.кв.метров</t>
  </si>
  <si>
    <t>Официальный источник информации</t>
  </si>
  <si>
    <t xml:space="preserve"> 8(3463)291161</t>
  </si>
  <si>
    <t>Анализ исполнения финансовых показателей за 2022 год</t>
  </si>
  <si>
    <t>Наименование структурного элемента/мероприятий</t>
  </si>
  <si>
    <t>Целевые показатели из Таблицы 1 постановления администрации Нефтеюганского района от 31.10.2016 № 1793-па-нпа (в редакции от 29.12.2022 № 2609-па-нпа)</t>
  </si>
  <si>
    <t>Целевые показатели из Таблицы 2 постановления администрации Нефтеюганского района от 31.10.2016 № 1793-па-нпа (в редакции от 29.12.2022 № 2609-па-нпа)</t>
  </si>
  <si>
    <t>Увеличен объем валового сбора картофеля</t>
  </si>
  <si>
    <t>http://www.admoil.ru/dokumenty/munitsipalnye-programmy</t>
  </si>
  <si>
    <t>Увеличен объем вылова рыбы</t>
  </si>
  <si>
    <t>Увеличен объем заготовки дикоросов</t>
  </si>
  <si>
    <t>Заготовлено 50,3 тн. дикоросов</t>
  </si>
  <si>
    <t>Выловлено рыбы 713,4 тн.</t>
  </si>
  <si>
    <t>Собрано 342,0 тн. картофеля</t>
  </si>
  <si>
    <t>Семья из 4-х человек приобрела жилое помещение площадью 80,4 м2</t>
  </si>
  <si>
    <t>В сп.Сингапай создан приют для содержания 300 животных</t>
  </si>
  <si>
    <t>Отсутствуют</t>
  </si>
  <si>
    <t>Увеличен объем производства мяса всех видов</t>
  </si>
  <si>
    <t>В 2022 году произведено 1314,2 тонны мяса</t>
  </si>
  <si>
    <t>В 2022 году произведено 4902 тонны молока</t>
  </si>
  <si>
    <t xml:space="preserve">Увеличен объем производства молока </t>
  </si>
  <si>
    <t xml:space="preserve">Увеличено поголовье кур-несушек, в связи с чем увеличен объем производства яиц </t>
  </si>
  <si>
    <t>В связи с ростом объемов производства увеличено производство продукции в млн.руб.</t>
  </si>
  <si>
    <t>В 2022 году увеличено производство продукции с/х</t>
  </si>
  <si>
    <t>Поголовье с/х животных увеличилось за счет строительства новых и реконструкции старых животноводческих помещений</t>
  </si>
  <si>
    <t>Увеличено поголовье с/х животных</t>
  </si>
  <si>
    <t>1.</t>
  </si>
  <si>
    <t>Показатель "валовый сбор овощей открытого грунта -284,0 тонны" выполнен, в 2022 году валовый сбор картофеля составил 342 тонны (120,4 %). Выплачены субсидии крестьянским (фермерским) хозяйствам в полном объеме.</t>
  </si>
  <si>
    <t>4.</t>
  </si>
  <si>
    <t>Показатель "объем заготовки дикоросов-42,9 тонн" выполнен, в 2022 году составил 50,3 тонн (117,2 %). Выплачены субсидии за заготовленную и переработанную продукцию дикоросов в полном объеме.</t>
  </si>
  <si>
    <t>5.</t>
  </si>
  <si>
    <t>27.08.2022 проведена выставка "Товары земли Нефтеюганской", на которой крестьянские (фермерские) хозяйства, предприятия, индивидуальные предприниматели, владельцы личных подсобных хозяйств представили широкий ассортимент молочных и мясных продуктов, хлебобулочных изделий, колбас и полуфабрикатов, а любители садоводства и огородничества показали плоды своих трудов. С 9 по 11.12.2022 приняли участие в окружной выставке "Товары земли Югорской". Продукция выпускается под брендом «Сделано в Югре»</t>
  </si>
  <si>
    <t>6.</t>
  </si>
  <si>
    <t>Cельхозтоваропроизводителями приобретено 3 единицы сельскохозяйственной техники с навесным оборудованием, холодильное оборудование и оборудование для выращивания птицы, 2 единицы самоходной техники.</t>
  </si>
  <si>
    <t>2.</t>
  </si>
  <si>
    <t>3.</t>
  </si>
  <si>
    <t>Показатель "добыча (вылов) рыбы- 712,0 тонн" выполнен, в 2022 году составил 713,4 тонн (100,2%). Выплачены субсидии предприятиям рыбной отрасли в полном объеме. В 2022 году было направлено письмо в департамент промышленности на уменьшение бюджетных ассигнований, при этом  предельный объем финансирования уменьшен на сумму 180,4066, а бюджетные ассигнования оставлены без изменения.</t>
  </si>
  <si>
    <t>8.</t>
  </si>
  <si>
    <t>9.</t>
  </si>
  <si>
    <t>В 2022 году отловлено на территории Нефтеюганского района – 284 собаки, передано новым владельцам- 116 собак, выпущено 12 собак в прежнюю среду обитания. 
В рамках исполнения Концепции обращения с животными в Ханты-Мансийском автономном округе – Югре:
- в сп.Сингапай завершено обустройство приюта для животных;
- в гп.Пойковский открыта площадка для выгула и дрессировки собак;
- проведено 20 обучающихся семинаров для школьников;
- в рамках акции «Весь май- собаку из приюта забирай» в гп.Пойоквский проведена благотворительная ярмарка животных, в п.Чеускино – для детей пришкольного лагеря организованы веселые старты, на территории центра туризма и отдыха «Парус» организованы вольеры для собак с целью их дальнейшего пристройства; 
- проведено 22 рейдовых мероприятий с целью подсчета численности животных без владельцев;
- в рамках акции «Не бросай меня на даче» осуществлены выезды совместно с Ветеринарным центром в 106 СНТ (СОК) с целью вакцинации животных, чипирования и регистрации в АИС «Домашние животные»</t>
  </si>
  <si>
    <t>Наименование муниципальной программы «Развитие агропромышленного комплекса и рынков сельскохозяйственной продукции, сырья и продовольствия в Нефтеюганском районе в 2019-2024 годах и на период до 2030 года»</t>
  </si>
  <si>
    <t>Произведена выплата семье из 4-х чел. в размере 3 635 820,72 рублей на улучшение жилищных условий -80,4м2. В 2022 году направлено письмо в департамент строительства об уменьшении бюджетных ассигнований ФБ и ОБ, при этом  предельный объем финансирования уменьшен, а бюджетные ассигнования оставлены без изменения.</t>
  </si>
  <si>
    <t>В 2022 году произведено 5500 тыс.шт.яиц</t>
  </si>
  <si>
    <t>ООО "СХП "Чеускино" по итогу 2022 года является прибыльным</t>
  </si>
  <si>
    <r>
      <t>Муниципальная программа Нефтеюганского района - «Развитие агропромышленного комплекса и рынков сельскохозяйственной продукции, сырья и продовольствия в Нефтеюганском районе в 2019-2024 годах и на период до 2030 года» (высоко эффективная\</t>
    </r>
    <r>
      <rPr>
        <u/>
        <sz val="12"/>
        <color rgb="FF000000"/>
        <rFont val="Times New Roman"/>
        <family val="1"/>
        <charset val="204"/>
      </rPr>
      <t>эффективная</t>
    </r>
    <r>
      <rPr>
        <sz val="12"/>
        <color rgb="FF000000"/>
        <rFont val="Times New Roman"/>
        <family val="1"/>
        <charset val="204"/>
      </rPr>
      <t>\не эффективная - 17 баллов)</t>
    </r>
  </si>
  <si>
    <t>СОГЛАСОВАНО
____________________________
заместитель главы района Щегульная Л.И.</t>
  </si>
  <si>
    <t>ОБ: Выплачены субсидии в полном объеме за продукцию животноводства за декабрь 2021 -ноябрь 2022 года.                                                                  МБ: Выплачены субсидии на финансовое возмещение (обеспечение) затрат в связи с приобретением кормов для сельскохозяйственных животных, на обеспечение объектов коммунальными услугами,на приобретение ГСМ и запасных частей, погашение кредиторской задолженности.</t>
  </si>
  <si>
    <t>Улучшены жилищные условия одной семьи (4 чел.), планировалось улучшение двух семей (7 чел.)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</si>
</sst>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\ _₽_-;\-* #,##0.0\ _₽_-;_-* &quot;-&quot;?\ _₽_-;_-@_-"/>
    <numFmt numFmtId="165" formatCode="#,##0.00000_ ;\-#,##0.00000\ "/>
    <numFmt numFmtId="166" formatCode="0.0"/>
  </numFmts>
  <fonts count="21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20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80">
    <xf numFmtId="0" fontId="0" fillId="0" borderId="0" xfId="0"/>
    <xf numFmtId="0" fontId="1" fillId="0" borderId="1" xfId="0" applyFont="1" applyBorder="1" applyAlignment="1">
      <alignment vertical="center" wrapText="1"/>
    </xf>
    <xf numFmtId="0" fontId="4" fillId="0" borderId="0" xfId="0" applyFont="1"/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indent="15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8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0" fontId="12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/>
    <xf numFmtId="0" fontId="1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5" fillId="0" borderId="0" xfId="0" applyFont="1" applyFill="1"/>
    <xf numFmtId="0" fontId="16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vertical="center" wrapText="1"/>
    </xf>
    <xf numFmtId="0" fontId="11" fillId="0" borderId="0" xfId="0" applyFont="1"/>
    <xf numFmtId="0" fontId="11" fillId="0" borderId="0" xfId="0" applyFont="1" applyFill="1" applyAlignment="1">
      <alignment horizontal="center"/>
    </xf>
    <xf numFmtId="0" fontId="19" fillId="0" borderId="0" xfId="0" applyFont="1" applyAlignment="1">
      <alignment horizontal="right" wrapText="1"/>
    </xf>
    <xf numFmtId="0" fontId="19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9" fillId="0" borderId="9" xfId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49" fontId="14" fillId="0" borderId="9" xfId="0" applyNumberFormat="1" applyFont="1" applyFill="1" applyBorder="1" applyAlignment="1">
      <alignment horizontal="center" vertical="center" wrapText="1"/>
    </xf>
    <xf numFmtId="49" fontId="14" fillId="0" borderId="10" xfId="0" applyNumberFormat="1" applyFont="1" applyFill="1" applyBorder="1" applyAlignment="1">
      <alignment horizontal="center" vertical="center" wrapText="1"/>
    </xf>
    <xf numFmtId="49" fontId="14" fillId="0" borderId="1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wrapText="1"/>
    </xf>
    <xf numFmtId="0" fontId="17" fillId="0" borderId="0" xfId="0" applyFont="1" applyAlignment="1">
      <alignment horizontal="left"/>
    </xf>
    <xf numFmtId="0" fontId="19" fillId="0" borderId="0" xfId="0" applyFont="1" applyAlignment="1">
      <alignment horizontal="right" wrapText="1"/>
    </xf>
    <xf numFmtId="0" fontId="19" fillId="0" borderId="0" xfId="0" applyFont="1" applyAlignment="1">
      <alignment horizontal="right"/>
    </xf>
    <xf numFmtId="0" fontId="8" fillId="0" borderId="0" xfId="0" applyFont="1" applyAlignment="1">
      <alignment horizontal="left" vertical="center"/>
    </xf>
    <xf numFmtId="0" fontId="18" fillId="0" borderId="5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dmoil.ru/dokumenty/munitsipalnye-programmy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view="pageBreakPreview" topLeftCell="A16" zoomScale="120" zoomScaleSheetLayoutView="120" workbookViewId="0">
      <selection activeCell="K20" sqref="K20"/>
    </sheetView>
  </sheetViews>
  <sheetFormatPr defaultColWidth="14.140625" defaultRowHeight="15" x14ac:dyDescent="0.25"/>
  <cols>
    <col min="1" max="1" width="5.5703125" customWidth="1"/>
    <col min="2" max="2" width="44" customWidth="1"/>
    <col min="3" max="3" width="14.140625" customWidth="1"/>
    <col min="4" max="4" width="14.28515625" customWidth="1"/>
    <col min="5" max="5" width="18" customWidth="1"/>
    <col min="6" max="7" width="16.42578125" customWidth="1"/>
    <col min="8" max="8" width="18.140625" customWidth="1"/>
    <col min="9" max="9" width="21.85546875" customWidth="1"/>
  </cols>
  <sheetData>
    <row r="1" spans="1:9" ht="56.25" customHeight="1" x14ac:dyDescent="0.25">
      <c r="A1" s="6"/>
      <c r="G1" s="37" t="s">
        <v>97</v>
      </c>
      <c r="H1" s="38"/>
      <c r="I1" s="38"/>
    </row>
    <row r="2" spans="1:9" ht="15.75" x14ac:dyDescent="0.25">
      <c r="A2" s="46" t="s">
        <v>33</v>
      </c>
      <c r="B2" s="46"/>
      <c r="C2" s="46"/>
      <c r="D2" s="46"/>
      <c r="E2" s="46"/>
      <c r="F2" s="46"/>
      <c r="G2" s="46"/>
      <c r="H2" s="46"/>
      <c r="I2" s="46"/>
    </row>
    <row r="3" spans="1:9" ht="6" customHeight="1" x14ac:dyDescent="0.25">
      <c r="A3" s="5"/>
    </row>
    <row r="4" spans="1:9" ht="31.5" customHeight="1" x14ac:dyDescent="0.25">
      <c r="A4" s="50" t="s">
        <v>96</v>
      </c>
      <c r="B4" s="50"/>
      <c r="C4" s="50"/>
      <c r="D4" s="50"/>
      <c r="E4" s="50"/>
      <c r="F4" s="50"/>
      <c r="G4" s="50"/>
      <c r="H4" s="50"/>
      <c r="I4" s="50"/>
    </row>
    <row r="5" spans="1:9" ht="23.25" customHeight="1" x14ac:dyDescent="0.25">
      <c r="A5" s="5" t="s">
        <v>20</v>
      </c>
    </row>
    <row r="6" spans="1:9" ht="6" customHeight="1" x14ac:dyDescent="0.25">
      <c r="A6" s="8"/>
    </row>
    <row r="7" spans="1:9" ht="42" customHeight="1" x14ac:dyDescent="0.25">
      <c r="A7" s="47" t="s">
        <v>17</v>
      </c>
      <c r="B7" s="47" t="s">
        <v>34</v>
      </c>
      <c r="C7" s="39" t="s">
        <v>35</v>
      </c>
      <c r="D7" s="40"/>
      <c r="E7" s="40"/>
      <c r="F7" s="40"/>
      <c r="G7" s="41"/>
      <c r="H7" s="47" t="s">
        <v>40</v>
      </c>
      <c r="I7" s="47" t="s">
        <v>41</v>
      </c>
    </row>
    <row r="8" spans="1:9" ht="99" customHeight="1" x14ac:dyDescent="0.25">
      <c r="A8" s="47"/>
      <c r="B8" s="47"/>
      <c r="C8" s="7" t="s">
        <v>36</v>
      </c>
      <c r="D8" s="7" t="s">
        <v>37</v>
      </c>
      <c r="E8" s="7" t="s">
        <v>38</v>
      </c>
      <c r="F8" s="7" t="s">
        <v>39</v>
      </c>
      <c r="G8" s="7" t="s">
        <v>0</v>
      </c>
      <c r="H8" s="47"/>
      <c r="I8" s="47"/>
    </row>
    <row r="9" spans="1:9" x14ac:dyDescent="0.25">
      <c r="A9" s="9">
        <v>1</v>
      </c>
      <c r="B9" s="9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  <c r="I9" s="9">
        <v>7</v>
      </c>
    </row>
    <row r="10" spans="1:9" ht="15.75" x14ac:dyDescent="0.25">
      <c r="A10" s="39" t="s">
        <v>57</v>
      </c>
      <c r="B10" s="40"/>
      <c r="C10" s="40"/>
      <c r="D10" s="40"/>
      <c r="E10" s="40"/>
      <c r="F10" s="40"/>
      <c r="G10" s="40"/>
      <c r="H10" s="40"/>
      <c r="I10" s="41"/>
    </row>
    <row r="11" spans="1:9" ht="126" x14ac:dyDescent="0.25">
      <c r="A11" s="7">
        <v>1</v>
      </c>
      <c r="B11" s="1" t="s">
        <v>42</v>
      </c>
      <c r="C11" s="7">
        <v>6406</v>
      </c>
      <c r="D11" s="13">
        <v>6411</v>
      </c>
      <c r="E11" s="12">
        <f>D11/C11*100</f>
        <v>100.07805182641275</v>
      </c>
      <c r="F11" s="7">
        <f>D11-C11</f>
        <v>5</v>
      </c>
      <c r="G11" s="13">
        <v>2</v>
      </c>
      <c r="H11" s="13" t="s">
        <v>77</v>
      </c>
      <c r="I11" s="10" t="s">
        <v>76</v>
      </c>
    </row>
    <row r="12" spans="1:9" ht="63" x14ac:dyDescent="0.25">
      <c r="A12" s="7">
        <v>2</v>
      </c>
      <c r="B12" s="1" t="s">
        <v>43</v>
      </c>
      <c r="C12" s="7">
        <v>1287</v>
      </c>
      <c r="D12" s="7">
        <v>1314.2</v>
      </c>
      <c r="E12" s="12">
        <f t="shared" ref="E12:E17" si="0">D12/C12*100</f>
        <v>102.1134421134421</v>
      </c>
      <c r="F12" s="7">
        <f t="shared" ref="F12:F17" si="1">D12-C12</f>
        <v>27.200000000000045</v>
      </c>
      <c r="G12" s="7">
        <v>2</v>
      </c>
      <c r="H12" s="7" t="s">
        <v>70</v>
      </c>
      <c r="I12" s="7" t="s">
        <v>69</v>
      </c>
    </row>
    <row r="13" spans="1:9" ht="63" x14ac:dyDescent="0.25">
      <c r="A13" s="7">
        <v>3</v>
      </c>
      <c r="B13" s="1" t="s">
        <v>44</v>
      </c>
      <c r="C13" s="7">
        <v>4756</v>
      </c>
      <c r="D13" s="7">
        <v>4902</v>
      </c>
      <c r="E13" s="12">
        <f t="shared" si="0"/>
        <v>103.06980656013455</v>
      </c>
      <c r="F13" s="7">
        <f t="shared" si="1"/>
        <v>146</v>
      </c>
      <c r="G13" s="7">
        <v>2</v>
      </c>
      <c r="H13" s="10" t="s">
        <v>71</v>
      </c>
      <c r="I13" s="10" t="s">
        <v>72</v>
      </c>
    </row>
    <row r="14" spans="1:9" ht="78.75" x14ac:dyDescent="0.25">
      <c r="A14" s="7">
        <v>4</v>
      </c>
      <c r="B14" s="1" t="s">
        <v>45</v>
      </c>
      <c r="C14" s="7">
        <v>1718.8</v>
      </c>
      <c r="D14" s="7">
        <v>5500</v>
      </c>
      <c r="E14" s="12">
        <f t="shared" si="0"/>
        <v>319.99069117989296</v>
      </c>
      <c r="F14" s="7">
        <f t="shared" si="1"/>
        <v>3781.2</v>
      </c>
      <c r="G14" s="7">
        <v>2</v>
      </c>
      <c r="H14" s="10" t="s">
        <v>94</v>
      </c>
      <c r="I14" s="10" t="s">
        <v>73</v>
      </c>
    </row>
    <row r="15" spans="1:9" ht="110.25" x14ac:dyDescent="0.25">
      <c r="A15" s="7">
        <v>5</v>
      </c>
      <c r="B15" s="1" t="s">
        <v>46</v>
      </c>
      <c r="C15" s="7">
        <v>358.75</v>
      </c>
      <c r="D15" s="13">
        <v>422.1</v>
      </c>
      <c r="E15" s="12">
        <f t="shared" si="0"/>
        <v>117.65853658536587</v>
      </c>
      <c r="F15" s="7">
        <f t="shared" si="1"/>
        <v>63.350000000000023</v>
      </c>
      <c r="G15" s="7">
        <v>2</v>
      </c>
      <c r="H15" s="7" t="s">
        <v>75</v>
      </c>
      <c r="I15" s="7" t="s">
        <v>74</v>
      </c>
    </row>
    <row r="16" spans="1:9" s="15" customFormat="1" ht="83.25" customHeight="1" x14ac:dyDescent="0.25">
      <c r="A16" s="17">
        <v>6</v>
      </c>
      <c r="B16" s="18" t="s">
        <v>47</v>
      </c>
      <c r="C16" s="17">
        <v>100</v>
      </c>
      <c r="D16" s="17">
        <v>100</v>
      </c>
      <c r="E16" s="19">
        <f t="shared" si="0"/>
        <v>100</v>
      </c>
      <c r="F16" s="17">
        <f t="shared" si="1"/>
        <v>0</v>
      </c>
      <c r="G16" s="17">
        <v>1</v>
      </c>
      <c r="H16" s="17" t="s">
        <v>95</v>
      </c>
      <c r="I16" s="17" t="s">
        <v>68</v>
      </c>
    </row>
    <row r="17" spans="1:9" ht="63" x14ac:dyDescent="0.25">
      <c r="A17" s="7">
        <v>7</v>
      </c>
      <c r="B17" s="1" t="s">
        <v>48</v>
      </c>
      <c r="C17" s="7">
        <v>1</v>
      </c>
      <c r="D17" s="7">
        <v>1</v>
      </c>
      <c r="E17" s="12">
        <f t="shared" si="0"/>
        <v>100</v>
      </c>
      <c r="F17" s="7">
        <f t="shared" si="1"/>
        <v>0</v>
      </c>
      <c r="G17" s="7">
        <v>1</v>
      </c>
      <c r="H17" s="7" t="s">
        <v>67</v>
      </c>
      <c r="I17" s="7" t="s">
        <v>68</v>
      </c>
    </row>
    <row r="18" spans="1:9" ht="15.75" x14ac:dyDescent="0.25">
      <c r="A18" s="39" t="s">
        <v>58</v>
      </c>
      <c r="B18" s="40"/>
      <c r="C18" s="40"/>
      <c r="D18" s="40"/>
      <c r="E18" s="40"/>
      <c r="F18" s="40"/>
      <c r="G18" s="40"/>
      <c r="H18" s="40"/>
      <c r="I18" s="41"/>
    </row>
    <row r="19" spans="1:9" ht="47.25" x14ac:dyDescent="0.25">
      <c r="A19" s="7">
        <v>1</v>
      </c>
      <c r="B19" s="11" t="s">
        <v>49</v>
      </c>
      <c r="C19" s="7">
        <v>284</v>
      </c>
      <c r="D19" s="13">
        <v>342</v>
      </c>
      <c r="E19" s="12">
        <f>D19/C19*100</f>
        <v>120.4225352112676</v>
      </c>
      <c r="F19" s="7">
        <f>D19-C19</f>
        <v>58</v>
      </c>
      <c r="G19" s="7">
        <v>2</v>
      </c>
      <c r="H19" s="7" t="s">
        <v>65</v>
      </c>
      <c r="I19" s="7" t="s">
        <v>59</v>
      </c>
    </row>
    <row r="20" spans="1:9" ht="31.5" x14ac:dyDescent="0.25">
      <c r="A20" s="7">
        <v>2</v>
      </c>
      <c r="B20" s="11" t="s">
        <v>50</v>
      </c>
      <c r="C20" s="7">
        <v>712</v>
      </c>
      <c r="D20" s="13">
        <v>713.4</v>
      </c>
      <c r="E20" s="12">
        <f>D20/C20*100</f>
        <v>100.19662921348313</v>
      </c>
      <c r="F20" s="7">
        <f t="shared" ref="F20:F22" si="2">D20-C20</f>
        <v>1.3999999999999773</v>
      </c>
      <c r="G20" s="7">
        <v>2</v>
      </c>
      <c r="H20" s="7" t="s">
        <v>64</v>
      </c>
      <c r="I20" s="7" t="s">
        <v>61</v>
      </c>
    </row>
    <row r="21" spans="1:9" ht="31.5" x14ac:dyDescent="0.25">
      <c r="A21" s="7">
        <v>3</v>
      </c>
      <c r="B21" s="11" t="s">
        <v>51</v>
      </c>
      <c r="C21" s="7">
        <v>42.9</v>
      </c>
      <c r="D21" s="13">
        <v>50.3</v>
      </c>
      <c r="E21" s="12">
        <f t="shared" ref="E21:E22" si="3">D21/C21*100</f>
        <v>117.24941724941725</v>
      </c>
      <c r="F21" s="7">
        <f t="shared" si="2"/>
        <v>7.3999999999999986</v>
      </c>
      <c r="G21" s="7">
        <v>2</v>
      </c>
      <c r="H21" s="7" t="s">
        <v>63</v>
      </c>
      <c r="I21" s="7" t="s">
        <v>62</v>
      </c>
    </row>
    <row r="22" spans="1:9" ht="94.5" x14ac:dyDescent="0.25">
      <c r="A22" s="7">
        <v>4</v>
      </c>
      <c r="B22" s="11" t="s">
        <v>52</v>
      </c>
      <c r="C22" s="7">
        <v>0.126</v>
      </c>
      <c r="D22" s="7">
        <v>8.0399999999999999E-2</v>
      </c>
      <c r="E22" s="12">
        <f t="shared" si="3"/>
        <v>63.809523809523803</v>
      </c>
      <c r="F22" s="7">
        <f t="shared" si="2"/>
        <v>-4.5600000000000002E-2</v>
      </c>
      <c r="G22" s="7">
        <v>-1</v>
      </c>
      <c r="H22" s="7" t="s">
        <v>66</v>
      </c>
      <c r="I22" s="79" t="s">
        <v>99</v>
      </c>
    </row>
    <row r="23" spans="1:9" s="2" customFormat="1" ht="23.25" customHeight="1" x14ac:dyDescent="0.25">
      <c r="A23" s="42" t="s">
        <v>53</v>
      </c>
      <c r="B23" s="43"/>
      <c r="C23" s="51" t="s">
        <v>60</v>
      </c>
      <c r="D23" s="52"/>
      <c r="E23" s="52"/>
      <c r="F23" s="52"/>
      <c r="G23" s="52"/>
      <c r="H23" s="52"/>
      <c r="I23" s="53"/>
    </row>
    <row r="24" spans="1:9" ht="27" customHeight="1" x14ac:dyDescent="0.25">
      <c r="A24" s="48" t="s">
        <v>22</v>
      </c>
      <c r="B24" s="48"/>
      <c r="C24" s="49" t="s">
        <v>1</v>
      </c>
      <c r="D24" s="49"/>
      <c r="E24" s="3" t="s">
        <v>21</v>
      </c>
      <c r="F24" s="3"/>
      <c r="G24" s="3"/>
      <c r="H24" s="4"/>
      <c r="I24" s="4"/>
    </row>
    <row r="25" spans="1:9" ht="17.25" customHeight="1" x14ac:dyDescent="0.25">
      <c r="A25" s="44" t="s">
        <v>54</v>
      </c>
      <c r="B25" s="45"/>
      <c r="C25" s="4"/>
      <c r="D25" s="4"/>
      <c r="E25" s="4"/>
      <c r="F25" s="4"/>
      <c r="G25" s="4"/>
      <c r="H25" s="4"/>
      <c r="I25" s="4"/>
    </row>
  </sheetData>
  <mergeCells count="15">
    <mergeCell ref="G1:I1"/>
    <mergeCell ref="C7:G7"/>
    <mergeCell ref="A23:B23"/>
    <mergeCell ref="A25:B25"/>
    <mergeCell ref="A2:I2"/>
    <mergeCell ref="A7:A8"/>
    <mergeCell ref="B7:B8"/>
    <mergeCell ref="I7:I8"/>
    <mergeCell ref="A24:B24"/>
    <mergeCell ref="C24:D24"/>
    <mergeCell ref="H7:H8"/>
    <mergeCell ref="A4:I4"/>
    <mergeCell ref="A10:I10"/>
    <mergeCell ref="A18:I18"/>
    <mergeCell ref="C23:I23"/>
  </mergeCells>
  <hyperlinks>
    <hyperlink ref="C23" r:id="rId1" xr:uid="{3DB6CC50-E4A7-4F5A-BE8A-B3769752816A}"/>
  </hyperlinks>
  <pageMargins left="0.98425196850393704" right="0.98425196850393704" top="0.59055118110236227" bottom="0.59055118110236227" header="0" footer="0"/>
  <pageSetup paperSize="9" scale="73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77"/>
  <sheetViews>
    <sheetView view="pageBreakPreview" topLeftCell="A22" zoomScale="70" zoomScaleNormal="75" zoomScaleSheetLayoutView="70" workbookViewId="0">
      <selection activeCell="M8" sqref="M8"/>
    </sheetView>
  </sheetViews>
  <sheetFormatPr defaultColWidth="9.140625" defaultRowHeight="15" x14ac:dyDescent="0.25"/>
  <cols>
    <col min="1" max="1" width="5.42578125" style="34" customWidth="1"/>
    <col min="2" max="2" width="72.28515625" style="20" customWidth="1"/>
    <col min="3" max="3" width="33.85546875" style="20" customWidth="1"/>
    <col min="4" max="4" width="29.28515625" style="20" customWidth="1"/>
    <col min="5" max="5" width="29.85546875" style="20" customWidth="1"/>
    <col min="6" max="7" width="27" style="20" customWidth="1"/>
    <col min="8" max="8" width="77.7109375" style="20" customWidth="1"/>
    <col min="9" max="9" width="9.140625" style="20" hidden="1" customWidth="1"/>
    <col min="10" max="16384" width="9.140625" style="20"/>
  </cols>
  <sheetData>
    <row r="1" spans="1:9" customFormat="1" ht="87" customHeight="1" x14ac:dyDescent="0.35">
      <c r="A1" s="14"/>
      <c r="G1" s="70" t="s">
        <v>97</v>
      </c>
      <c r="H1" s="71"/>
      <c r="I1" s="71"/>
    </row>
    <row r="2" spans="1:9" customFormat="1" ht="24" customHeight="1" x14ac:dyDescent="0.35">
      <c r="A2" s="14"/>
      <c r="G2" s="35"/>
      <c r="H2" s="36"/>
      <c r="I2" s="36"/>
    </row>
    <row r="3" spans="1:9" customFormat="1" ht="18.75" customHeight="1" x14ac:dyDescent="0.35">
      <c r="A3" s="14"/>
      <c r="G3" s="35"/>
      <c r="H3" s="36"/>
      <c r="I3" s="36"/>
    </row>
    <row r="4" spans="1:9" ht="25.5" x14ac:dyDescent="0.25">
      <c r="A4" s="77" t="s">
        <v>55</v>
      </c>
      <c r="B4" s="77"/>
      <c r="C4" s="77"/>
      <c r="D4" s="77"/>
      <c r="E4" s="77"/>
      <c r="F4" s="77"/>
      <c r="G4" s="77"/>
      <c r="H4" s="77"/>
    </row>
    <row r="5" spans="1:9" ht="15.75" x14ac:dyDescent="0.25">
      <c r="A5" s="21"/>
      <c r="B5" s="21"/>
      <c r="C5" s="21"/>
      <c r="D5" s="21"/>
      <c r="E5" s="21"/>
      <c r="F5" s="21"/>
      <c r="G5" s="21"/>
      <c r="H5" s="21"/>
    </row>
    <row r="6" spans="1:9" ht="48" customHeight="1" x14ac:dyDescent="0.25">
      <c r="A6" s="61" t="s">
        <v>92</v>
      </c>
      <c r="B6" s="61"/>
      <c r="C6" s="61"/>
      <c r="D6" s="61"/>
      <c r="E6" s="61"/>
      <c r="F6" s="61"/>
      <c r="G6" s="61"/>
      <c r="H6" s="61"/>
    </row>
    <row r="7" spans="1:9" ht="15.75" x14ac:dyDescent="0.25">
      <c r="A7" s="22"/>
      <c r="B7" s="23"/>
      <c r="C7" s="23"/>
      <c r="D7" s="23"/>
      <c r="E7" s="23"/>
      <c r="F7" s="23"/>
      <c r="G7" s="23"/>
      <c r="H7" s="23"/>
    </row>
    <row r="8" spans="1:9" ht="57" customHeight="1" x14ac:dyDescent="0.25">
      <c r="A8" s="78" t="s">
        <v>17</v>
      </c>
      <c r="B8" s="78" t="s">
        <v>56</v>
      </c>
      <c r="C8" s="78" t="s">
        <v>2</v>
      </c>
      <c r="D8" s="78" t="s">
        <v>14</v>
      </c>
      <c r="E8" s="78"/>
      <c r="F8" s="78" t="s">
        <v>15</v>
      </c>
      <c r="G8" s="78" t="s">
        <v>18</v>
      </c>
      <c r="H8" s="78" t="s">
        <v>3</v>
      </c>
    </row>
    <row r="9" spans="1:9" ht="44.25" customHeight="1" x14ac:dyDescent="0.25">
      <c r="A9" s="78"/>
      <c r="B9" s="78"/>
      <c r="C9" s="78"/>
      <c r="D9" s="24" t="s">
        <v>12</v>
      </c>
      <c r="E9" s="24" t="s">
        <v>4</v>
      </c>
      <c r="F9" s="78"/>
      <c r="G9" s="78"/>
      <c r="H9" s="78"/>
    </row>
    <row r="10" spans="1:9" ht="21.75" customHeight="1" x14ac:dyDescent="0.25">
      <c r="A10" s="25">
        <v>1</v>
      </c>
      <c r="B10" s="25">
        <v>2</v>
      </c>
      <c r="C10" s="25">
        <v>3</v>
      </c>
      <c r="D10" s="25">
        <v>4</v>
      </c>
      <c r="E10" s="25">
        <v>5</v>
      </c>
      <c r="F10" s="25">
        <v>6</v>
      </c>
      <c r="G10" s="25">
        <v>7</v>
      </c>
      <c r="H10" s="25">
        <v>8</v>
      </c>
    </row>
    <row r="11" spans="1:9" s="26" customFormat="1" ht="20.25" x14ac:dyDescent="0.25">
      <c r="A11" s="62" t="s">
        <v>23</v>
      </c>
      <c r="B11" s="63"/>
      <c r="C11" s="63"/>
      <c r="D11" s="63"/>
      <c r="E11" s="63"/>
      <c r="F11" s="63"/>
      <c r="G11" s="63"/>
      <c r="H11" s="64"/>
    </row>
    <row r="12" spans="1:9" ht="25.5" customHeight="1" x14ac:dyDescent="0.25">
      <c r="A12" s="60" t="s">
        <v>78</v>
      </c>
      <c r="B12" s="65" t="s">
        <v>28</v>
      </c>
      <c r="C12" s="27" t="s">
        <v>5</v>
      </c>
      <c r="D12" s="16">
        <f>SUM(D13:D18)</f>
        <v>855</v>
      </c>
      <c r="E12" s="16">
        <f>SUM(E13:E18)</f>
        <v>855</v>
      </c>
      <c r="F12" s="16">
        <f>E12-D12</f>
        <v>0</v>
      </c>
      <c r="G12" s="16">
        <f>E12/D12*100</f>
        <v>100</v>
      </c>
      <c r="H12" s="54" t="s">
        <v>79</v>
      </c>
    </row>
    <row r="13" spans="1:9" ht="24.75" customHeight="1" x14ac:dyDescent="0.25">
      <c r="A13" s="60"/>
      <c r="B13" s="65"/>
      <c r="C13" s="28" t="s">
        <v>6</v>
      </c>
      <c r="D13" s="16">
        <v>0</v>
      </c>
      <c r="E13" s="16">
        <v>0</v>
      </c>
      <c r="F13" s="16">
        <f t="shared" ref="F13:F18" si="0">E13-D13</f>
        <v>0</v>
      </c>
      <c r="G13" s="16">
        <v>0</v>
      </c>
      <c r="H13" s="55"/>
    </row>
    <row r="14" spans="1:9" ht="25.5" customHeight="1" x14ac:dyDescent="0.25">
      <c r="A14" s="60"/>
      <c r="B14" s="65"/>
      <c r="C14" s="28" t="s">
        <v>7</v>
      </c>
      <c r="D14" s="16">
        <v>855</v>
      </c>
      <c r="E14" s="16">
        <v>855</v>
      </c>
      <c r="F14" s="16">
        <f t="shared" si="0"/>
        <v>0</v>
      </c>
      <c r="G14" s="16">
        <f t="shared" ref="G14" si="1">E14/D14*100</f>
        <v>100</v>
      </c>
      <c r="H14" s="55"/>
    </row>
    <row r="15" spans="1:9" ht="27.75" customHeight="1" x14ac:dyDescent="0.25">
      <c r="A15" s="60"/>
      <c r="B15" s="65"/>
      <c r="C15" s="28" t="s">
        <v>8</v>
      </c>
      <c r="D15" s="16">
        <v>0</v>
      </c>
      <c r="E15" s="16">
        <v>0</v>
      </c>
      <c r="F15" s="16">
        <f t="shared" si="0"/>
        <v>0</v>
      </c>
      <c r="G15" s="16">
        <v>0</v>
      </c>
      <c r="H15" s="55"/>
    </row>
    <row r="16" spans="1:9" ht="40.5" customHeight="1" x14ac:dyDescent="0.25">
      <c r="A16" s="60"/>
      <c r="B16" s="65"/>
      <c r="C16" s="28" t="s">
        <v>13</v>
      </c>
      <c r="D16" s="16">
        <v>0</v>
      </c>
      <c r="E16" s="16">
        <v>0</v>
      </c>
      <c r="F16" s="16">
        <f t="shared" si="0"/>
        <v>0</v>
      </c>
      <c r="G16" s="16">
        <v>0</v>
      </c>
      <c r="H16" s="55"/>
    </row>
    <row r="17" spans="1:8" ht="25.5" customHeight="1" x14ac:dyDescent="0.25">
      <c r="A17" s="60"/>
      <c r="B17" s="65"/>
      <c r="C17" s="28" t="s">
        <v>19</v>
      </c>
      <c r="D17" s="16">
        <v>0</v>
      </c>
      <c r="E17" s="16">
        <v>0</v>
      </c>
      <c r="F17" s="16">
        <f t="shared" si="0"/>
        <v>0</v>
      </c>
      <c r="G17" s="16">
        <v>0</v>
      </c>
      <c r="H17" s="55"/>
    </row>
    <row r="18" spans="1:8" ht="22.5" customHeight="1" x14ac:dyDescent="0.25">
      <c r="A18" s="60"/>
      <c r="B18" s="65"/>
      <c r="C18" s="28" t="s">
        <v>16</v>
      </c>
      <c r="D18" s="16">
        <v>0</v>
      </c>
      <c r="E18" s="16">
        <v>0</v>
      </c>
      <c r="F18" s="16">
        <f t="shared" si="0"/>
        <v>0</v>
      </c>
      <c r="G18" s="16">
        <v>0</v>
      </c>
      <c r="H18" s="56"/>
    </row>
    <row r="19" spans="1:8" ht="19.5" customHeight="1" x14ac:dyDescent="0.25">
      <c r="A19" s="60" t="s">
        <v>86</v>
      </c>
      <c r="B19" s="65" t="s">
        <v>29</v>
      </c>
      <c r="C19" s="27" t="s">
        <v>5</v>
      </c>
      <c r="D19" s="16">
        <f>SUM(D20:D25)</f>
        <v>171852.90587999998</v>
      </c>
      <c r="E19" s="16">
        <f>SUM(E20:E25)</f>
        <v>171852.90587999998</v>
      </c>
      <c r="F19" s="16">
        <f>E19-D19</f>
        <v>0</v>
      </c>
      <c r="G19" s="16">
        <f>E19/D19*100</f>
        <v>100</v>
      </c>
      <c r="H19" s="54" t="s">
        <v>98</v>
      </c>
    </row>
    <row r="20" spans="1:8" ht="26.25" customHeight="1" x14ac:dyDescent="0.25">
      <c r="A20" s="60"/>
      <c r="B20" s="65"/>
      <c r="C20" s="28" t="s">
        <v>6</v>
      </c>
      <c r="D20" s="16">
        <v>0</v>
      </c>
      <c r="E20" s="16">
        <v>0</v>
      </c>
      <c r="F20" s="16">
        <f t="shared" ref="F20:F25" si="2">E20-D20</f>
        <v>0</v>
      </c>
      <c r="G20" s="16">
        <v>0</v>
      </c>
      <c r="H20" s="55"/>
    </row>
    <row r="21" spans="1:8" ht="23.25" customHeight="1" x14ac:dyDescent="0.25">
      <c r="A21" s="60"/>
      <c r="B21" s="65"/>
      <c r="C21" s="28" t="s">
        <v>9</v>
      </c>
      <c r="D21" s="16">
        <v>122954.4</v>
      </c>
      <c r="E21" s="16">
        <f>D21</f>
        <v>122954.4</v>
      </c>
      <c r="F21" s="16">
        <f t="shared" si="2"/>
        <v>0</v>
      </c>
      <c r="G21" s="16">
        <f t="shared" ref="G21:G22" si="3">E21/D21*100</f>
        <v>100</v>
      </c>
      <c r="H21" s="55"/>
    </row>
    <row r="22" spans="1:8" ht="28.5" customHeight="1" x14ac:dyDescent="0.25">
      <c r="A22" s="60"/>
      <c r="B22" s="65"/>
      <c r="C22" s="28" t="s">
        <v>10</v>
      </c>
      <c r="D22" s="16">
        <v>48898.505879999997</v>
      </c>
      <c r="E22" s="16">
        <f>D22</f>
        <v>48898.505879999997</v>
      </c>
      <c r="F22" s="16">
        <f t="shared" si="2"/>
        <v>0</v>
      </c>
      <c r="G22" s="16">
        <f t="shared" si="3"/>
        <v>100</v>
      </c>
      <c r="H22" s="55"/>
    </row>
    <row r="23" spans="1:8" ht="39.75" customHeight="1" x14ac:dyDescent="0.25">
      <c r="A23" s="60"/>
      <c r="B23" s="65"/>
      <c r="C23" s="28" t="s">
        <v>13</v>
      </c>
      <c r="D23" s="16">
        <v>0</v>
      </c>
      <c r="E23" s="16">
        <v>0</v>
      </c>
      <c r="F23" s="16">
        <f t="shared" si="2"/>
        <v>0</v>
      </c>
      <c r="G23" s="16">
        <v>0</v>
      </c>
      <c r="H23" s="55"/>
    </row>
    <row r="24" spans="1:8" ht="27.75" customHeight="1" x14ac:dyDescent="0.25">
      <c r="A24" s="60"/>
      <c r="B24" s="65"/>
      <c r="C24" s="28" t="s">
        <v>19</v>
      </c>
      <c r="D24" s="16">
        <v>0</v>
      </c>
      <c r="E24" s="16">
        <v>0</v>
      </c>
      <c r="F24" s="16">
        <f t="shared" si="2"/>
        <v>0</v>
      </c>
      <c r="G24" s="16">
        <v>0</v>
      </c>
      <c r="H24" s="55"/>
    </row>
    <row r="25" spans="1:8" ht="29.25" customHeight="1" x14ac:dyDescent="0.25">
      <c r="A25" s="60"/>
      <c r="B25" s="65"/>
      <c r="C25" s="28" t="s">
        <v>16</v>
      </c>
      <c r="D25" s="16">
        <v>0</v>
      </c>
      <c r="E25" s="16">
        <v>0</v>
      </c>
      <c r="F25" s="16">
        <f t="shared" si="2"/>
        <v>0</v>
      </c>
      <c r="G25" s="16">
        <v>0</v>
      </c>
      <c r="H25" s="56"/>
    </row>
    <row r="26" spans="1:8" ht="19.5" customHeight="1" x14ac:dyDescent="0.25">
      <c r="A26" s="60" t="s">
        <v>87</v>
      </c>
      <c r="B26" s="65" t="s">
        <v>30</v>
      </c>
      <c r="C26" s="27" t="s">
        <v>5</v>
      </c>
      <c r="D26" s="16">
        <f>SUM(D27:D32)</f>
        <v>4075</v>
      </c>
      <c r="E26" s="16">
        <f>SUM(E27:E32)</f>
        <v>3894.5934000000002</v>
      </c>
      <c r="F26" s="16">
        <f>E26-D26</f>
        <v>-180.4065999999998</v>
      </c>
      <c r="G26" s="16">
        <f>E26/D26*100</f>
        <v>95.572844171779153</v>
      </c>
      <c r="H26" s="54" t="s">
        <v>88</v>
      </c>
    </row>
    <row r="27" spans="1:8" ht="24.75" customHeight="1" x14ac:dyDescent="0.25">
      <c r="A27" s="60"/>
      <c r="B27" s="65"/>
      <c r="C27" s="28" t="s">
        <v>6</v>
      </c>
      <c r="D27" s="16">
        <v>0</v>
      </c>
      <c r="E27" s="16">
        <v>0</v>
      </c>
      <c r="F27" s="16">
        <f t="shared" ref="F27:F32" si="4">E27-D27</f>
        <v>0</v>
      </c>
      <c r="G27" s="16">
        <v>0</v>
      </c>
      <c r="H27" s="55"/>
    </row>
    <row r="28" spans="1:8" ht="26.25" customHeight="1" x14ac:dyDescent="0.25">
      <c r="A28" s="60"/>
      <c r="B28" s="65"/>
      <c r="C28" s="28" t="s">
        <v>9</v>
      </c>
      <c r="D28" s="16">
        <v>4075</v>
      </c>
      <c r="E28" s="16">
        <v>3894.5934000000002</v>
      </c>
      <c r="F28" s="16">
        <f t="shared" si="4"/>
        <v>-180.4065999999998</v>
      </c>
      <c r="G28" s="16">
        <f t="shared" ref="G28" si="5">E28/D28*100</f>
        <v>95.572844171779153</v>
      </c>
      <c r="H28" s="55"/>
    </row>
    <row r="29" spans="1:8" ht="26.25" customHeight="1" x14ac:dyDescent="0.25">
      <c r="A29" s="60"/>
      <c r="B29" s="65"/>
      <c r="C29" s="28" t="s">
        <v>10</v>
      </c>
      <c r="D29" s="16"/>
      <c r="E29" s="16"/>
      <c r="F29" s="16">
        <f t="shared" si="4"/>
        <v>0</v>
      </c>
      <c r="G29" s="16"/>
      <c r="H29" s="55"/>
    </row>
    <row r="30" spans="1:8" ht="45.75" customHeight="1" x14ac:dyDescent="0.25">
      <c r="A30" s="60"/>
      <c r="B30" s="65"/>
      <c r="C30" s="28" t="s">
        <v>13</v>
      </c>
      <c r="D30" s="16">
        <v>0</v>
      </c>
      <c r="E30" s="16">
        <v>0</v>
      </c>
      <c r="F30" s="16">
        <f t="shared" si="4"/>
        <v>0</v>
      </c>
      <c r="G30" s="16">
        <v>0</v>
      </c>
      <c r="H30" s="55"/>
    </row>
    <row r="31" spans="1:8" ht="27" customHeight="1" x14ac:dyDescent="0.25">
      <c r="A31" s="60"/>
      <c r="B31" s="65"/>
      <c r="C31" s="28" t="s">
        <v>19</v>
      </c>
      <c r="D31" s="16">
        <v>0</v>
      </c>
      <c r="E31" s="16">
        <v>0</v>
      </c>
      <c r="F31" s="16">
        <f t="shared" si="4"/>
        <v>0</v>
      </c>
      <c r="G31" s="16">
        <v>0</v>
      </c>
      <c r="H31" s="55"/>
    </row>
    <row r="32" spans="1:8" ht="23.25" customHeight="1" x14ac:dyDescent="0.25">
      <c r="A32" s="60"/>
      <c r="B32" s="65"/>
      <c r="C32" s="28" t="s">
        <v>16</v>
      </c>
      <c r="D32" s="16"/>
      <c r="E32" s="16">
        <v>0</v>
      </c>
      <c r="F32" s="16">
        <f t="shared" si="4"/>
        <v>0</v>
      </c>
      <c r="G32" s="16">
        <v>0</v>
      </c>
      <c r="H32" s="56"/>
    </row>
    <row r="33" spans="1:8" ht="19.5" customHeight="1" x14ac:dyDescent="0.25">
      <c r="A33" s="60" t="s">
        <v>80</v>
      </c>
      <c r="B33" s="65" t="s">
        <v>31</v>
      </c>
      <c r="C33" s="27" t="s">
        <v>5</v>
      </c>
      <c r="D33" s="16">
        <f>SUM(D34:D39)</f>
        <v>3620.1</v>
      </c>
      <c r="E33" s="16">
        <f>SUM(E34:E39)</f>
        <v>3620.1</v>
      </c>
      <c r="F33" s="16">
        <f>E33-D33</f>
        <v>0</v>
      </c>
      <c r="G33" s="16">
        <f>E33/D33*100</f>
        <v>100</v>
      </c>
      <c r="H33" s="67" t="s">
        <v>81</v>
      </c>
    </row>
    <row r="34" spans="1:8" ht="24.75" customHeight="1" x14ac:dyDescent="0.25">
      <c r="A34" s="60"/>
      <c r="B34" s="65"/>
      <c r="C34" s="28" t="s">
        <v>6</v>
      </c>
      <c r="D34" s="16">
        <v>0</v>
      </c>
      <c r="E34" s="16">
        <v>0</v>
      </c>
      <c r="F34" s="16">
        <f t="shared" ref="F34:F39" si="6">E34-D34</f>
        <v>0</v>
      </c>
      <c r="G34" s="16">
        <v>0</v>
      </c>
      <c r="H34" s="67"/>
    </row>
    <row r="35" spans="1:8" ht="26.25" customHeight="1" x14ac:dyDescent="0.25">
      <c r="A35" s="60"/>
      <c r="B35" s="65"/>
      <c r="C35" s="28" t="s">
        <v>9</v>
      </c>
      <c r="D35" s="16">
        <v>3620.1</v>
      </c>
      <c r="E35" s="16">
        <f>D35</f>
        <v>3620.1</v>
      </c>
      <c r="F35" s="16">
        <f t="shared" si="6"/>
        <v>0</v>
      </c>
      <c r="G35" s="16">
        <f t="shared" ref="G35" si="7">E35/D35*100</f>
        <v>100</v>
      </c>
      <c r="H35" s="67"/>
    </row>
    <row r="36" spans="1:8" ht="26.25" customHeight="1" x14ac:dyDescent="0.25">
      <c r="A36" s="60"/>
      <c r="B36" s="65"/>
      <c r="C36" s="28" t="s">
        <v>10</v>
      </c>
      <c r="D36" s="16">
        <v>0</v>
      </c>
      <c r="E36" s="16">
        <v>0</v>
      </c>
      <c r="F36" s="16">
        <f t="shared" si="6"/>
        <v>0</v>
      </c>
      <c r="G36" s="16">
        <v>0</v>
      </c>
      <c r="H36" s="67"/>
    </row>
    <row r="37" spans="1:8" ht="38.25" customHeight="1" x14ac:dyDescent="0.25">
      <c r="A37" s="60"/>
      <c r="B37" s="65"/>
      <c r="C37" s="28" t="s">
        <v>13</v>
      </c>
      <c r="D37" s="16">
        <v>0</v>
      </c>
      <c r="E37" s="16">
        <v>0</v>
      </c>
      <c r="F37" s="16">
        <f t="shared" si="6"/>
        <v>0</v>
      </c>
      <c r="G37" s="16">
        <v>0</v>
      </c>
      <c r="H37" s="67"/>
    </row>
    <row r="38" spans="1:8" ht="33" customHeight="1" x14ac:dyDescent="0.25">
      <c r="A38" s="60"/>
      <c r="B38" s="65"/>
      <c r="C38" s="28" t="s">
        <v>19</v>
      </c>
      <c r="D38" s="16">
        <v>0</v>
      </c>
      <c r="E38" s="16">
        <v>0</v>
      </c>
      <c r="F38" s="16">
        <f t="shared" si="6"/>
        <v>0</v>
      </c>
      <c r="G38" s="16">
        <v>0</v>
      </c>
      <c r="H38" s="67"/>
    </row>
    <row r="39" spans="1:8" ht="31.5" customHeight="1" x14ac:dyDescent="0.25">
      <c r="A39" s="60"/>
      <c r="B39" s="65"/>
      <c r="C39" s="28" t="s">
        <v>16</v>
      </c>
      <c r="D39" s="16">
        <v>0</v>
      </c>
      <c r="E39" s="16">
        <v>0</v>
      </c>
      <c r="F39" s="16">
        <f t="shared" si="6"/>
        <v>0</v>
      </c>
      <c r="G39" s="16">
        <v>0</v>
      </c>
      <c r="H39" s="67"/>
    </row>
    <row r="40" spans="1:8" ht="19.5" customHeight="1" x14ac:dyDescent="0.25">
      <c r="A40" s="60" t="s">
        <v>82</v>
      </c>
      <c r="B40" s="65" t="s">
        <v>24</v>
      </c>
      <c r="C40" s="27" t="s">
        <v>5</v>
      </c>
      <c r="D40" s="16">
        <f>SUM(D41:D46)</f>
        <v>954.16659000000004</v>
      </c>
      <c r="E40" s="16">
        <f>SUM(E41:E46)</f>
        <v>954.16659000000004</v>
      </c>
      <c r="F40" s="16">
        <f>E40-D40</f>
        <v>0</v>
      </c>
      <c r="G40" s="16">
        <f>E40/D40*100</f>
        <v>100</v>
      </c>
      <c r="H40" s="54" t="s">
        <v>83</v>
      </c>
    </row>
    <row r="41" spans="1:8" ht="24.75" customHeight="1" x14ac:dyDescent="0.25">
      <c r="A41" s="60"/>
      <c r="B41" s="65"/>
      <c r="C41" s="28" t="s">
        <v>6</v>
      </c>
      <c r="D41" s="16">
        <v>0</v>
      </c>
      <c r="E41" s="16">
        <v>0</v>
      </c>
      <c r="F41" s="16">
        <f t="shared" ref="F41:F46" si="8">E41-D41</f>
        <v>0</v>
      </c>
      <c r="G41" s="16">
        <v>0</v>
      </c>
      <c r="H41" s="55"/>
    </row>
    <row r="42" spans="1:8" ht="26.25" customHeight="1" x14ac:dyDescent="0.25">
      <c r="A42" s="60"/>
      <c r="B42" s="65"/>
      <c r="C42" s="28" t="s">
        <v>9</v>
      </c>
      <c r="D42" s="16">
        <v>0</v>
      </c>
      <c r="E42" s="16">
        <v>0</v>
      </c>
      <c r="F42" s="16">
        <f t="shared" si="8"/>
        <v>0</v>
      </c>
      <c r="G42" s="16">
        <v>0</v>
      </c>
      <c r="H42" s="55"/>
    </row>
    <row r="43" spans="1:8" ht="26.25" customHeight="1" x14ac:dyDescent="0.25">
      <c r="A43" s="60"/>
      <c r="B43" s="65"/>
      <c r="C43" s="28" t="s">
        <v>10</v>
      </c>
      <c r="D43" s="16">
        <v>954.16659000000004</v>
      </c>
      <c r="E43" s="16">
        <f>D43</f>
        <v>954.16659000000004</v>
      </c>
      <c r="F43" s="16">
        <f t="shared" si="8"/>
        <v>0</v>
      </c>
      <c r="G43" s="16">
        <f t="shared" ref="G43" si="9">E43/D43*100</f>
        <v>100</v>
      </c>
      <c r="H43" s="55"/>
    </row>
    <row r="44" spans="1:8" ht="38.25" customHeight="1" x14ac:dyDescent="0.25">
      <c r="A44" s="60"/>
      <c r="B44" s="65"/>
      <c r="C44" s="28" t="s">
        <v>13</v>
      </c>
      <c r="D44" s="16">
        <v>0</v>
      </c>
      <c r="E44" s="16">
        <v>0</v>
      </c>
      <c r="F44" s="16">
        <f t="shared" si="8"/>
        <v>0</v>
      </c>
      <c r="G44" s="16">
        <v>0</v>
      </c>
      <c r="H44" s="55"/>
    </row>
    <row r="45" spans="1:8" ht="27" customHeight="1" x14ac:dyDescent="0.25">
      <c r="A45" s="60"/>
      <c r="B45" s="65"/>
      <c r="C45" s="28" t="s">
        <v>19</v>
      </c>
      <c r="D45" s="16">
        <v>0</v>
      </c>
      <c r="E45" s="16">
        <v>0</v>
      </c>
      <c r="F45" s="16">
        <f t="shared" si="8"/>
        <v>0</v>
      </c>
      <c r="G45" s="16">
        <v>0</v>
      </c>
      <c r="H45" s="55"/>
    </row>
    <row r="46" spans="1:8" ht="28.5" customHeight="1" x14ac:dyDescent="0.25">
      <c r="A46" s="60"/>
      <c r="B46" s="65"/>
      <c r="C46" s="28" t="s">
        <v>16</v>
      </c>
      <c r="D46" s="16">
        <v>0</v>
      </c>
      <c r="E46" s="16">
        <v>0</v>
      </c>
      <c r="F46" s="16">
        <f t="shared" si="8"/>
        <v>0</v>
      </c>
      <c r="G46" s="16">
        <v>0</v>
      </c>
      <c r="H46" s="56"/>
    </row>
    <row r="47" spans="1:8" ht="19.5" customHeight="1" x14ac:dyDescent="0.25">
      <c r="A47" s="60" t="s">
        <v>84</v>
      </c>
      <c r="B47" s="65" t="s">
        <v>32</v>
      </c>
      <c r="C47" s="27" t="s">
        <v>5</v>
      </c>
      <c r="D47" s="16">
        <f>SUM(D48:D53)</f>
        <v>6386.7</v>
      </c>
      <c r="E47" s="16">
        <f>SUM(E48:E53)</f>
        <v>6386.7</v>
      </c>
      <c r="F47" s="16">
        <f>E47-D47</f>
        <v>0</v>
      </c>
      <c r="G47" s="16">
        <f>E47/D47*100</f>
        <v>100</v>
      </c>
      <c r="H47" s="54" t="s">
        <v>85</v>
      </c>
    </row>
    <row r="48" spans="1:8" ht="24.75" customHeight="1" x14ac:dyDescent="0.25">
      <c r="A48" s="60"/>
      <c r="B48" s="65"/>
      <c r="C48" s="28" t="s">
        <v>6</v>
      </c>
      <c r="D48" s="16">
        <v>0</v>
      </c>
      <c r="E48" s="16">
        <v>0</v>
      </c>
      <c r="F48" s="16">
        <f t="shared" ref="F48:F53" si="10">E48-D48</f>
        <v>0</v>
      </c>
      <c r="G48" s="16">
        <v>0</v>
      </c>
      <c r="H48" s="55"/>
    </row>
    <row r="49" spans="1:8" ht="26.25" customHeight="1" x14ac:dyDescent="0.25">
      <c r="A49" s="60"/>
      <c r="B49" s="65"/>
      <c r="C49" s="28" t="s">
        <v>9</v>
      </c>
      <c r="D49" s="16">
        <v>6386.7</v>
      </c>
      <c r="E49" s="16">
        <f>D49</f>
        <v>6386.7</v>
      </c>
      <c r="F49" s="16">
        <f t="shared" si="10"/>
        <v>0</v>
      </c>
      <c r="G49" s="16">
        <f t="shared" ref="G49" si="11">E49/D49*100</f>
        <v>100</v>
      </c>
      <c r="H49" s="55"/>
    </row>
    <row r="50" spans="1:8" ht="26.25" customHeight="1" x14ac:dyDescent="0.25">
      <c r="A50" s="60"/>
      <c r="B50" s="65"/>
      <c r="C50" s="28" t="s">
        <v>10</v>
      </c>
      <c r="D50" s="16">
        <v>0</v>
      </c>
      <c r="E50" s="16">
        <v>0</v>
      </c>
      <c r="F50" s="16">
        <f t="shared" si="10"/>
        <v>0</v>
      </c>
      <c r="G50" s="16">
        <v>0</v>
      </c>
      <c r="H50" s="55"/>
    </row>
    <row r="51" spans="1:8" ht="42.75" customHeight="1" x14ac:dyDescent="0.25">
      <c r="A51" s="60"/>
      <c r="B51" s="65"/>
      <c r="C51" s="28" t="s">
        <v>13</v>
      </c>
      <c r="D51" s="16">
        <v>0</v>
      </c>
      <c r="E51" s="16">
        <v>0</v>
      </c>
      <c r="F51" s="16">
        <f t="shared" si="10"/>
        <v>0</v>
      </c>
      <c r="G51" s="16">
        <v>0</v>
      </c>
      <c r="H51" s="55"/>
    </row>
    <row r="52" spans="1:8" ht="27" customHeight="1" x14ac:dyDescent="0.25">
      <c r="A52" s="60"/>
      <c r="B52" s="65"/>
      <c r="C52" s="28" t="s">
        <v>19</v>
      </c>
      <c r="D52" s="16">
        <v>0</v>
      </c>
      <c r="E52" s="16">
        <v>0</v>
      </c>
      <c r="F52" s="16">
        <f t="shared" si="10"/>
        <v>0</v>
      </c>
      <c r="G52" s="16">
        <v>0</v>
      </c>
      <c r="H52" s="55"/>
    </row>
    <row r="53" spans="1:8" ht="23.25" customHeight="1" x14ac:dyDescent="0.25">
      <c r="A53" s="60"/>
      <c r="B53" s="65"/>
      <c r="C53" s="28" t="s">
        <v>16</v>
      </c>
      <c r="D53" s="16"/>
      <c r="E53" s="16">
        <v>0</v>
      </c>
      <c r="F53" s="16">
        <f t="shared" si="10"/>
        <v>0</v>
      </c>
      <c r="G53" s="16">
        <v>0</v>
      </c>
      <c r="H53" s="56"/>
    </row>
    <row r="54" spans="1:8" ht="24.75" customHeight="1" x14ac:dyDescent="0.25">
      <c r="A54" s="57" t="s">
        <v>25</v>
      </c>
      <c r="B54" s="58"/>
      <c r="C54" s="58"/>
      <c r="D54" s="58"/>
      <c r="E54" s="58"/>
      <c r="F54" s="58"/>
      <c r="G54" s="58"/>
      <c r="H54" s="59"/>
    </row>
    <row r="55" spans="1:8" ht="26.25" customHeight="1" x14ac:dyDescent="0.25">
      <c r="A55" s="60" t="s">
        <v>89</v>
      </c>
      <c r="B55" s="65" t="s">
        <v>26</v>
      </c>
      <c r="C55" s="27" t="s">
        <v>5</v>
      </c>
      <c r="D55" s="16">
        <f>SUM(D56:D61)</f>
        <v>3720.69382</v>
      </c>
      <c r="E55" s="16">
        <f>SUM(E56:E61)</f>
        <v>3635.8207200000002</v>
      </c>
      <c r="F55" s="16">
        <f>E55-D55</f>
        <v>-84.873099999999795</v>
      </c>
      <c r="G55" s="16">
        <f>E55/D55*100</f>
        <v>97.718890505212286</v>
      </c>
      <c r="H55" s="54" t="s">
        <v>93</v>
      </c>
    </row>
    <row r="56" spans="1:8" ht="18" customHeight="1" x14ac:dyDescent="0.25">
      <c r="A56" s="60"/>
      <c r="B56" s="65"/>
      <c r="C56" s="28" t="s">
        <v>6</v>
      </c>
      <c r="D56" s="16">
        <v>1025.6676</v>
      </c>
      <c r="E56" s="16">
        <v>992.56749000000002</v>
      </c>
      <c r="F56" s="16">
        <f t="shared" ref="F56:F61" si="12">E56-D56</f>
        <v>-33.100109999999972</v>
      </c>
      <c r="G56" s="16">
        <f t="shared" ref="G56:G57" si="13">E56/D56*100</f>
        <v>96.772822891158896</v>
      </c>
      <c r="H56" s="55"/>
    </row>
    <row r="57" spans="1:8" ht="18.75" customHeight="1" x14ac:dyDescent="0.25">
      <c r="A57" s="60"/>
      <c r="B57" s="65"/>
      <c r="C57" s="28" t="s">
        <v>9</v>
      </c>
      <c r="D57" s="16">
        <v>1604.28</v>
      </c>
      <c r="E57" s="16">
        <v>1552.50701</v>
      </c>
      <c r="F57" s="16">
        <f t="shared" si="12"/>
        <v>-51.772989999999936</v>
      </c>
      <c r="G57" s="16">
        <f t="shared" si="13"/>
        <v>96.772820829281684</v>
      </c>
      <c r="H57" s="55"/>
    </row>
    <row r="58" spans="1:8" ht="24.75" customHeight="1" x14ac:dyDescent="0.25">
      <c r="A58" s="60"/>
      <c r="B58" s="65"/>
      <c r="C58" s="28" t="s">
        <v>10</v>
      </c>
      <c r="D58" s="16">
        <v>1090.74622</v>
      </c>
      <c r="E58" s="16">
        <v>1090.74622</v>
      </c>
      <c r="F58" s="16">
        <f t="shared" si="12"/>
        <v>0</v>
      </c>
      <c r="G58" s="16">
        <v>0</v>
      </c>
      <c r="H58" s="55"/>
    </row>
    <row r="59" spans="1:8" ht="32.25" customHeight="1" x14ac:dyDescent="0.25">
      <c r="A59" s="60"/>
      <c r="B59" s="65"/>
      <c r="C59" s="28" t="s">
        <v>13</v>
      </c>
      <c r="D59" s="16">
        <v>0</v>
      </c>
      <c r="E59" s="16">
        <v>0</v>
      </c>
      <c r="F59" s="16">
        <v>0</v>
      </c>
      <c r="G59" s="16">
        <v>0</v>
      </c>
      <c r="H59" s="55"/>
    </row>
    <row r="60" spans="1:8" ht="24.75" customHeight="1" x14ac:dyDescent="0.25">
      <c r="A60" s="60"/>
      <c r="B60" s="65"/>
      <c r="C60" s="28" t="s">
        <v>19</v>
      </c>
      <c r="D60" s="16">
        <v>0</v>
      </c>
      <c r="E60" s="16">
        <v>0</v>
      </c>
      <c r="F60" s="16">
        <v>0</v>
      </c>
      <c r="G60" s="16">
        <v>0</v>
      </c>
      <c r="H60" s="55"/>
    </row>
    <row r="61" spans="1:8" ht="24.75" customHeight="1" x14ac:dyDescent="0.25">
      <c r="A61" s="60"/>
      <c r="B61" s="65"/>
      <c r="C61" s="28" t="s">
        <v>16</v>
      </c>
      <c r="D61" s="16">
        <v>0</v>
      </c>
      <c r="E61" s="16">
        <v>0</v>
      </c>
      <c r="F61" s="16">
        <f t="shared" si="12"/>
        <v>0</v>
      </c>
      <c r="G61" s="16">
        <v>0</v>
      </c>
      <c r="H61" s="56"/>
    </row>
    <row r="62" spans="1:8" ht="26.25" customHeight="1" x14ac:dyDescent="0.25">
      <c r="A62" s="60" t="s">
        <v>90</v>
      </c>
      <c r="B62" s="65" t="s">
        <v>27</v>
      </c>
      <c r="C62" s="27" t="s">
        <v>5</v>
      </c>
      <c r="D62" s="16">
        <f>SUM(D63:D68)</f>
        <v>40084.84966</v>
      </c>
      <c r="E62" s="16">
        <f>SUM(E63:E68)</f>
        <v>39816.598599999998</v>
      </c>
      <c r="F62" s="16">
        <f>E62-D62</f>
        <v>-268.25106000000233</v>
      </c>
      <c r="G62" s="16">
        <f>E62/D62*100</f>
        <v>99.330791901989642</v>
      </c>
      <c r="H62" s="54" t="s">
        <v>91</v>
      </c>
    </row>
    <row r="63" spans="1:8" ht="18" customHeight="1" x14ac:dyDescent="0.25">
      <c r="A63" s="60"/>
      <c r="B63" s="65"/>
      <c r="C63" s="28" t="s">
        <v>6</v>
      </c>
      <c r="D63" s="16">
        <v>0</v>
      </c>
      <c r="E63" s="16">
        <v>0</v>
      </c>
      <c r="F63" s="16">
        <f t="shared" ref="F63:F65" si="14">E63-D63</f>
        <v>0</v>
      </c>
      <c r="G63" s="16">
        <v>0</v>
      </c>
      <c r="H63" s="55"/>
    </row>
    <row r="64" spans="1:8" ht="15.75" customHeight="1" x14ac:dyDescent="0.25">
      <c r="A64" s="60"/>
      <c r="B64" s="65"/>
      <c r="C64" s="28" t="s">
        <v>9</v>
      </c>
      <c r="D64" s="16">
        <v>14179.47617</v>
      </c>
      <c r="E64" s="16">
        <v>13939.80141</v>
      </c>
      <c r="F64" s="16">
        <f t="shared" si="14"/>
        <v>-239.67475999999988</v>
      </c>
      <c r="G64" s="16">
        <f t="shared" ref="G64:G65" si="15">E64/D64*100</f>
        <v>98.309706528460566</v>
      </c>
      <c r="H64" s="55"/>
    </row>
    <row r="65" spans="1:9" ht="24.75" customHeight="1" x14ac:dyDescent="0.25">
      <c r="A65" s="60"/>
      <c r="B65" s="65"/>
      <c r="C65" s="28" t="s">
        <v>10</v>
      </c>
      <c r="D65" s="16">
        <v>25905.373490000002</v>
      </c>
      <c r="E65" s="16">
        <v>25876.797190000001</v>
      </c>
      <c r="F65" s="16">
        <f t="shared" si="14"/>
        <v>-28.576300000000629</v>
      </c>
      <c r="G65" s="16">
        <f t="shared" si="15"/>
        <v>99.889689681520977</v>
      </c>
      <c r="H65" s="55"/>
    </row>
    <row r="66" spans="1:9" ht="32.25" customHeight="1" x14ac:dyDescent="0.25">
      <c r="A66" s="60"/>
      <c r="B66" s="65"/>
      <c r="C66" s="28" t="s">
        <v>13</v>
      </c>
      <c r="D66" s="16">
        <v>0</v>
      </c>
      <c r="E66" s="16">
        <v>0</v>
      </c>
      <c r="F66" s="16">
        <v>0</v>
      </c>
      <c r="G66" s="16">
        <v>0</v>
      </c>
      <c r="H66" s="55"/>
    </row>
    <row r="67" spans="1:9" ht="36" customHeight="1" x14ac:dyDescent="0.25">
      <c r="A67" s="60"/>
      <c r="B67" s="65"/>
      <c r="C67" s="28" t="s">
        <v>19</v>
      </c>
      <c r="D67" s="16">
        <v>0</v>
      </c>
      <c r="E67" s="16">
        <v>0</v>
      </c>
      <c r="F67" s="16">
        <v>0</v>
      </c>
      <c r="G67" s="16">
        <v>0</v>
      </c>
      <c r="H67" s="55"/>
    </row>
    <row r="68" spans="1:9" ht="143.25" customHeight="1" x14ac:dyDescent="0.25">
      <c r="A68" s="60"/>
      <c r="B68" s="65"/>
      <c r="C68" s="28" t="s">
        <v>16</v>
      </c>
      <c r="D68" s="16">
        <v>0</v>
      </c>
      <c r="E68" s="16">
        <v>0</v>
      </c>
      <c r="F68" s="16">
        <f t="shared" ref="F68" si="16">E68-D68</f>
        <v>0</v>
      </c>
      <c r="G68" s="16">
        <v>0</v>
      </c>
      <c r="H68" s="56"/>
    </row>
    <row r="69" spans="1:9" ht="24.75" customHeight="1" x14ac:dyDescent="0.25">
      <c r="A69" s="73" t="s">
        <v>11</v>
      </c>
      <c r="B69" s="74"/>
      <c r="C69" s="27" t="s">
        <v>5</v>
      </c>
      <c r="D69" s="29">
        <f>SUM(D70:D75)</f>
        <v>231549.41595</v>
      </c>
      <c r="E69" s="29">
        <f>SUM(E70:E75)</f>
        <v>231015.88518999997</v>
      </c>
      <c r="F69" s="16">
        <f>E69-D69</f>
        <v>-533.53076000002329</v>
      </c>
      <c r="G69" s="16">
        <f>E69/D69*100</f>
        <v>99.769582333943248</v>
      </c>
      <c r="H69" s="30"/>
    </row>
    <row r="70" spans="1:9" ht="15.75" x14ac:dyDescent="0.25">
      <c r="A70" s="73"/>
      <c r="B70" s="74"/>
      <c r="C70" s="27" t="s">
        <v>6</v>
      </c>
      <c r="D70" s="29">
        <f>D56</f>
        <v>1025.6676</v>
      </c>
      <c r="E70" s="29">
        <f>E56</f>
        <v>992.56749000000002</v>
      </c>
      <c r="F70" s="16">
        <f t="shared" ref="F70:F75" si="17">E70-D70</f>
        <v>-33.100109999999972</v>
      </c>
      <c r="G70" s="16">
        <f t="shared" ref="G70:G72" si="18">E70/D70*100</f>
        <v>96.772822891158896</v>
      </c>
      <c r="H70" s="30"/>
    </row>
    <row r="71" spans="1:9" ht="24.75" customHeight="1" x14ac:dyDescent="0.25">
      <c r="A71" s="73"/>
      <c r="B71" s="74"/>
      <c r="C71" s="27" t="s">
        <v>9</v>
      </c>
      <c r="D71" s="29">
        <f>D14+D21+D28+D35+D49+D57+D64</f>
        <v>153674.95617000002</v>
      </c>
      <c r="E71" s="29">
        <f>E14+E21+E28+E35+E49+E57+E64</f>
        <v>153203.10181999998</v>
      </c>
      <c r="F71" s="16">
        <f t="shared" si="17"/>
        <v>-471.85435000003781</v>
      </c>
      <c r="G71" s="16">
        <f t="shared" si="18"/>
        <v>99.692952995231011</v>
      </c>
      <c r="H71" s="30"/>
    </row>
    <row r="72" spans="1:9" ht="21" customHeight="1" x14ac:dyDescent="0.25">
      <c r="A72" s="73"/>
      <c r="B72" s="74"/>
      <c r="C72" s="27" t="s">
        <v>10</v>
      </c>
      <c r="D72" s="29">
        <f>D22+D29+D43+D58+D65</f>
        <v>76848.792180000004</v>
      </c>
      <c r="E72" s="29">
        <f>E22+E29+E43+E58+E65</f>
        <v>76820.215880000003</v>
      </c>
      <c r="F72" s="16">
        <f t="shared" si="17"/>
        <v>-28.576300000000629</v>
      </c>
      <c r="G72" s="16">
        <f t="shared" si="18"/>
        <v>99.962814900287484</v>
      </c>
      <c r="H72" s="30"/>
    </row>
    <row r="73" spans="1:9" ht="34.5" customHeight="1" x14ac:dyDescent="0.25">
      <c r="A73" s="73"/>
      <c r="B73" s="74"/>
      <c r="C73" s="27" t="s">
        <v>13</v>
      </c>
      <c r="D73" s="16">
        <v>0</v>
      </c>
      <c r="E73" s="16">
        <v>0</v>
      </c>
      <c r="F73" s="16">
        <f t="shared" si="17"/>
        <v>0</v>
      </c>
      <c r="G73" s="16">
        <v>0</v>
      </c>
      <c r="H73" s="30"/>
    </row>
    <row r="74" spans="1:9" ht="34.5" customHeight="1" x14ac:dyDescent="0.25">
      <c r="A74" s="73"/>
      <c r="B74" s="74"/>
      <c r="C74" s="28" t="s">
        <v>19</v>
      </c>
      <c r="D74" s="16">
        <v>0</v>
      </c>
      <c r="E74" s="16">
        <v>0</v>
      </c>
      <c r="F74" s="16">
        <f t="shared" si="17"/>
        <v>0</v>
      </c>
      <c r="G74" s="16">
        <v>0</v>
      </c>
      <c r="H74" s="30"/>
    </row>
    <row r="75" spans="1:9" ht="21.75" customHeight="1" x14ac:dyDescent="0.25">
      <c r="A75" s="75"/>
      <c r="B75" s="76"/>
      <c r="C75" s="27" t="s">
        <v>16</v>
      </c>
      <c r="D75" s="16">
        <f>D32</f>
        <v>0</v>
      </c>
      <c r="E75" s="16">
        <v>0</v>
      </c>
      <c r="F75" s="16">
        <f t="shared" si="17"/>
        <v>0</v>
      </c>
      <c r="G75" s="16">
        <v>0</v>
      </c>
      <c r="H75" s="30"/>
    </row>
    <row r="76" spans="1:9" s="33" customFormat="1" ht="27" customHeight="1" x14ac:dyDescent="0.25">
      <c r="A76" s="72" t="s">
        <v>22</v>
      </c>
      <c r="B76" s="72"/>
      <c r="C76" s="66" t="s">
        <v>1</v>
      </c>
      <c r="D76" s="66"/>
      <c r="E76" s="31" t="s">
        <v>21</v>
      </c>
      <c r="F76" s="31"/>
      <c r="G76" s="31"/>
      <c r="H76" s="32"/>
      <c r="I76" s="32"/>
    </row>
    <row r="77" spans="1:9" s="33" customFormat="1" ht="17.25" customHeight="1" x14ac:dyDescent="0.25">
      <c r="A77" s="68" t="s">
        <v>54</v>
      </c>
      <c r="B77" s="69"/>
      <c r="C77" s="32"/>
      <c r="D77" s="32"/>
      <c r="E77" s="32"/>
      <c r="F77" s="32"/>
      <c r="G77" s="32"/>
      <c r="H77" s="32"/>
      <c r="I77" s="32"/>
    </row>
  </sheetData>
  <mergeCells count="40">
    <mergeCell ref="A77:B77"/>
    <mergeCell ref="G1:I1"/>
    <mergeCell ref="A62:A68"/>
    <mergeCell ref="B62:B68"/>
    <mergeCell ref="A76:B76"/>
    <mergeCell ref="H62:H68"/>
    <mergeCell ref="A69:B75"/>
    <mergeCell ref="A4:H4"/>
    <mergeCell ref="D8:E8"/>
    <mergeCell ref="F8:F9"/>
    <mergeCell ref="G8:G9"/>
    <mergeCell ref="A8:A9"/>
    <mergeCell ref="B8:B9"/>
    <mergeCell ref="C8:C9"/>
    <mergeCell ref="H8:H9"/>
    <mergeCell ref="A26:A32"/>
    <mergeCell ref="C76:D76"/>
    <mergeCell ref="A12:A18"/>
    <mergeCell ref="B12:B18"/>
    <mergeCell ref="B19:B25"/>
    <mergeCell ref="B55:B61"/>
    <mergeCell ref="B33:B39"/>
    <mergeCell ref="A40:A46"/>
    <mergeCell ref="B40:B46"/>
    <mergeCell ref="A47:A53"/>
    <mergeCell ref="B47:B53"/>
    <mergeCell ref="H47:H53"/>
    <mergeCell ref="A54:H54"/>
    <mergeCell ref="A55:A61"/>
    <mergeCell ref="A6:H6"/>
    <mergeCell ref="H12:H18"/>
    <mergeCell ref="H19:H25"/>
    <mergeCell ref="A11:H11"/>
    <mergeCell ref="A19:A25"/>
    <mergeCell ref="B26:B32"/>
    <mergeCell ref="H26:H32"/>
    <mergeCell ref="A33:A39"/>
    <mergeCell ref="H33:H39"/>
    <mergeCell ref="H55:H61"/>
    <mergeCell ref="H40:H46"/>
  </mergeCells>
  <pageMargins left="0.59055118110236227" right="0.39370078740157483" top="0.78740157480314965" bottom="0.78740157480314965" header="0" footer="0"/>
  <pageSetup paperSize="9" scale="43" fitToHeight="2" orientation="landscape" r:id="rId1"/>
  <rowBreaks count="1" manualBreakCount="1">
    <brk id="3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2023-01-25T08:01:24Z</dcterms:modified>
</cp:coreProperties>
</file>