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0335" activeTab="1"/>
  </bookViews>
  <sheets>
    <sheet name="Приложение 1" sheetId="1" r:id="rId1"/>
    <sheet name="Приложение 2" sheetId="2" r:id="rId2"/>
  </sheets>
  <definedNames>
    <definedName name="_xlnm.Print_Area" localSheetId="0">'Приложение 1'!$A$1:$I$28</definedName>
    <definedName name="_xlnm.Print_Area" localSheetId="1">'Приложение 2'!$A$1:$H$124</definedName>
  </definedNames>
  <calcPr calcId="152511" iterate="1"/>
</workbook>
</file>

<file path=xl/calcChain.xml><?xml version="1.0" encoding="utf-8"?>
<calcChain xmlns="http://schemas.openxmlformats.org/spreadsheetml/2006/main">
  <c r="F18" i="1" l="1"/>
  <c r="F19" i="1"/>
  <c r="E19" i="1"/>
  <c r="D124" i="2" l="1"/>
  <c r="E124" i="2"/>
  <c r="D120" i="2"/>
  <c r="E121" i="2"/>
  <c r="D122" i="2"/>
  <c r="E122" i="2"/>
  <c r="D123" i="2"/>
  <c r="E123" i="2"/>
  <c r="E119" i="2"/>
  <c r="D119" i="2"/>
  <c r="E107" i="2"/>
  <c r="E106" i="2"/>
  <c r="D107" i="2"/>
  <c r="D121" i="2" s="1"/>
  <c r="D106" i="2"/>
  <c r="E81" i="2"/>
  <c r="E120" i="2" s="1"/>
  <c r="D81" i="2"/>
  <c r="F71" i="2"/>
  <c r="G71" i="2" s="1"/>
  <c r="F70" i="2"/>
  <c r="G70" i="2" s="1"/>
  <c r="F69" i="2"/>
  <c r="G69" i="2" s="1"/>
  <c r="G68" i="2"/>
  <c r="F68" i="2"/>
  <c r="F67" i="2"/>
  <c r="G67" i="2" s="1"/>
  <c r="F66" i="2"/>
  <c r="G66" i="2" s="1"/>
  <c r="E65" i="2"/>
  <c r="D65" i="2"/>
  <c r="D49" i="2"/>
  <c r="G51" i="2"/>
  <c r="G50" i="2"/>
  <c r="F62" i="2"/>
  <c r="F61" i="2"/>
  <c r="F60" i="2"/>
  <c r="G59" i="2"/>
  <c r="F59" i="2"/>
  <c r="F58" i="2"/>
  <c r="F57" i="2"/>
  <c r="E56" i="2"/>
  <c r="D56" i="2"/>
  <c r="F55" i="2"/>
  <c r="F54" i="2"/>
  <c r="F53" i="2"/>
  <c r="G52" i="2"/>
  <c r="F52" i="2"/>
  <c r="F51" i="2"/>
  <c r="F50" i="2"/>
  <c r="E49" i="2"/>
  <c r="G49" i="2" s="1"/>
  <c r="G30" i="2"/>
  <c r="G81" i="2" l="1"/>
  <c r="D118" i="2"/>
  <c r="G56" i="2"/>
  <c r="G65" i="2"/>
  <c r="F65" i="2"/>
  <c r="F56" i="2"/>
  <c r="F49" i="2"/>
  <c r="F117" i="2" l="1"/>
  <c r="F116" i="2"/>
  <c r="G114" i="2"/>
  <c r="F114" i="2"/>
  <c r="G113" i="2"/>
  <c r="F113" i="2"/>
  <c r="F112" i="2"/>
  <c r="E111" i="2"/>
  <c r="D111" i="2"/>
  <c r="F110" i="2"/>
  <c r="F109" i="2"/>
  <c r="F108" i="2"/>
  <c r="G107" i="2"/>
  <c r="F107" i="2"/>
  <c r="F106" i="2"/>
  <c r="F105" i="2"/>
  <c r="E104" i="2"/>
  <c r="D104" i="2"/>
  <c r="F103" i="2"/>
  <c r="G102" i="2"/>
  <c r="F102" i="2"/>
  <c r="F101" i="2"/>
  <c r="G100" i="2"/>
  <c r="F100" i="2"/>
  <c r="G99" i="2"/>
  <c r="F99" i="2"/>
  <c r="G98" i="2"/>
  <c r="F98" i="2"/>
  <c r="E97" i="2"/>
  <c r="D97" i="2"/>
  <c r="F94" i="2"/>
  <c r="F93" i="2"/>
  <c r="F92" i="2"/>
  <c r="G91" i="2"/>
  <c r="F91" i="2"/>
  <c r="F90" i="2"/>
  <c r="F89" i="2"/>
  <c r="E88" i="2"/>
  <c r="D88" i="2"/>
  <c r="F85" i="2"/>
  <c r="F84" i="2"/>
  <c r="F83" i="2"/>
  <c r="F82" i="2"/>
  <c r="F81" i="2"/>
  <c r="F80" i="2"/>
  <c r="E79" i="2"/>
  <c r="D79" i="2"/>
  <c r="F78" i="2"/>
  <c r="G78" i="2" s="1"/>
  <c r="F77" i="2"/>
  <c r="G77" i="2" s="1"/>
  <c r="F76" i="2"/>
  <c r="G76" i="2" s="1"/>
  <c r="G75" i="2"/>
  <c r="F75" i="2"/>
  <c r="F74" i="2"/>
  <c r="G74" i="2" s="1"/>
  <c r="F73" i="2"/>
  <c r="G73" i="2" s="1"/>
  <c r="E72" i="2"/>
  <c r="D72" i="2"/>
  <c r="F48" i="2"/>
  <c r="F47" i="2"/>
  <c r="F46" i="2"/>
  <c r="G45" i="2"/>
  <c r="F45" i="2"/>
  <c r="F44" i="2"/>
  <c r="F43" i="2"/>
  <c r="E42" i="2"/>
  <c r="D42" i="2"/>
  <c r="F41" i="2"/>
  <c r="F40" i="2"/>
  <c r="G40" i="2" s="1"/>
  <c r="F39" i="2"/>
  <c r="G39" i="2" s="1"/>
  <c r="G38" i="2"/>
  <c r="F38" i="2"/>
  <c r="F37" i="2"/>
  <c r="G37" i="2" s="1"/>
  <c r="F36" i="2"/>
  <c r="G36" i="2" s="1"/>
  <c r="E35" i="2"/>
  <c r="D35" i="2"/>
  <c r="F34" i="2"/>
  <c r="F33" i="2"/>
  <c r="F32" i="2"/>
  <c r="F31" i="2"/>
  <c r="F30" i="2"/>
  <c r="F29" i="2"/>
  <c r="E28" i="2"/>
  <c r="D28" i="2"/>
  <c r="F27" i="2"/>
  <c r="F26" i="2"/>
  <c r="F25" i="2"/>
  <c r="G24" i="2"/>
  <c r="F24" i="2"/>
  <c r="G23" i="2"/>
  <c r="F23" i="2"/>
  <c r="F22" i="2"/>
  <c r="G22" i="2" s="1"/>
  <c r="E21" i="2"/>
  <c r="D21" i="2"/>
  <c r="F20" i="2"/>
  <c r="F19" i="2"/>
  <c r="G19" i="2" s="1"/>
  <c r="F18" i="2"/>
  <c r="G18" i="2" s="1"/>
  <c r="G17" i="2"/>
  <c r="F17" i="2"/>
  <c r="F16" i="2"/>
  <c r="F15" i="2"/>
  <c r="E14" i="2"/>
  <c r="D14" i="2"/>
  <c r="G88" i="2" l="1"/>
  <c r="G123" i="2"/>
  <c r="G104" i="2"/>
  <c r="G97" i="2"/>
  <c r="F123" i="2"/>
  <c r="F88" i="2"/>
  <c r="G111" i="2"/>
  <c r="G119" i="2"/>
  <c r="F42" i="2"/>
  <c r="G120" i="2"/>
  <c r="G79" i="2"/>
  <c r="G72" i="2"/>
  <c r="G42" i="2"/>
  <c r="F35" i="2"/>
  <c r="F28" i="2"/>
  <c r="F120" i="2"/>
  <c r="G21" i="2"/>
  <c r="G121" i="2"/>
  <c r="G14" i="2"/>
  <c r="F97" i="2"/>
  <c r="F119" i="2"/>
  <c r="F14" i="2"/>
  <c r="G35" i="2"/>
  <c r="E118" i="2"/>
  <c r="F21" i="2"/>
  <c r="F72" i="2"/>
  <c r="F104" i="2"/>
  <c r="F111" i="2"/>
  <c r="F121" i="2"/>
  <c r="F124" i="2"/>
  <c r="F79" i="2"/>
  <c r="F122" i="2"/>
  <c r="G118" i="2" l="1"/>
  <c r="F118" i="2"/>
  <c r="F16" i="1" l="1"/>
  <c r="F17" i="1"/>
  <c r="F20" i="1"/>
  <c r="F21" i="1"/>
  <c r="F22" i="1"/>
  <c r="F23" i="1"/>
  <c r="F24" i="1"/>
  <c r="F26" i="1"/>
  <c r="E16" i="1"/>
  <c r="E17" i="1"/>
  <c r="E18" i="1"/>
  <c r="E20" i="1"/>
  <c r="E21" i="1"/>
  <c r="E22" i="1"/>
  <c r="E23" i="1"/>
  <c r="E24" i="1"/>
  <c r="E26" i="1"/>
  <c r="F12" i="1" l="1"/>
  <c r="F13" i="1"/>
  <c r="F11" i="1"/>
  <c r="E12" i="1"/>
  <c r="E13" i="1"/>
  <c r="E11" i="1"/>
  <c r="F15" i="1"/>
  <c r="E15" i="1"/>
</calcChain>
</file>

<file path=xl/sharedStrings.xml><?xml version="1.0" encoding="utf-8"?>
<sst xmlns="http://schemas.openxmlformats.org/spreadsheetml/2006/main" count="245" uniqueCount="105">
  <si>
    <t>Оценка в баллах</t>
  </si>
  <si>
    <t>Источники финансирования</t>
  </si>
  <si>
    <t>Примечание</t>
  </si>
  <si>
    <t>фактическое значение</t>
  </si>
  <si>
    <t>Всего:</t>
  </si>
  <si>
    <t>Федеральный бюджет</t>
  </si>
  <si>
    <t>Бюджет автономного округа</t>
  </si>
  <si>
    <t>Местный бюджет</t>
  </si>
  <si>
    <t xml:space="preserve">Бюджет автономного округа </t>
  </si>
  <si>
    <t xml:space="preserve">Местный бюджет </t>
  </si>
  <si>
    <t>Всего по программе:</t>
  </si>
  <si>
    <t>плановое значение</t>
  </si>
  <si>
    <t>средства по Соглашениям по передаче полномочий</t>
  </si>
  <si>
    <t>Объём финансирования,
 тыс. рублей</t>
  </si>
  <si>
    <t>Абсолютное отклонение,
 тыс. рублей
 (гр. 5 - гр. 4)</t>
  </si>
  <si>
    <t>Иные  источники</t>
  </si>
  <si>
    <t>№
п/п</t>
  </si>
  <si>
    <t>Выполнение плана,
 %
(гр. 5 / гр. 4 * 100)</t>
  </si>
  <si>
    <t>1.</t>
  </si>
  <si>
    <t>2.</t>
  </si>
  <si>
    <t>3.</t>
  </si>
  <si>
    <t>средства поселений *</t>
  </si>
  <si>
    <t>Оценка эффективности целевых показателей за 2022  год</t>
  </si>
  <si>
    <t>Наименование целевого показателя муниципальной программы</t>
  </si>
  <si>
    <t>Результат реализации муниципальной программы</t>
  </si>
  <si>
    <t>Результат реализации целевого показателя муниципальной программы</t>
  </si>
  <si>
    <t>Причины отклонения от плановых назначений целевого показателя (переисполнение/неисполнение)</t>
  </si>
  <si>
    <t>План</t>
  </si>
  <si>
    <t>Факт</t>
  </si>
  <si>
    <t>% исполнения к плану (гр.4/гр.3* 100)</t>
  </si>
  <si>
    <t>Абсолютное отклонение (гр.4 - гр.3)</t>
  </si>
  <si>
    <t>Целевые показатели из Таблицы 1 постановления</t>
  </si>
  <si>
    <t>Официальный источник информации</t>
  </si>
  <si>
    <t>Анализ исполнения финансовых показателей за 2022 год</t>
  </si>
  <si>
    <t>Наименование структурного элемента/мероприятий</t>
  </si>
  <si>
    <t>Целевые показатели из Таблицы 8 постановления</t>
  </si>
  <si>
    <t>Доля граждан, принявших участие в решении вопросов развития городской среды от общего количества граждан в возрасте от 14 лет, проживающих в муниципальных образованиях, на территории которых реализуются проекты по созданию комфортной городской среды, %</t>
  </si>
  <si>
    <t>Количество благоустроенных общественных территорий района (в рамках реализации приоритетного проекта), ед.</t>
  </si>
  <si>
    <t>Завершено строительство и реконструкция (модернизация) объектов питьевого водоснабжения и водоподготовки, предусмотренных региональными программами, муниципальными программами, шт.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</si>
  <si>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</si>
  <si>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</si>
  <si>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</si>
  <si>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</si>
  <si>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</si>
  <si>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</si>
  <si>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</si>
  <si>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</si>
  <si>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</si>
  <si>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</si>
  <si>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Доля замены ветхих инженерных сетей теплоснабжения, водоснабжения, водоотведения от общей протяженности ветхих сетей теплоснабжения, водоснабжения, водоотведения, %</t>
  </si>
  <si>
    <t>Доля многоквартирных домов, в которых проведен ремонт общего имущества с участием средств местного бюджета, %</t>
  </si>
  <si>
    <t>Гарантированная поставка теплоснабжения населению, %</t>
  </si>
  <si>
    <t xml:space="preserve">Доля площади жилищного фонда, обеспеченного всеми видами благоустройства (инженерные сети), в общей площади жилищного фонда Нефтеюганского района, % </t>
  </si>
  <si>
    <t>Удельный расход тепловой энергии на снабжение органов местного самоуправления и муниципальных учреждений (в расчете на 1 кв. метр общей площади), Гкал/кв.м</t>
  </si>
  <si>
    <t>Удельный расход ТЭ в многоквартирных домах 
(в расчете на 1 кв. метр общей площади), Гкал/м2</t>
  </si>
  <si>
    <t>Удельный расход холодной воды в многоквартирных домах 
(в расчете на 1 жителя), м3/чел</t>
  </si>
  <si>
    <t>Удельный расход горячей воды в многоквартирных домах 
(в расчете на 1 жителя), м3/чел</t>
  </si>
  <si>
    <t>Количество благоустроенных дворовых территорий  района (в рамках реализации приоритетного проекта), ед*</t>
  </si>
  <si>
    <t>Доля проведенных мероприятий по дезинсекции и дератизации территорий закрепленных нормативно-правовыми актами  Ханты-Мансийского автономного округа - Югры, %</t>
  </si>
  <si>
    <t>Обеспечение заявок на возмещение недополученных доходов, в связи с оказанием услуг по погребению, %</t>
  </si>
  <si>
    <t>Доля объема закупок оборудования, имеющего российское происхождение, в том числе оборудования, закупаемого при выполнении работ, в общем объеме оборудования, закупленного в рамках реализации мероприятий государственных (муниципальных) программ современной городской среды, %</t>
  </si>
  <si>
    <t>Подпрограмма I Создание условий для обеспечения качественными коммунальными услугами</t>
  </si>
  <si>
    <t>Задача  Повышение эффективности, качества и надежности поставки коммунальных ресурсов</t>
  </si>
  <si>
    <t>Наименование муниципальной программы: "Развитие жилищно-коммунального комплекса и повышение энергетической эффективности в муниципальном образовании Нефтеюганский район на 2019-2024 годы и на период до 2030 года"</t>
  </si>
  <si>
    <t>Реконструкция, расширение, модернизация, строительство  и капитальный ремонт объектов коммунального комплекса</t>
  </si>
  <si>
    <t>Капитальный ремонт, ремонт систем теплоснабжения, водоснабжения, водоотведения, электроснабжения для подготовки к осенне-зимнему периоду</t>
  </si>
  <si>
    <t>Обеспечение деятельности департамента строительства и жилищно-коммунального комплекса Нефтеюганского района и подведомственному ему учреждению</t>
  </si>
  <si>
    <t>Подпрограмма II Капитальный ремонт многоквартирных домов</t>
  </si>
  <si>
    <t>Задача  Повышение эффективности содержания общего имущества многоквартирных домов</t>
  </si>
  <si>
    <t xml:space="preserve"> Обеспечение реализации мероприятий по ремонту  общего имущества в МКД (в т.ч. муниципальных квартир)</t>
  </si>
  <si>
    <t>Исполнено</t>
  </si>
  <si>
    <t xml:space="preserve">Дезинсекция и дератизация </t>
  </si>
  <si>
    <t>Подпрограмма III Энергосбережение и повышение энергоэффективности</t>
  </si>
  <si>
    <t>Задача  Развитие энергосбережения и повышение энергоэффективности</t>
  </si>
  <si>
    <t xml:space="preserve"> Проведение встреч с обучающимися общеобразовательных учреждений по вопросам бережного отношения к коммунальным ресурсам, общему имуществу жилых домов и общественных мест (парки, бульвары, скверы)</t>
  </si>
  <si>
    <t>-</t>
  </si>
  <si>
    <t>Подпрограмма IV"Формирование современной городской среды"</t>
  </si>
  <si>
    <t>Задача Благоустройство территорий населенных пунктов района</t>
  </si>
  <si>
    <t>Региональный проект "Формирование комфортной городской среды"</t>
  </si>
  <si>
    <t>Благоустройство территорий поселений Нефтеюганского района</t>
  </si>
  <si>
    <t>Предоставление субсидии в связи с оказанием услуг в сфере ЖКК на территории Нефтеюганского района</t>
  </si>
  <si>
    <t xml:space="preserve">Региональный проект "Чистая вода" </t>
  </si>
  <si>
    <t>Снос, ликвидация объектов,рекультивация</t>
  </si>
  <si>
    <t xml:space="preserve"> Обеспечение мероприятий по капитальному ремонту многоквартирных домов</t>
  </si>
  <si>
    <t xml:space="preserve">Исполнено 
</t>
  </si>
  <si>
    <t>Реализация инициативных проектов</t>
  </si>
  <si>
    <r>
      <t>Муниципальная программа Нефтеюганского района "Развитие жилищно-коммунального комплекса и повышение энергетической эффективности в муниципальном образовании Нефтеюганский район на 2019-2024 годы и на период до 2030 года"  (высоко результативная\</t>
    </r>
    <r>
      <rPr>
        <u/>
        <sz val="12"/>
        <rFont val="Times New Roman"/>
        <family val="1"/>
        <charset val="204"/>
      </rPr>
      <t>результативная</t>
    </r>
    <r>
      <rPr>
        <sz val="12"/>
        <rFont val="Times New Roman"/>
        <family val="1"/>
        <charset val="204"/>
      </rPr>
      <t>\низко результативная - 17 баллов)
Ответственный исполнитель Департамент строительства и жилищно-коммунальный комплекс Нефтеюганского района</t>
    </r>
  </si>
  <si>
    <t xml:space="preserve">Отклонение: - 12 257,91 тыс. руб. по объектам:
1 121,77 тыс. руб.  объект: "Сети водоснабжения сп Каркатеевы НР(врезка)". ПМУП УТВС готовит технические условия, исполнение в 2023 г.
11 136,16 тыс.рублей объект "Строительство блочно-модульной водоочистной установки производительностью 250 м3/сут в сп. Каркатеевы Нефтеюганский район". 27.12.2022 заключено доп.соглашение о продлении срока строительства объекта до июня 2023 г.
</t>
  </si>
  <si>
    <t xml:space="preserve"> -</t>
  </si>
  <si>
    <t>Активная жизненная позиция жителей сп.Куть-Ях, их заинтересованность в благоустройстве поселка</t>
  </si>
  <si>
    <t>При расчете планового значения показателя не утывались территории, реализованные в рамках инициативного бюджетирования</t>
  </si>
  <si>
    <t xml:space="preserve">Обеспечение надежности и качества предоставления жилищно-коммунальных услуг населению </t>
  </si>
  <si>
    <t xml:space="preserve">Обеспечение проведения работ капитального характера </t>
  </si>
  <si>
    <t>Выполнены мероприятия по проведениюдезинсекции и дератизации</t>
  </si>
  <si>
    <t>Заявки на субсидию не поступали. Межмуниципальное кладбище закрыто для захоронений.</t>
  </si>
  <si>
    <t>Продление срока строительства объекта до ноября 2023 г.</t>
  </si>
  <si>
    <t>Увеличение количества граждан вовлеченных в реализацию регионального проекта</t>
  </si>
  <si>
    <t>Увеличение площади благоустроенных территорий поселений района</t>
  </si>
  <si>
    <t xml:space="preserve"> Фактическое потребление</t>
  </si>
  <si>
    <t>Продление срока строительства объекта до июня 2023 г. по объекту "Строительство блочно-модульной водоочистной установки производительностью 250 м3/сут в сп. Каркатеевы Нефтеюганский район"</t>
  </si>
  <si>
    <t xml:space="preserve">СОГЛАСОВАНО  ____________________Кошаков В.С. - Директор департамента строительства и жилищно-коммунального комплекса - заместитель главы Нефтеюганского района                  </t>
  </si>
  <si>
    <t xml:space="preserve">СОГЛАСОВАНО____________________Кошаков В.С. - Директор департамента строительства и жилищно-коммунального комплекса - заместитель главы Нефтеюганского района                  </t>
  </si>
  <si>
    <t xml:space="preserve">                                                                                  
Отклонение: -0,0952 тыс.руб.
Экономия составила 0,0952 т.р. В соответсвии с письмом МКУ "УКСиЖКК НР" от 19.08.2022 № 34-исх-1825 размер экономии от заключения договоров составляет 4 264 295,22 рубля. Но на основании уведомления о предоставлении субсидии, субвенции, иного межбюджетного трансфера, имеющего целевое назначение на 2022 год и на плановый период 2023 и 2024 годов от 28.10.2022 № 620/10/25 уменьшение составило 4 264 200,00 рублей.</t>
  </si>
  <si>
    <t>Отклонение: - 587,21 тыс.руб.
В связи с оплатой  фактических расходов по оплате контрактов: - по вывозу и уборке снежных масс, - услуги связи и интернета, - автотранспортные услуги,  -оплата за коммунальные услуги здания.</t>
  </si>
  <si>
    <t>Отклонение: - 0,41 тыс.руб
Экономия составила 0,41 тыс.руб.   В связи с фактической оплатой за выполненные работы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</si>
</sst>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3" formatCode="_-* #,##0.00\ _₽_-;\-* #,##0.00\ _₽_-;_-* &quot;-&quot;??\ _₽_-;_-@_-"/>
    <numFmt numFmtId="164" formatCode="0.0"/>
    <numFmt numFmtId="165" formatCode="_-* #,##0.00_р_._-;\-* #,##0.00_р_._-;_-* &quot;-&quot;??_р_._-;_-@_-"/>
    <numFmt numFmtId="166" formatCode="_-* #,##0.00000_р_._-;\-* #,##0.00000_р_._-;_-* &quot;-&quot;??_р_._-;_-@_-"/>
    <numFmt numFmtId="167" formatCode="_-* #,##0.0000_р_._-;\-* #,##0.0000_р_._-;_-* &quot;-&quot;??_р_._-;_-@_-"/>
    <numFmt numFmtId="168" formatCode="_-* #,##0.0\ _₽_-;\-* #,##0.0\ _₽_-;_-* &quot;-&quot;??\ _₽_-;_-@_-"/>
    <numFmt numFmtId="169" formatCode="#,##0.00_ ;[Red]\-#,##0.00\ "/>
    <numFmt numFmtId="170" formatCode="_-* #,##0.0\ _₽_-;\-* #,##0.0\ _₽_-;_-* &quot;-&quot;?\ _₽_-;_-@_-"/>
    <numFmt numFmtId="171" formatCode="_-* #,##0.0\ _₽_-;\-* #,##0.0\ _₽_-;_-* &quot;-&quot;?????\ _₽_-;_-@_-"/>
    <numFmt numFmtId="172" formatCode="_-* #,##0.00000\ _₽_-;\-* #,##0.00000\ _₽_-;_-* &quot;-&quot;?????\ _₽_-;_-@_-"/>
  </numFmts>
  <fonts count="19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color rgb="FFFF0000"/>
      <name val="Calibri"/>
      <family val="2"/>
      <scheme val="minor"/>
    </font>
    <font>
      <sz val="14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Calibri"/>
      <family val="2"/>
      <scheme val="minor"/>
    </font>
    <font>
      <sz val="11"/>
      <color indexed="8"/>
      <name val="Calibri"/>
      <family val="2"/>
      <charset val="204"/>
    </font>
    <font>
      <u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165" fontId="17" fillId="0" borderId="0" applyFont="0" applyFill="0" applyBorder="0" applyAlignment="0" applyProtection="0"/>
  </cellStyleXfs>
  <cellXfs count="108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justify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Border="1" applyAlignment="1">
      <alignment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/>
    <xf numFmtId="0" fontId="2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164" fontId="9" fillId="0" borderId="1" xfId="0" applyNumberFormat="1" applyFont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164" fontId="9" fillId="0" borderId="1" xfId="0" applyNumberFormat="1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vertical="center" wrapText="1"/>
    </xf>
    <xf numFmtId="165" fontId="11" fillId="0" borderId="1" xfId="0" applyNumberFormat="1" applyFont="1" applyFill="1" applyBorder="1" applyAlignment="1">
      <alignment vertical="center" wrapText="1"/>
    </xf>
    <xf numFmtId="2" fontId="11" fillId="0" borderId="1" xfId="0" applyNumberFormat="1" applyFont="1" applyFill="1" applyBorder="1" applyAlignment="1">
      <alignment horizontal="right" vertical="center" wrapText="1"/>
    </xf>
    <xf numFmtId="0" fontId="12" fillId="0" borderId="0" xfId="0" applyFont="1"/>
    <xf numFmtId="0" fontId="11" fillId="0" borderId="1" xfId="0" applyFont="1" applyFill="1" applyBorder="1" applyAlignment="1">
      <alignment vertical="center" wrapText="1"/>
    </xf>
    <xf numFmtId="166" fontId="11" fillId="0" borderId="1" xfId="0" applyNumberFormat="1" applyFont="1" applyFill="1" applyBorder="1" applyAlignment="1">
      <alignment vertical="center" wrapText="1"/>
    </xf>
    <xf numFmtId="43" fontId="11" fillId="0" borderId="1" xfId="0" applyNumberFormat="1" applyFont="1" applyFill="1" applyBorder="1" applyAlignment="1">
      <alignment vertical="center" wrapText="1"/>
    </xf>
    <xf numFmtId="0" fontId="13" fillId="0" borderId="0" xfId="0" applyFont="1"/>
    <xf numFmtId="0" fontId="11" fillId="0" borderId="13" xfId="0" applyFont="1" applyFill="1" applyBorder="1" applyAlignment="1">
      <alignment vertical="center" wrapText="1"/>
    </xf>
    <xf numFmtId="43" fontId="11" fillId="0" borderId="13" xfId="0" applyNumberFormat="1" applyFont="1" applyFill="1" applyBorder="1" applyAlignment="1">
      <alignment vertical="center" wrapText="1"/>
    </xf>
    <xf numFmtId="165" fontId="11" fillId="0" borderId="13" xfId="0" applyNumberFormat="1" applyFont="1" applyFill="1" applyBorder="1" applyAlignment="1">
      <alignment vertical="center" wrapText="1"/>
    </xf>
    <xf numFmtId="0" fontId="10" fillId="0" borderId="4" xfId="0" applyFont="1" applyFill="1" applyBorder="1" applyAlignment="1">
      <alignment vertical="center" wrapText="1"/>
    </xf>
    <xf numFmtId="165" fontId="11" fillId="0" borderId="4" xfId="0" applyNumberFormat="1" applyFont="1" applyFill="1" applyBorder="1" applyAlignment="1">
      <alignment vertical="center" wrapText="1"/>
    </xf>
    <xf numFmtId="2" fontId="11" fillId="0" borderId="4" xfId="0" applyNumberFormat="1" applyFont="1" applyFill="1" applyBorder="1" applyAlignment="1">
      <alignment horizontal="right" vertical="center" wrapText="1"/>
    </xf>
    <xf numFmtId="167" fontId="11" fillId="0" borderId="1" xfId="0" applyNumberFormat="1" applyFont="1" applyFill="1" applyBorder="1" applyAlignment="1">
      <alignment vertical="center" wrapText="1"/>
    </xf>
    <xf numFmtId="0" fontId="13" fillId="0" borderId="0" xfId="0" applyFont="1" applyFill="1"/>
    <xf numFmtId="43" fontId="11" fillId="0" borderId="4" xfId="0" applyNumberFormat="1" applyFont="1" applyFill="1" applyBorder="1" applyAlignment="1">
      <alignment vertical="center" wrapText="1"/>
    </xf>
    <xf numFmtId="164" fontId="11" fillId="0" borderId="1" xfId="0" applyNumberFormat="1" applyFont="1" applyFill="1" applyBorder="1" applyAlignment="1">
      <alignment horizontal="right" vertical="center" wrapText="1"/>
    </xf>
    <xf numFmtId="43" fontId="13" fillId="0" borderId="0" xfId="0" applyNumberFormat="1" applyFont="1" applyFill="1"/>
    <xf numFmtId="168" fontId="11" fillId="0" borderId="1" xfId="0" applyNumberFormat="1" applyFont="1" applyFill="1" applyBorder="1" applyAlignment="1">
      <alignment vertical="center" wrapText="1"/>
    </xf>
    <xf numFmtId="0" fontId="15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/>
    </xf>
    <xf numFmtId="0" fontId="14" fillId="0" borderId="0" xfId="0" applyFont="1"/>
    <xf numFmtId="0" fontId="16" fillId="0" borderId="0" xfId="0" applyFont="1" applyAlignment="1">
      <alignment horizontal="center"/>
    </xf>
    <xf numFmtId="0" fontId="16" fillId="0" borderId="0" xfId="0" applyFont="1"/>
    <xf numFmtId="0" fontId="14" fillId="0" borderId="0" xfId="0" applyFont="1" applyAlignment="1">
      <alignment horizontal="center"/>
    </xf>
    <xf numFmtId="0" fontId="14" fillId="0" borderId="0" xfId="0" applyFont="1" applyAlignment="1">
      <alignment vertical="center"/>
    </xf>
    <xf numFmtId="0" fontId="8" fillId="0" borderId="1" xfId="0" applyFont="1" applyBorder="1" applyAlignment="1">
      <alignment horizontal="center" vertical="center" wrapText="1"/>
    </xf>
    <xf numFmtId="169" fontId="11" fillId="0" borderId="1" xfId="1" applyNumberFormat="1" applyFont="1" applyFill="1" applyBorder="1" applyAlignment="1">
      <alignment horizontal="right" vertical="center" wrapText="1"/>
    </xf>
    <xf numFmtId="170" fontId="11" fillId="2" borderId="1" xfId="1" applyNumberFormat="1" applyFont="1" applyFill="1" applyBorder="1" applyAlignment="1">
      <alignment horizontal="center" vertical="center" wrapText="1"/>
    </xf>
    <xf numFmtId="170" fontId="11" fillId="0" borderId="1" xfId="1" applyNumberFormat="1" applyFont="1" applyFill="1" applyBorder="1" applyAlignment="1">
      <alignment horizontal="center" vertical="center" wrapText="1"/>
    </xf>
    <xf numFmtId="171" fontId="11" fillId="2" borderId="1" xfId="1" applyNumberFormat="1" applyFont="1" applyFill="1" applyBorder="1" applyAlignment="1">
      <alignment horizontal="center" vertical="center" wrapText="1"/>
    </xf>
    <xf numFmtId="172" fontId="11" fillId="2" borderId="1" xfId="1" applyNumberFormat="1" applyFont="1" applyFill="1" applyBorder="1" applyAlignment="1">
      <alignment horizontal="center" vertical="center" wrapText="1"/>
    </xf>
    <xf numFmtId="171" fontId="11" fillId="0" borderId="1" xfId="1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Border="1" applyAlignment="1">
      <alignment horizontal="center" vertical="center" wrapText="1"/>
    </xf>
    <xf numFmtId="0" fontId="4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top" wrapText="1"/>
    </xf>
    <xf numFmtId="0" fontId="1" fillId="0" borderId="0" xfId="0" applyFont="1" applyAlignment="1">
      <alignment horizontal="left" vertical="top" wrapText="1"/>
    </xf>
    <xf numFmtId="0" fontId="9" fillId="0" borderId="9" xfId="0" applyFont="1" applyBorder="1" applyAlignment="1">
      <alignment horizontal="left" vertical="center" wrapText="1"/>
    </xf>
    <xf numFmtId="0" fontId="9" fillId="0" borderId="10" xfId="0" applyFont="1" applyBorder="1" applyAlignment="1">
      <alignment horizontal="left" vertical="center" wrapText="1"/>
    </xf>
    <xf numFmtId="0" fontId="9" fillId="0" borderId="11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11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left" vertical="center" wrapText="1"/>
    </xf>
    <xf numFmtId="0" fontId="10" fillId="0" borderId="9" xfId="0" applyFont="1" applyFill="1" applyBorder="1" applyAlignment="1">
      <alignment horizontal="center" vertical="center" wrapText="1"/>
    </xf>
    <xf numFmtId="0" fontId="10" fillId="0" borderId="10" xfId="0" applyFont="1" applyFill="1" applyBorder="1" applyAlignment="1">
      <alignment horizontal="center" vertical="center" wrapText="1"/>
    </xf>
    <xf numFmtId="0" fontId="10" fillId="0" borderId="11" xfId="0" applyFont="1" applyFill="1" applyBorder="1" applyAlignment="1">
      <alignment horizontal="center" vertical="center" wrapText="1"/>
    </xf>
    <xf numFmtId="0" fontId="14" fillId="0" borderId="0" xfId="0" applyFont="1" applyAlignment="1">
      <alignment horizontal="left" vertical="top" wrapText="1"/>
    </xf>
    <xf numFmtId="0" fontId="14" fillId="0" borderId="0" xfId="0" applyFont="1" applyAlignment="1">
      <alignment horizontal="left" vertical="center" wrapText="1"/>
    </xf>
    <xf numFmtId="0" fontId="14" fillId="0" borderId="0" xfId="0" applyFont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left" vertical="center" wrapText="1"/>
    </xf>
    <xf numFmtId="0" fontId="11" fillId="0" borderId="3" xfId="0" applyFont="1" applyFill="1" applyBorder="1" applyAlignment="1">
      <alignment horizontal="left" vertical="center" wrapText="1"/>
    </xf>
    <xf numFmtId="0" fontId="11" fillId="0" borderId="4" xfId="0" applyFont="1" applyFill="1" applyBorder="1" applyAlignment="1">
      <alignment horizontal="left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1" fillId="0" borderId="14" xfId="0" applyFont="1" applyFill="1" applyBorder="1" applyAlignment="1">
      <alignment horizontal="left" vertical="center" wrapText="1"/>
    </xf>
    <xf numFmtId="0" fontId="10" fillId="0" borderId="15" xfId="0" applyFont="1" applyFill="1" applyBorder="1" applyAlignment="1">
      <alignment horizontal="center" vertical="center" wrapText="1"/>
    </xf>
    <xf numFmtId="0" fontId="10" fillId="0" borderId="12" xfId="0" applyFont="1" applyFill="1" applyBorder="1" applyAlignment="1">
      <alignment horizontal="center" vertical="center" wrapText="1"/>
    </xf>
    <xf numFmtId="0" fontId="10" fillId="0" borderId="16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 wrapText="1"/>
    </xf>
  </cellXfs>
  <cellStyles count="2">
    <cellStyle name="Обычный" xfId="0" builtinId="0"/>
    <cellStyle name="Финансовый 2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5"/>
  <sheetViews>
    <sheetView view="pageBreakPreview" topLeftCell="A19" zoomScale="90" zoomScaleNormal="100" zoomScaleSheetLayoutView="90" workbookViewId="0">
      <selection activeCell="I25" sqref="I25"/>
    </sheetView>
  </sheetViews>
  <sheetFormatPr defaultColWidth="14.140625" defaultRowHeight="15" x14ac:dyDescent="0.25"/>
  <cols>
    <col min="1" max="1" width="5.5703125" customWidth="1"/>
    <col min="2" max="2" width="60" customWidth="1"/>
    <col min="3" max="3" width="11.7109375" customWidth="1"/>
    <col min="4" max="4" width="15.140625" customWidth="1"/>
    <col min="5" max="5" width="14.140625" customWidth="1"/>
    <col min="6" max="6" width="15" customWidth="1"/>
    <col min="7" max="7" width="12.85546875" customWidth="1"/>
    <col min="8" max="8" width="27.85546875" customWidth="1"/>
    <col min="9" max="9" width="41.28515625" customWidth="1"/>
  </cols>
  <sheetData>
    <row r="1" spans="1:9" ht="13.5" customHeight="1" x14ac:dyDescent="0.25">
      <c r="H1" s="62"/>
      <c r="I1" s="62"/>
    </row>
    <row r="2" spans="1:9" x14ac:dyDescent="0.25">
      <c r="H2" s="76" t="s">
        <v>100</v>
      </c>
      <c r="I2" s="76"/>
    </row>
    <row r="3" spans="1:9" ht="63" customHeight="1" x14ac:dyDescent="0.25">
      <c r="A3" s="1"/>
      <c r="H3" s="76"/>
      <c r="I3" s="76"/>
    </row>
    <row r="4" spans="1:9" ht="15.75" x14ac:dyDescent="0.25">
      <c r="A4" s="66" t="s">
        <v>22</v>
      </c>
      <c r="B4" s="66"/>
      <c r="C4" s="66"/>
      <c r="D4" s="66"/>
      <c r="E4" s="66"/>
      <c r="F4" s="66"/>
      <c r="G4" s="66"/>
      <c r="H4" s="66"/>
      <c r="I4" s="66"/>
    </row>
    <row r="5" spans="1:9" ht="15.75" x14ac:dyDescent="0.25">
      <c r="A5" s="3"/>
    </row>
    <row r="6" spans="1:9" ht="66" customHeight="1" x14ac:dyDescent="0.25">
      <c r="A6" s="77" t="s">
        <v>86</v>
      </c>
      <c r="B6" s="78"/>
      <c r="C6" s="78"/>
      <c r="D6" s="78"/>
      <c r="E6" s="78"/>
      <c r="F6" s="78"/>
      <c r="G6" s="78"/>
      <c r="H6" s="78"/>
      <c r="I6" s="79"/>
    </row>
    <row r="7" spans="1:9" ht="15.75" x14ac:dyDescent="0.25">
      <c r="A7" s="67" t="s">
        <v>16</v>
      </c>
      <c r="B7" s="67" t="s">
        <v>23</v>
      </c>
      <c r="C7" s="67" t="s">
        <v>24</v>
      </c>
      <c r="D7" s="67"/>
      <c r="E7" s="67"/>
      <c r="F7" s="67"/>
      <c r="G7" s="67"/>
      <c r="H7" s="67" t="s">
        <v>25</v>
      </c>
      <c r="I7" s="67" t="s">
        <v>26</v>
      </c>
    </row>
    <row r="8" spans="1:9" ht="78.75" x14ac:dyDescent="0.25">
      <c r="A8" s="67"/>
      <c r="B8" s="67"/>
      <c r="C8" s="11" t="s">
        <v>27</v>
      </c>
      <c r="D8" s="11" t="s">
        <v>28</v>
      </c>
      <c r="E8" s="11" t="s">
        <v>29</v>
      </c>
      <c r="F8" s="11" t="s">
        <v>30</v>
      </c>
      <c r="G8" s="11" t="s">
        <v>0</v>
      </c>
      <c r="H8" s="67"/>
      <c r="I8" s="67"/>
    </row>
    <row r="9" spans="1:9" ht="18.75" customHeight="1" x14ac:dyDescent="0.25">
      <c r="A9" s="8">
        <v>1</v>
      </c>
      <c r="B9" s="8">
        <v>2</v>
      </c>
      <c r="C9" s="8">
        <v>3</v>
      </c>
      <c r="D9" s="8">
        <v>4</v>
      </c>
      <c r="E9" s="8">
        <v>5</v>
      </c>
      <c r="F9" s="8">
        <v>6</v>
      </c>
      <c r="G9" s="8">
        <v>7</v>
      </c>
      <c r="H9" s="8">
        <v>8</v>
      </c>
      <c r="I9" s="8">
        <v>9</v>
      </c>
    </row>
    <row r="10" spans="1:9" ht="19.5" customHeight="1" x14ac:dyDescent="0.25">
      <c r="A10" s="75" t="s">
        <v>31</v>
      </c>
      <c r="B10" s="75"/>
      <c r="C10" s="75"/>
      <c r="D10" s="75"/>
      <c r="E10" s="75"/>
      <c r="F10" s="75"/>
      <c r="G10" s="75"/>
      <c r="H10" s="75"/>
      <c r="I10" s="75"/>
    </row>
    <row r="11" spans="1:9" ht="108.75" customHeight="1" x14ac:dyDescent="0.25">
      <c r="A11" s="11" t="s">
        <v>18</v>
      </c>
      <c r="B11" s="7" t="s">
        <v>36</v>
      </c>
      <c r="C11" s="17">
        <v>20</v>
      </c>
      <c r="D11" s="17">
        <v>25</v>
      </c>
      <c r="E11" s="18">
        <f>D11/C11*100</f>
        <v>125</v>
      </c>
      <c r="F11" s="17">
        <f>D11-C11</f>
        <v>5</v>
      </c>
      <c r="G11" s="59">
        <v>2</v>
      </c>
      <c r="H11" s="19" t="s">
        <v>96</v>
      </c>
      <c r="I11" s="11" t="s">
        <v>89</v>
      </c>
    </row>
    <row r="12" spans="1:9" ht="64.5" customHeight="1" x14ac:dyDescent="0.25">
      <c r="A12" s="11" t="s">
        <v>19</v>
      </c>
      <c r="B12" s="7" t="s">
        <v>37</v>
      </c>
      <c r="C12" s="17">
        <v>85</v>
      </c>
      <c r="D12" s="19">
        <v>95</v>
      </c>
      <c r="E12" s="20">
        <f t="shared" ref="E12:E13" si="0">D12/C12*100</f>
        <v>111.76470588235294</v>
      </c>
      <c r="F12" s="19">
        <f t="shared" ref="F12:F13" si="1">D12-C12</f>
        <v>10</v>
      </c>
      <c r="G12" s="17">
        <v>2</v>
      </c>
      <c r="H12" s="19" t="s">
        <v>97</v>
      </c>
      <c r="I12" s="11" t="s">
        <v>90</v>
      </c>
    </row>
    <row r="13" spans="1:9" ht="93.75" customHeight="1" x14ac:dyDescent="0.25">
      <c r="A13" s="11" t="s">
        <v>20</v>
      </c>
      <c r="B13" s="7" t="s">
        <v>38</v>
      </c>
      <c r="C13" s="17">
        <v>2</v>
      </c>
      <c r="D13" s="17">
        <v>1</v>
      </c>
      <c r="E13" s="18">
        <f t="shared" si="0"/>
        <v>50</v>
      </c>
      <c r="F13" s="17">
        <f t="shared" si="1"/>
        <v>-1</v>
      </c>
      <c r="G13" s="17">
        <v>-1</v>
      </c>
      <c r="H13" s="17" t="s">
        <v>88</v>
      </c>
      <c r="I13" s="58" t="s">
        <v>99</v>
      </c>
    </row>
    <row r="14" spans="1:9" ht="15.75" customHeight="1" x14ac:dyDescent="0.25">
      <c r="A14" s="70" t="s">
        <v>35</v>
      </c>
      <c r="B14" s="71"/>
      <c r="C14" s="71"/>
      <c r="D14" s="71"/>
      <c r="E14" s="71"/>
      <c r="F14" s="71"/>
      <c r="G14" s="71"/>
      <c r="H14" s="71"/>
      <c r="I14" s="72"/>
    </row>
    <row r="15" spans="1:9" ht="63.75" customHeight="1" x14ac:dyDescent="0.25">
      <c r="A15" s="13" t="s">
        <v>18</v>
      </c>
      <c r="B15" s="60" t="s">
        <v>49</v>
      </c>
      <c r="C15" s="13">
        <v>24.7</v>
      </c>
      <c r="D15" s="58">
        <v>24.7</v>
      </c>
      <c r="E15" s="13">
        <f>D15/C15*100</f>
        <v>100</v>
      </c>
      <c r="F15" s="13">
        <f>D15-C15</f>
        <v>0</v>
      </c>
      <c r="G15" s="17">
        <v>1</v>
      </c>
      <c r="H15" s="13" t="s">
        <v>91</v>
      </c>
      <c r="I15" s="13" t="s">
        <v>88</v>
      </c>
    </row>
    <row r="16" spans="1:9" ht="56.25" customHeight="1" x14ac:dyDescent="0.25">
      <c r="A16" s="15" t="s">
        <v>19</v>
      </c>
      <c r="B16" s="60" t="s">
        <v>50</v>
      </c>
      <c r="C16" s="15">
        <v>100</v>
      </c>
      <c r="D16" s="16">
        <v>100</v>
      </c>
      <c r="E16" s="14">
        <f t="shared" ref="E16:E26" si="2">D16/C16*100</f>
        <v>100</v>
      </c>
      <c r="F16" s="14">
        <f t="shared" ref="F16:F26" si="3">D16-C16</f>
        <v>0</v>
      </c>
      <c r="G16" s="17">
        <v>1</v>
      </c>
      <c r="H16" s="58" t="s">
        <v>92</v>
      </c>
      <c r="I16" s="14" t="s">
        <v>88</v>
      </c>
    </row>
    <row r="17" spans="1:9" ht="65.25" customHeight="1" x14ac:dyDescent="0.25">
      <c r="A17" s="15" t="s">
        <v>20</v>
      </c>
      <c r="B17" s="60" t="s">
        <v>51</v>
      </c>
      <c r="C17" s="15">
        <v>100</v>
      </c>
      <c r="D17" s="16">
        <v>100</v>
      </c>
      <c r="E17" s="14">
        <f t="shared" si="2"/>
        <v>100</v>
      </c>
      <c r="F17" s="14">
        <f t="shared" si="3"/>
        <v>0</v>
      </c>
      <c r="G17" s="17">
        <v>1</v>
      </c>
      <c r="H17" s="14" t="s">
        <v>91</v>
      </c>
      <c r="I17" s="14" t="s">
        <v>88</v>
      </c>
    </row>
    <row r="18" spans="1:9" ht="64.5" customHeight="1" x14ac:dyDescent="0.25">
      <c r="A18" s="14" t="s">
        <v>39</v>
      </c>
      <c r="B18" s="60" t="s">
        <v>52</v>
      </c>
      <c r="C18" s="15">
        <v>88.7</v>
      </c>
      <c r="D18" s="57">
        <v>93.7</v>
      </c>
      <c r="E18" s="9">
        <f t="shared" si="2"/>
        <v>105.63697857948139</v>
      </c>
      <c r="F18" s="14">
        <f>D18-C18</f>
        <v>5</v>
      </c>
      <c r="G18" s="17">
        <v>2</v>
      </c>
      <c r="H18" s="14" t="s">
        <v>91</v>
      </c>
      <c r="I18" s="14" t="s">
        <v>88</v>
      </c>
    </row>
    <row r="19" spans="1:9" ht="56.25" customHeight="1" x14ac:dyDescent="0.25">
      <c r="A19" s="15" t="s">
        <v>40</v>
      </c>
      <c r="B19" s="60" t="s">
        <v>53</v>
      </c>
      <c r="C19" s="15">
        <v>0.2</v>
      </c>
      <c r="D19" s="16">
        <v>0.18</v>
      </c>
      <c r="E19" s="9">
        <f>C19/D19*100</f>
        <v>111.11111111111111</v>
      </c>
      <c r="F19" s="14">
        <f>C19-D19</f>
        <v>2.0000000000000018E-2</v>
      </c>
      <c r="G19" s="17">
        <v>2</v>
      </c>
      <c r="H19" s="58" t="s">
        <v>98</v>
      </c>
      <c r="I19" s="14" t="s">
        <v>88</v>
      </c>
    </row>
    <row r="20" spans="1:9" ht="56.25" customHeight="1" x14ac:dyDescent="0.25">
      <c r="A20" s="15" t="s">
        <v>41</v>
      </c>
      <c r="B20" s="61" t="s">
        <v>54</v>
      </c>
      <c r="C20" s="15">
        <v>0.27</v>
      </c>
      <c r="D20" s="16">
        <v>0.27</v>
      </c>
      <c r="E20" s="14">
        <f t="shared" si="2"/>
        <v>100</v>
      </c>
      <c r="F20" s="14">
        <f t="shared" si="3"/>
        <v>0</v>
      </c>
      <c r="G20" s="17">
        <v>1</v>
      </c>
      <c r="H20" s="58" t="s">
        <v>98</v>
      </c>
      <c r="I20" s="14" t="s">
        <v>88</v>
      </c>
    </row>
    <row r="21" spans="1:9" ht="56.25" customHeight="1" x14ac:dyDescent="0.25">
      <c r="A21" s="15" t="s">
        <v>42</v>
      </c>
      <c r="B21" s="60" t="s">
        <v>55</v>
      </c>
      <c r="C21" s="15">
        <v>14.85</v>
      </c>
      <c r="D21" s="16">
        <v>14.85</v>
      </c>
      <c r="E21" s="14">
        <f t="shared" si="2"/>
        <v>100</v>
      </c>
      <c r="F21" s="14">
        <f t="shared" si="3"/>
        <v>0</v>
      </c>
      <c r="G21" s="17">
        <v>1</v>
      </c>
      <c r="H21" s="58" t="s">
        <v>98</v>
      </c>
      <c r="I21" s="14" t="s">
        <v>88</v>
      </c>
    </row>
    <row r="22" spans="1:9" ht="56.25" customHeight="1" x14ac:dyDescent="0.25">
      <c r="A22" s="15" t="s">
        <v>43</v>
      </c>
      <c r="B22" s="60" t="s">
        <v>56</v>
      </c>
      <c r="C22" s="15">
        <v>7.46</v>
      </c>
      <c r="D22" s="16">
        <v>7.46</v>
      </c>
      <c r="E22" s="14">
        <f t="shared" si="2"/>
        <v>100</v>
      </c>
      <c r="F22" s="14">
        <f t="shared" si="3"/>
        <v>0</v>
      </c>
      <c r="G22" s="17">
        <v>1</v>
      </c>
      <c r="H22" s="58" t="s">
        <v>98</v>
      </c>
      <c r="I22" s="14" t="s">
        <v>88</v>
      </c>
    </row>
    <row r="23" spans="1:9" ht="64.5" customHeight="1" x14ac:dyDescent="0.25">
      <c r="A23" s="15" t="s">
        <v>44</v>
      </c>
      <c r="B23" s="60" t="s">
        <v>57</v>
      </c>
      <c r="C23" s="15">
        <v>139</v>
      </c>
      <c r="D23" s="21">
        <v>141</v>
      </c>
      <c r="E23" s="9">
        <f t="shared" si="2"/>
        <v>101.43884892086331</v>
      </c>
      <c r="F23" s="14">
        <f t="shared" si="3"/>
        <v>2</v>
      </c>
      <c r="G23" s="17">
        <v>2</v>
      </c>
      <c r="H23" s="58" t="s">
        <v>97</v>
      </c>
      <c r="I23" s="14" t="s">
        <v>90</v>
      </c>
    </row>
    <row r="24" spans="1:9" ht="64.5" customHeight="1" x14ac:dyDescent="0.25">
      <c r="A24" s="15" t="s">
        <v>45</v>
      </c>
      <c r="B24" s="60" t="s">
        <v>58</v>
      </c>
      <c r="C24" s="15">
        <v>100</v>
      </c>
      <c r="D24" s="16">
        <v>100</v>
      </c>
      <c r="E24" s="14">
        <f t="shared" si="2"/>
        <v>100</v>
      </c>
      <c r="F24" s="14">
        <f t="shared" si="3"/>
        <v>0</v>
      </c>
      <c r="G24" s="17">
        <v>1</v>
      </c>
      <c r="H24" s="14" t="s">
        <v>93</v>
      </c>
      <c r="I24" s="14" t="s">
        <v>88</v>
      </c>
    </row>
    <row r="25" spans="1:9" ht="56.25" customHeight="1" x14ac:dyDescent="0.25">
      <c r="A25" s="15" t="s">
        <v>46</v>
      </c>
      <c r="B25" s="60" t="s">
        <v>59</v>
      </c>
      <c r="C25" s="15">
        <v>100</v>
      </c>
      <c r="D25" s="57" t="s">
        <v>88</v>
      </c>
      <c r="E25" s="14" t="s">
        <v>88</v>
      </c>
      <c r="F25" s="14" t="s">
        <v>88</v>
      </c>
      <c r="G25" s="17" t="s">
        <v>88</v>
      </c>
      <c r="H25" s="14" t="s">
        <v>88</v>
      </c>
      <c r="I25" s="14" t="s">
        <v>94</v>
      </c>
    </row>
    <row r="26" spans="1:9" ht="93.75" customHeight="1" x14ac:dyDescent="0.25">
      <c r="A26" s="15" t="s">
        <v>47</v>
      </c>
      <c r="B26" s="60" t="s">
        <v>60</v>
      </c>
      <c r="C26" s="15">
        <v>90</v>
      </c>
      <c r="D26" s="16">
        <v>90</v>
      </c>
      <c r="E26" s="14">
        <f t="shared" si="2"/>
        <v>100</v>
      </c>
      <c r="F26" s="14">
        <f t="shared" si="3"/>
        <v>0</v>
      </c>
      <c r="G26" s="17">
        <v>1</v>
      </c>
      <c r="H26" s="56" t="s">
        <v>97</v>
      </c>
      <c r="I26" s="14" t="s">
        <v>88</v>
      </c>
    </row>
    <row r="27" spans="1:9" ht="15.75" x14ac:dyDescent="0.25">
      <c r="A27" s="73" t="s">
        <v>32</v>
      </c>
      <c r="B27" s="74"/>
      <c r="C27" s="70"/>
      <c r="D27" s="71"/>
      <c r="E27" s="71"/>
      <c r="F27" s="71"/>
      <c r="G27" s="71"/>
      <c r="H27" s="71"/>
      <c r="I27" s="72"/>
    </row>
    <row r="28" spans="1:9" ht="15.75" x14ac:dyDescent="0.25">
      <c r="A28" s="68"/>
      <c r="B28" s="68"/>
      <c r="C28" s="69"/>
      <c r="D28" s="69"/>
      <c r="E28" s="12"/>
      <c r="F28" s="12"/>
      <c r="G28" s="2"/>
      <c r="H28" s="4"/>
      <c r="I28" s="4"/>
    </row>
    <row r="29" spans="1:9" s="6" customFormat="1" ht="18.75" customHeight="1" x14ac:dyDescent="0.25">
      <c r="A29" s="5"/>
      <c r="B29" s="4"/>
      <c r="C29" s="63"/>
      <c r="D29" s="63"/>
      <c r="E29" s="10"/>
      <c r="F29" s="10"/>
      <c r="G29" s="4"/>
      <c r="H29" s="4"/>
      <c r="I29" s="4"/>
    </row>
    <row r="30" spans="1:9" ht="15.75" x14ac:dyDescent="0.25">
      <c r="A30" s="5"/>
      <c r="B30" s="4"/>
      <c r="C30" s="4"/>
      <c r="D30" s="4"/>
      <c r="E30" s="4"/>
      <c r="F30" s="4"/>
      <c r="G30" s="4"/>
      <c r="H30" s="4"/>
      <c r="I30" s="4"/>
    </row>
    <row r="31" spans="1:9" ht="30.75" customHeight="1" x14ac:dyDescent="0.25">
      <c r="A31" s="64"/>
      <c r="B31" s="65"/>
      <c r="C31" s="4"/>
      <c r="D31" s="4"/>
      <c r="E31" s="4"/>
      <c r="F31" s="4"/>
      <c r="G31" s="4"/>
      <c r="H31" s="4"/>
      <c r="I31" s="4"/>
    </row>
    <row r="34" spans="2:3" ht="31.5" customHeight="1" x14ac:dyDescent="0.25"/>
    <row r="35" spans="2:3" ht="15.75" x14ac:dyDescent="0.25">
      <c r="B35" s="80"/>
      <c r="C35" s="80"/>
    </row>
  </sheetData>
  <mergeCells count="18">
    <mergeCell ref="C7:G7"/>
    <mergeCell ref="B35:C35"/>
    <mergeCell ref="H1:I1"/>
    <mergeCell ref="C29:D29"/>
    <mergeCell ref="A31:B31"/>
    <mergeCell ref="A4:I4"/>
    <mergeCell ref="A7:A8"/>
    <mergeCell ref="B7:B8"/>
    <mergeCell ref="I7:I8"/>
    <mergeCell ref="A28:B28"/>
    <mergeCell ref="C28:D28"/>
    <mergeCell ref="H7:H8"/>
    <mergeCell ref="A14:I14"/>
    <mergeCell ref="A27:B27"/>
    <mergeCell ref="C27:I27"/>
    <mergeCell ref="A10:I10"/>
    <mergeCell ref="H2:I3"/>
    <mergeCell ref="A6:I6"/>
  </mergeCells>
  <pageMargins left="0.78740157480314965" right="0" top="1.1811023622047245" bottom="0" header="0" footer="0"/>
  <pageSetup paperSize="9" scale="6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124"/>
  <sheetViews>
    <sheetView tabSelected="1" topLeftCell="A16" zoomScale="75" zoomScaleNormal="75" zoomScaleSheetLayoutView="80" workbookViewId="0">
      <selection activeCell="H21" sqref="H21:H27"/>
    </sheetView>
  </sheetViews>
  <sheetFormatPr defaultRowHeight="18.75" x14ac:dyDescent="0.3"/>
  <cols>
    <col min="1" max="1" width="5.42578125" style="45" customWidth="1"/>
    <col min="2" max="2" width="67.140625" style="46" customWidth="1"/>
    <col min="3" max="3" width="33.85546875" style="46" customWidth="1"/>
    <col min="4" max="4" width="29.28515625" style="46" customWidth="1"/>
    <col min="5" max="5" width="29.85546875" style="46" customWidth="1"/>
    <col min="6" max="7" width="27" style="46" customWidth="1"/>
    <col min="8" max="8" width="62.42578125" style="46" customWidth="1"/>
    <col min="9" max="16384" width="9.140625" style="46"/>
  </cols>
  <sheetData>
    <row r="2" spans="1:9" ht="15" customHeight="1" x14ac:dyDescent="0.3">
      <c r="G2" s="86" t="s">
        <v>101</v>
      </c>
      <c r="H2" s="86"/>
    </row>
    <row r="3" spans="1:9" ht="78" customHeight="1" x14ac:dyDescent="0.3">
      <c r="G3" s="86"/>
      <c r="H3" s="86"/>
    </row>
    <row r="4" spans="1:9" ht="27.75" customHeight="1" x14ac:dyDescent="0.3">
      <c r="A4" s="47"/>
      <c r="B4" s="44"/>
      <c r="C4" s="48"/>
      <c r="D4" s="44"/>
      <c r="E4" s="44"/>
      <c r="F4" s="44"/>
      <c r="H4" s="87"/>
      <c r="I4" s="87"/>
    </row>
    <row r="5" spans="1:9" x14ac:dyDescent="0.3">
      <c r="A5" s="88" t="s">
        <v>33</v>
      </c>
      <c r="B5" s="88"/>
      <c r="C5" s="88"/>
      <c r="D5" s="88"/>
      <c r="E5" s="88"/>
      <c r="F5" s="88"/>
      <c r="G5" s="88"/>
      <c r="H5" s="88"/>
    </row>
    <row r="6" spans="1:9" x14ac:dyDescent="0.3">
      <c r="A6" s="42"/>
      <c r="B6" s="42"/>
      <c r="C6" s="42"/>
      <c r="D6" s="42"/>
      <c r="E6" s="42"/>
      <c r="F6" s="42"/>
      <c r="G6" s="42"/>
      <c r="H6" s="42"/>
    </row>
    <row r="7" spans="1:9" x14ac:dyDescent="0.3">
      <c r="A7" s="43" t="s">
        <v>63</v>
      </c>
      <c r="B7" s="44"/>
      <c r="C7" s="44"/>
      <c r="D7" s="44"/>
      <c r="E7" s="44"/>
      <c r="F7" s="44"/>
      <c r="G7" s="44"/>
      <c r="H7" s="44"/>
    </row>
    <row r="8" spans="1:9" ht="18.75" customHeight="1" x14ac:dyDescent="0.3">
      <c r="A8" s="43"/>
      <c r="B8" s="44"/>
      <c r="C8" s="44"/>
      <c r="D8" s="44"/>
      <c r="E8" s="44"/>
      <c r="F8" s="44"/>
      <c r="G8" s="44"/>
      <c r="H8" s="44"/>
    </row>
    <row r="9" spans="1:9" ht="57" customHeight="1" x14ac:dyDescent="0.3">
      <c r="A9" s="89" t="s">
        <v>16</v>
      </c>
      <c r="B9" s="89" t="s">
        <v>34</v>
      </c>
      <c r="C9" s="89" t="s">
        <v>1</v>
      </c>
      <c r="D9" s="89" t="s">
        <v>13</v>
      </c>
      <c r="E9" s="89"/>
      <c r="F9" s="89" t="s">
        <v>14</v>
      </c>
      <c r="G9" s="89" t="s">
        <v>17</v>
      </c>
      <c r="H9" s="89" t="s">
        <v>2</v>
      </c>
    </row>
    <row r="10" spans="1:9" ht="44.25" customHeight="1" x14ac:dyDescent="0.3">
      <c r="A10" s="89"/>
      <c r="B10" s="89"/>
      <c r="C10" s="89"/>
      <c r="D10" s="49" t="s">
        <v>11</v>
      </c>
      <c r="E10" s="49" t="s">
        <v>3</v>
      </c>
      <c r="F10" s="89"/>
      <c r="G10" s="89"/>
      <c r="H10" s="89"/>
    </row>
    <row r="11" spans="1:9" ht="21.75" customHeight="1" x14ac:dyDescent="0.3">
      <c r="A11" s="49">
        <v>1</v>
      </c>
      <c r="B11" s="49">
        <v>2</v>
      </c>
      <c r="C11" s="49">
        <v>3</v>
      </c>
      <c r="D11" s="49">
        <v>4</v>
      </c>
      <c r="E11" s="49">
        <v>5</v>
      </c>
      <c r="F11" s="49">
        <v>6</v>
      </c>
      <c r="G11" s="49">
        <v>7</v>
      </c>
      <c r="H11" s="49">
        <v>8</v>
      </c>
    </row>
    <row r="12" spans="1:9" ht="21.75" customHeight="1" x14ac:dyDescent="0.3">
      <c r="A12" s="90" t="s">
        <v>61</v>
      </c>
      <c r="B12" s="91"/>
      <c r="C12" s="91"/>
      <c r="D12" s="91"/>
      <c r="E12" s="91"/>
      <c r="F12" s="91"/>
      <c r="G12" s="91"/>
      <c r="H12" s="92"/>
    </row>
    <row r="13" spans="1:9" ht="29.25" customHeight="1" x14ac:dyDescent="0.3">
      <c r="A13" s="90" t="s">
        <v>62</v>
      </c>
      <c r="B13" s="91"/>
      <c r="C13" s="91"/>
      <c r="D13" s="91"/>
      <c r="E13" s="91"/>
      <c r="F13" s="91"/>
      <c r="G13" s="91"/>
      <c r="H13" s="92"/>
    </row>
    <row r="14" spans="1:9" s="25" customFormat="1" ht="33" customHeight="1" x14ac:dyDescent="0.3">
      <c r="A14" s="81">
        <v>1</v>
      </c>
      <c r="B14" s="82" t="s">
        <v>64</v>
      </c>
      <c r="C14" s="22" t="s">
        <v>4</v>
      </c>
      <c r="D14" s="23">
        <f>D15+D16+D17+D18+D20</f>
        <v>102951.88078000001</v>
      </c>
      <c r="E14" s="23">
        <f>E15+E16+E17+E18+E20</f>
        <v>90693.969979999994</v>
      </c>
      <c r="F14" s="23">
        <f>E14-D14</f>
        <v>-12257.910800000012</v>
      </c>
      <c r="G14" s="24">
        <f>E14/D14*100</f>
        <v>88.093553311382237</v>
      </c>
      <c r="H14" s="93" t="s">
        <v>87</v>
      </c>
    </row>
    <row r="15" spans="1:9" s="25" customFormat="1" ht="33.75" customHeight="1" x14ac:dyDescent="0.3">
      <c r="A15" s="81"/>
      <c r="B15" s="82"/>
      <c r="C15" s="26" t="s">
        <v>5</v>
      </c>
      <c r="D15" s="23">
        <v>0</v>
      </c>
      <c r="E15" s="23">
        <v>0</v>
      </c>
      <c r="F15" s="23">
        <f>E15-D15</f>
        <v>0</v>
      </c>
      <c r="G15" s="23">
        <v>0</v>
      </c>
      <c r="H15" s="94"/>
    </row>
    <row r="16" spans="1:9" s="25" customFormat="1" ht="36" customHeight="1" x14ac:dyDescent="0.3">
      <c r="A16" s="81"/>
      <c r="B16" s="82"/>
      <c r="C16" s="26" t="s">
        <v>6</v>
      </c>
      <c r="D16" s="23">
        <v>0</v>
      </c>
      <c r="E16" s="23">
        <v>0</v>
      </c>
      <c r="F16" s="23">
        <f t="shared" ref="F16:G20" si="0">E16-D16</f>
        <v>0</v>
      </c>
      <c r="G16" s="23">
        <v>0</v>
      </c>
      <c r="H16" s="94"/>
    </row>
    <row r="17" spans="1:8" s="25" customFormat="1" ht="34.5" customHeight="1" x14ac:dyDescent="0.3">
      <c r="A17" s="81"/>
      <c r="B17" s="82"/>
      <c r="C17" s="26" t="s">
        <v>7</v>
      </c>
      <c r="D17" s="23">
        <v>102951.88078000001</v>
      </c>
      <c r="E17" s="23">
        <v>90693.969979999994</v>
      </c>
      <c r="F17" s="23">
        <f t="shared" si="0"/>
        <v>-12257.910800000012</v>
      </c>
      <c r="G17" s="23">
        <f t="shared" ref="G17" si="1">E17/D17*100</f>
        <v>88.093553311382237</v>
      </c>
      <c r="H17" s="94"/>
    </row>
    <row r="18" spans="1:8" s="25" customFormat="1" ht="36.75" customHeight="1" x14ac:dyDescent="0.3">
      <c r="A18" s="81"/>
      <c r="B18" s="82"/>
      <c r="C18" s="26" t="s">
        <v>12</v>
      </c>
      <c r="D18" s="23">
        <v>0</v>
      </c>
      <c r="E18" s="23">
        <v>0</v>
      </c>
      <c r="F18" s="23">
        <f t="shared" si="0"/>
        <v>0</v>
      </c>
      <c r="G18" s="23">
        <f t="shared" si="0"/>
        <v>0</v>
      </c>
      <c r="H18" s="94"/>
    </row>
    <row r="19" spans="1:8" s="25" customFormat="1" ht="26.25" customHeight="1" x14ac:dyDescent="0.3">
      <c r="A19" s="81"/>
      <c r="B19" s="82"/>
      <c r="C19" s="26" t="s">
        <v>21</v>
      </c>
      <c r="D19" s="23">
        <v>0</v>
      </c>
      <c r="E19" s="23">
        <v>0</v>
      </c>
      <c r="F19" s="23">
        <f t="shared" si="0"/>
        <v>0</v>
      </c>
      <c r="G19" s="23">
        <f t="shared" si="0"/>
        <v>0</v>
      </c>
      <c r="H19" s="94"/>
    </row>
    <row r="20" spans="1:8" s="25" customFormat="1" ht="33" customHeight="1" x14ac:dyDescent="0.3">
      <c r="A20" s="81"/>
      <c r="B20" s="82"/>
      <c r="C20" s="26" t="s">
        <v>15</v>
      </c>
      <c r="D20" s="23">
        <v>0</v>
      </c>
      <c r="E20" s="23">
        <v>0</v>
      </c>
      <c r="F20" s="23">
        <f t="shared" si="0"/>
        <v>0</v>
      </c>
      <c r="G20" s="23">
        <v>0</v>
      </c>
      <c r="H20" s="95"/>
    </row>
    <row r="21" spans="1:8" s="25" customFormat="1" ht="29.25" customHeight="1" x14ac:dyDescent="0.3">
      <c r="A21" s="81">
        <v>2</v>
      </c>
      <c r="B21" s="82" t="s">
        <v>65</v>
      </c>
      <c r="C21" s="22" t="s">
        <v>4</v>
      </c>
      <c r="D21" s="23">
        <f>D22+D23+D24+D25+D27</f>
        <v>35676.361069999999</v>
      </c>
      <c r="E21" s="23">
        <f>E22+E23+E24+E25+E27</f>
        <v>35675.95119</v>
      </c>
      <c r="F21" s="23">
        <f>E21-D21</f>
        <v>-0.40987999999924796</v>
      </c>
      <c r="G21" s="24">
        <f>E21/D21*100</f>
        <v>99.998851116011537</v>
      </c>
      <c r="H21" s="93" t="s">
        <v>104</v>
      </c>
    </row>
    <row r="22" spans="1:8" s="25" customFormat="1" ht="26.25" customHeight="1" x14ac:dyDescent="0.3">
      <c r="A22" s="81"/>
      <c r="B22" s="82"/>
      <c r="C22" s="26" t="s">
        <v>5</v>
      </c>
      <c r="D22" s="23">
        <v>0</v>
      </c>
      <c r="E22" s="23">
        <v>0</v>
      </c>
      <c r="F22" s="23">
        <f>E22-D22</f>
        <v>0</v>
      </c>
      <c r="G22" s="23">
        <f>F22-E22</f>
        <v>0</v>
      </c>
      <c r="H22" s="94"/>
    </row>
    <row r="23" spans="1:8" s="25" customFormat="1" ht="29.25" customHeight="1" x14ac:dyDescent="0.3">
      <c r="A23" s="81"/>
      <c r="B23" s="82"/>
      <c r="C23" s="26" t="s">
        <v>6</v>
      </c>
      <c r="D23" s="50">
        <v>2472.9</v>
      </c>
      <c r="E23" s="50">
        <v>2472.9</v>
      </c>
      <c r="F23" s="27">
        <f t="shared" ref="F23:F34" si="2">E23-D23</f>
        <v>0</v>
      </c>
      <c r="G23" s="24">
        <f t="shared" ref="G23:G24" si="3">E23/D23*100</f>
        <v>100</v>
      </c>
      <c r="H23" s="94"/>
    </row>
    <row r="24" spans="1:8" s="25" customFormat="1" ht="32.25" customHeight="1" x14ac:dyDescent="0.3">
      <c r="A24" s="81"/>
      <c r="B24" s="82"/>
      <c r="C24" s="26" t="s">
        <v>7</v>
      </c>
      <c r="D24" s="50">
        <v>33203.461069999998</v>
      </c>
      <c r="E24" s="50">
        <v>33203.051189999998</v>
      </c>
      <c r="F24" s="27">
        <f t="shared" si="2"/>
        <v>-0.40987999999924796</v>
      </c>
      <c r="G24" s="23">
        <f t="shared" si="3"/>
        <v>99.998765550377016</v>
      </c>
      <c r="H24" s="94"/>
    </row>
    <row r="25" spans="1:8" s="25" customFormat="1" ht="34.5" customHeight="1" x14ac:dyDescent="0.3">
      <c r="A25" s="81"/>
      <c r="B25" s="82"/>
      <c r="C25" s="26" t="s">
        <v>12</v>
      </c>
      <c r="D25" s="23">
        <v>0</v>
      </c>
      <c r="E25" s="23">
        <v>0</v>
      </c>
      <c r="F25" s="23">
        <f t="shared" si="2"/>
        <v>0</v>
      </c>
      <c r="G25" s="23">
        <v>0</v>
      </c>
      <c r="H25" s="94"/>
    </row>
    <row r="26" spans="1:8" s="25" customFormat="1" ht="27" customHeight="1" x14ac:dyDescent="0.3">
      <c r="A26" s="81"/>
      <c r="B26" s="82"/>
      <c r="C26" s="26" t="s">
        <v>21</v>
      </c>
      <c r="D26" s="23">
        <v>0</v>
      </c>
      <c r="E26" s="23">
        <v>0</v>
      </c>
      <c r="F26" s="23">
        <f t="shared" si="2"/>
        <v>0</v>
      </c>
      <c r="G26" s="23">
        <v>0</v>
      </c>
      <c r="H26" s="94"/>
    </row>
    <row r="27" spans="1:8" s="25" customFormat="1" ht="48" customHeight="1" x14ac:dyDescent="0.3">
      <c r="A27" s="81"/>
      <c r="B27" s="82"/>
      <c r="C27" s="26" t="s">
        <v>15</v>
      </c>
      <c r="D27" s="23">
        <v>0</v>
      </c>
      <c r="E27" s="23">
        <v>0</v>
      </c>
      <c r="F27" s="23">
        <f t="shared" si="2"/>
        <v>0</v>
      </c>
      <c r="G27" s="23">
        <v>0</v>
      </c>
      <c r="H27" s="95"/>
    </row>
    <row r="28" spans="1:8" s="29" customFormat="1" ht="26.25" customHeight="1" x14ac:dyDescent="0.3">
      <c r="A28" s="96">
        <v>3</v>
      </c>
      <c r="B28" s="93" t="s">
        <v>66</v>
      </c>
      <c r="C28" s="22" t="s">
        <v>4</v>
      </c>
      <c r="D28" s="28">
        <f>D29+D30+D31+D32+D34</f>
        <v>37614.935389999897</v>
      </c>
      <c r="E28" s="28">
        <f>E29+E30+E31+E32+E34</f>
        <v>37614.935389999897</v>
      </c>
      <c r="F28" s="23">
        <f t="shared" si="2"/>
        <v>0</v>
      </c>
      <c r="G28" s="23">
        <v>0</v>
      </c>
      <c r="H28" s="93" t="s">
        <v>70</v>
      </c>
    </row>
    <row r="29" spans="1:8" s="29" customFormat="1" ht="27.75" customHeight="1" x14ac:dyDescent="0.3">
      <c r="A29" s="97"/>
      <c r="B29" s="94"/>
      <c r="C29" s="26" t="s">
        <v>5</v>
      </c>
      <c r="D29" s="28">
        <v>0</v>
      </c>
      <c r="E29" s="28">
        <v>0</v>
      </c>
      <c r="F29" s="23">
        <f t="shared" si="2"/>
        <v>0</v>
      </c>
      <c r="G29" s="23">
        <v>0</v>
      </c>
      <c r="H29" s="94"/>
    </row>
    <row r="30" spans="1:8" s="29" customFormat="1" ht="27" customHeight="1" x14ac:dyDescent="0.3">
      <c r="A30" s="97"/>
      <c r="B30" s="94"/>
      <c r="C30" s="26" t="s">
        <v>6</v>
      </c>
      <c r="D30" s="28">
        <v>0</v>
      </c>
      <c r="E30" s="28">
        <v>0</v>
      </c>
      <c r="F30" s="23">
        <f t="shared" si="2"/>
        <v>0</v>
      </c>
      <c r="G30" s="23">
        <f>E31/D31*100</f>
        <v>100</v>
      </c>
      <c r="H30" s="94"/>
    </row>
    <row r="31" spans="1:8" s="29" customFormat="1" ht="23.25" customHeight="1" x14ac:dyDescent="0.3">
      <c r="A31" s="97"/>
      <c r="B31" s="94"/>
      <c r="C31" s="26" t="s">
        <v>7</v>
      </c>
      <c r="D31" s="28">
        <v>37614.935389999897</v>
      </c>
      <c r="E31" s="28">
        <v>37614.935389999897</v>
      </c>
      <c r="F31" s="23">
        <f t="shared" si="2"/>
        <v>0</v>
      </c>
      <c r="G31" s="23">
        <v>0</v>
      </c>
      <c r="H31" s="94"/>
    </row>
    <row r="32" spans="1:8" s="29" customFormat="1" ht="31.5" customHeight="1" x14ac:dyDescent="0.3">
      <c r="A32" s="97"/>
      <c r="B32" s="94"/>
      <c r="C32" s="26" t="s">
        <v>12</v>
      </c>
      <c r="D32" s="28">
        <v>0</v>
      </c>
      <c r="E32" s="28">
        <v>0</v>
      </c>
      <c r="F32" s="23">
        <f t="shared" si="2"/>
        <v>0</v>
      </c>
      <c r="G32" s="23">
        <v>0</v>
      </c>
      <c r="H32" s="94"/>
    </row>
    <row r="33" spans="1:8" s="29" customFormat="1" ht="27" customHeight="1" x14ac:dyDescent="0.3">
      <c r="A33" s="97"/>
      <c r="B33" s="94"/>
      <c r="C33" s="26" t="s">
        <v>21</v>
      </c>
      <c r="D33" s="28">
        <v>0</v>
      </c>
      <c r="E33" s="28">
        <v>0</v>
      </c>
      <c r="F33" s="23">
        <f t="shared" si="2"/>
        <v>0</v>
      </c>
      <c r="G33" s="23">
        <v>0</v>
      </c>
      <c r="H33" s="94"/>
    </row>
    <row r="34" spans="1:8" s="29" customFormat="1" ht="27" customHeight="1" thickBot="1" x14ac:dyDescent="0.35">
      <c r="A34" s="97"/>
      <c r="B34" s="94"/>
      <c r="C34" s="30" t="s">
        <v>15</v>
      </c>
      <c r="D34" s="31">
        <v>0</v>
      </c>
      <c r="E34" s="31">
        <v>0</v>
      </c>
      <c r="F34" s="32">
        <f t="shared" si="2"/>
        <v>0</v>
      </c>
      <c r="G34" s="32">
        <v>0</v>
      </c>
      <c r="H34" s="99"/>
    </row>
    <row r="35" spans="1:8" s="29" customFormat="1" ht="26.25" customHeight="1" x14ac:dyDescent="0.3">
      <c r="A35" s="97"/>
      <c r="B35" s="94"/>
      <c r="C35" s="33" t="s">
        <v>4</v>
      </c>
      <c r="D35" s="34">
        <f>D36+D37+D38+D39+D41</f>
        <v>77975.741609999997</v>
      </c>
      <c r="E35" s="34">
        <f>E36+E37+E38+E39+E41</f>
        <v>77388.527849999999</v>
      </c>
      <c r="F35" s="34">
        <f>E35-D35</f>
        <v>-587.21375999999873</v>
      </c>
      <c r="G35" s="35">
        <f>E35/D35*100</f>
        <v>99.246927636883555</v>
      </c>
      <c r="H35" s="94" t="s">
        <v>103</v>
      </c>
    </row>
    <row r="36" spans="1:8" s="29" customFormat="1" ht="24" customHeight="1" x14ac:dyDescent="0.3">
      <c r="A36" s="97"/>
      <c r="B36" s="94"/>
      <c r="C36" s="26" t="s">
        <v>5</v>
      </c>
      <c r="D36" s="23">
        <v>0</v>
      </c>
      <c r="E36" s="23">
        <v>0</v>
      </c>
      <c r="F36" s="23">
        <f>E36-D36</f>
        <v>0</v>
      </c>
      <c r="G36" s="23">
        <f>F36-E36</f>
        <v>0</v>
      </c>
      <c r="H36" s="94"/>
    </row>
    <row r="37" spans="1:8" s="29" customFormat="1" ht="30.75" customHeight="1" x14ac:dyDescent="0.3">
      <c r="A37" s="97"/>
      <c r="B37" s="94"/>
      <c r="C37" s="26" t="s">
        <v>6</v>
      </c>
      <c r="D37" s="23">
        <v>0</v>
      </c>
      <c r="E37" s="23">
        <v>0</v>
      </c>
      <c r="F37" s="23">
        <f t="shared" ref="F37:G41" si="4">E37-D37</f>
        <v>0</v>
      </c>
      <c r="G37" s="23">
        <f t="shared" si="4"/>
        <v>0</v>
      </c>
      <c r="H37" s="94"/>
    </row>
    <row r="38" spans="1:8" s="29" customFormat="1" ht="27" customHeight="1" x14ac:dyDescent="0.3">
      <c r="A38" s="97"/>
      <c r="B38" s="94"/>
      <c r="C38" s="26" t="s">
        <v>7</v>
      </c>
      <c r="D38" s="23">
        <v>77975.741609999997</v>
      </c>
      <c r="E38" s="23">
        <v>77388.527849999999</v>
      </c>
      <c r="F38" s="27">
        <f t="shared" si="4"/>
        <v>-587.21375999999873</v>
      </c>
      <c r="G38" s="24">
        <f t="shared" ref="G38" si="5">E38/D38*100</f>
        <v>99.246927636883555</v>
      </c>
      <c r="H38" s="94"/>
    </row>
    <row r="39" spans="1:8" s="29" customFormat="1" ht="36.75" customHeight="1" x14ac:dyDescent="0.3">
      <c r="A39" s="97"/>
      <c r="B39" s="94"/>
      <c r="C39" s="26" t="s">
        <v>12</v>
      </c>
      <c r="D39" s="23">
        <v>0</v>
      </c>
      <c r="E39" s="23">
        <v>0</v>
      </c>
      <c r="F39" s="23">
        <f t="shared" si="4"/>
        <v>0</v>
      </c>
      <c r="G39" s="23">
        <f t="shared" si="4"/>
        <v>0</v>
      </c>
      <c r="H39" s="94"/>
    </row>
    <row r="40" spans="1:8" s="29" customFormat="1" ht="27.75" customHeight="1" x14ac:dyDescent="0.3">
      <c r="A40" s="97"/>
      <c r="B40" s="94"/>
      <c r="C40" s="26" t="s">
        <v>21</v>
      </c>
      <c r="D40" s="23">
        <v>0</v>
      </c>
      <c r="E40" s="23">
        <v>0</v>
      </c>
      <c r="F40" s="23">
        <f t="shared" si="4"/>
        <v>0</v>
      </c>
      <c r="G40" s="23">
        <f t="shared" si="4"/>
        <v>0</v>
      </c>
      <c r="H40" s="94"/>
    </row>
    <row r="41" spans="1:8" s="29" customFormat="1" ht="21" customHeight="1" x14ac:dyDescent="0.3">
      <c r="A41" s="98"/>
      <c r="B41" s="95"/>
      <c r="C41" s="26" t="s">
        <v>15</v>
      </c>
      <c r="D41" s="23">
        <v>0</v>
      </c>
      <c r="E41" s="23">
        <v>0</v>
      </c>
      <c r="F41" s="23">
        <f t="shared" si="4"/>
        <v>0</v>
      </c>
      <c r="G41" s="23">
        <v>0</v>
      </c>
      <c r="H41" s="95"/>
    </row>
    <row r="42" spans="1:8" s="29" customFormat="1" ht="29.25" customHeight="1" x14ac:dyDescent="0.3">
      <c r="A42" s="81" t="s">
        <v>39</v>
      </c>
      <c r="B42" s="82" t="s">
        <v>80</v>
      </c>
      <c r="C42" s="26" t="s">
        <v>4</v>
      </c>
      <c r="D42" s="28">
        <f>D43+D44+D45+D46+D48</f>
        <v>140110.19893000001</v>
      </c>
      <c r="E42" s="28">
        <f>E43+E44+E45+E46+E48</f>
        <v>140110.19893000001</v>
      </c>
      <c r="F42" s="28">
        <f>E42-D42</f>
        <v>0</v>
      </c>
      <c r="G42" s="28">
        <f>E42/D42*100</f>
        <v>100</v>
      </c>
      <c r="H42" s="82" t="s">
        <v>70</v>
      </c>
    </row>
    <row r="43" spans="1:8" s="29" customFormat="1" ht="27" customHeight="1" x14ac:dyDescent="0.3">
      <c r="A43" s="81"/>
      <c r="B43" s="82"/>
      <c r="C43" s="26" t="s">
        <v>5</v>
      </c>
      <c r="D43" s="28">
        <v>0</v>
      </c>
      <c r="E43" s="28">
        <v>0</v>
      </c>
      <c r="F43" s="28">
        <f t="shared" ref="F43:F48" si="6">E43-D43</f>
        <v>0</v>
      </c>
      <c r="G43" s="28">
        <v>0</v>
      </c>
      <c r="H43" s="82"/>
    </row>
    <row r="44" spans="1:8" s="29" customFormat="1" ht="27" customHeight="1" x14ac:dyDescent="0.3">
      <c r="A44" s="81"/>
      <c r="B44" s="82"/>
      <c r="C44" s="26" t="s">
        <v>8</v>
      </c>
      <c r="D44" s="28">
        <v>0</v>
      </c>
      <c r="E44" s="28">
        <v>0</v>
      </c>
      <c r="F44" s="28">
        <f t="shared" si="6"/>
        <v>0</v>
      </c>
      <c r="G44" s="28">
        <v>0</v>
      </c>
      <c r="H44" s="82"/>
    </row>
    <row r="45" spans="1:8" s="29" customFormat="1" ht="25.5" customHeight="1" x14ac:dyDescent="0.3">
      <c r="A45" s="81"/>
      <c r="B45" s="82"/>
      <c r="C45" s="26" t="s">
        <v>9</v>
      </c>
      <c r="D45" s="28">
        <v>140110.19893000001</v>
      </c>
      <c r="E45" s="28">
        <v>140110.19893000001</v>
      </c>
      <c r="F45" s="28">
        <f t="shared" si="6"/>
        <v>0</v>
      </c>
      <c r="G45" s="28">
        <f t="shared" ref="G45" si="7">E45/D45*100</f>
        <v>100</v>
      </c>
      <c r="H45" s="82"/>
    </row>
    <row r="46" spans="1:8" s="29" customFormat="1" ht="36.75" customHeight="1" x14ac:dyDescent="0.3">
      <c r="A46" s="81"/>
      <c r="B46" s="82"/>
      <c r="C46" s="26" t="s">
        <v>12</v>
      </c>
      <c r="D46" s="28">
        <v>0</v>
      </c>
      <c r="E46" s="28">
        <v>0</v>
      </c>
      <c r="F46" s="28">
        <f t="shared" si="6"/>
        <v>0</v>
      </c>
      <c r="G46" s="28">
        <v>0</v>
      </c>
      <c r="H46" s="82"/>
    </row>
    <row r="47" spans="1:8" s="29" customFormat="1" ht="33.75" customHeight="1" x14ac:dyDescent="0.3">
      <c r="A47" s="81"/>
      <c r="B47" s="82"/>
      <c r="C47" s="26" t="s">
        <v>21</v>
      </c>
      <c r="D47" s="28">
        <v>0</v>
      </c>
      <c r="E47" s="28">
        <v>0</v>
      </c>
      <c r="F47" s="28">
        <f t="shared" si="6"/>
        <v>0</v>
      </c>
      <c r="G47" s="28">
        <v>0</v>
      </c>
      <c r="H47" s="82"/>
    </row>
    <row r="48" spans="1:8" s="29" customFormat="1" ht="24" customHeight="1" x14ac:dyDescent="0.3">
      <c r="A48" s="81"/>
      <c r="B48" s="82"/>
      <c r="C48" s="26" t="s">
        <v>15</v>
      </c>
      <c r="D48" s="28">
        <v>0</v>
      </c>
      <c r="E48" s="28">
        <v>0</v>
      </c>
      <c r="F48" s="28">
        <f t="shared" si="6"/>
        <v>0</v>
      </c>
      <c r="G48" s="28">
        <v>0</v>
      </c>
      <c r="H48" s="82"/>
    </row>
    <row r="49" spans="1:8" s="29" customFormat="1" ht="29.25" customHeight="1" x14ac:dyDescent="0.3">
      <c r="A49" s="81" t="s">
        <v>40</v>
      </c>
      <c r="B49" s="82" t="s">
        <v>81</v>
      </c>
      <c r="C49" s="26" t="s">
        <v>4</v>
      </c>
      <c r="D49" s="28">
        <f>D50+D51+D52+D53+D55</f>
        <v>617264.73964000004</v>
      </c>
      <c r="E49" s="28">
        <f>E50+E51+E52+E53+E55</f>
        <v>519134.81576999999</v>
      </c>
      <c r="F49" s="28">
        <f>E49-D49</f>
        <v>-98129.923870000057</v>
      </c>
      <c r="G49" s="28">
        <f>E49/D49*100</f>
        <v>84.102457573191174</v>
      </c>
      <c r="H49" s="82" t="s">
        <v>95</v>
      </c>
    </row>
    <row r="50" spans="1:8" s="29" customFormat="1" ht="27" customHeight="1" x14ac:dyDescent="0.3">
      <c r="A50" s="81"/>
      <c r="B50" s="82"/>
      <c r="C50" s="26" t="s">
        <v>5</v>
      </c>
      <c r="D50" s="50">
        <v>59501</v>
      </c>
      <c r="E50" s="50">
        <v>59501</v>
      </c>
      <c r="F50" s="28">
        <f t="shared" ref="F50:F55" si="8">E50-D50</f>
        <v>0</v>
      </c>
      <c r="G50" s="28">
        <f>E50/D50*100</f>
        <v>100</v>
      </c>
      <c r="H50" s="82"/>
    </row>
    <row r="51" spans="1:8" s="29" customFormat="1" ht="27" customHeight="1" x14ac:dyDescent="0.3">
      <c r="A51" s="81"/>
      <c r="B51" s="82"/>
      <c r="C51" s="26" t="s">
        <v>8</v>
      </c>
      <c r="D51" s="50">
        <v>365199.2</v>
      </c>
      <c r="E51" s="50">
        <v>365130.85741</v>
      </c>
      <c r="F51" s="28">
        <f t="shared" si="8"/>
        <v>-68.342590000014752</v>
      </c>
      <c r="G51" s="28">
        <f>E51/D51*100</f>
        <v>99.981286215851512</v>
      </c>
      <c r="H51" s="82"/>
    </row>
    <row r="52" spans="1:8" s="29" customFormat="1" ht="25.5" customHeight="1" x14ac:dyDescent="0.3">
      <c r="A52" s="81"/>
      <c r="B52" s="82"/>
      <c r="C52" s="26" t="s">
        <v>9</v>
      </c>
      <c r="D52" s="50">
        <v>192564.53964</v>
      </c>
      <c r="E52" s="50">
        <v>94502.958360000004</v>
      </c>
      <c r="F52" s="28">
        <f t="shared" si="8"/>
        <v>-98061.581279999999</v>
      </c>
      <c r="G52" s="28">
        <f t="shared" ref="G52" si="9">E52/D52*100</f>
        <v>49.075992151344984</v>
      </c>
      <c r="H52" s="82"/>
    </row>
    <row r="53" spans="1:8" s="29" customFormat="1" ht="36.75" customHeight="1" x14ac:dyDescent="0.3">
      <c r="A53" s="81"/>
      <c r="B53" s="82"/>
      <c r="C53" s="26" t="s">
        <v>12</v>
      </c>
      <c r="D53" s="28">
        <v>0</v>
      </c>
      <c r="E53" s="28">
        <v>0</v>
      </c>
      <c r="F53" s="28">
        <f t="shared" si="8"/>
        <v>0</v>
      </c>
      <c r="G53" s="28">
        <v>0</v>
      </c>
      <c r="H53" s="82"/>
    </row>
    <row r="54" spans="1:8" s="29" customFormat="1" ht="33.75" customHeight="1" x14ac:dyDescent="0.3">
      <c r="A54" s="81"/>
      <c r="B54" s="82"/>
      <c r="C54" s="26" t="s">
        <v>21</v>
      </c>
      <c r="D54" s="28">
        <v>0</v>
      </c>
      <c r="E54" s="28">
        <v>0</v>
      </c>
      <c r="F54" s="28">
        <f t="shared" si="8"/>
        <v>0</v>
      </c>
      <c r="G54" s="28">
        <v>0</v>
      </c>
      <c r="H54" s="82"/>
    </row>
    <row r="55" spans="1:8" s="29" customFormat="1" ht="24" customHeight="1" x14ac:dyDescent="0.3">
      <c r="A55" s="81"/>
      <c r="B55" s="82"/>
      <c r="C55" s="26" t="s">
        <v>15</v>
      </c>
      <c r="D55" s="28">
        <v>0</v>
      </c>
      <c r="E55" s="28">
        <v>0</v>
      </c>
      <c r="F55" s="28">
        <f t="shared" si="8"/>
        <v>0</v>
      </c>
      <c r="G55" s="28">
        <v>0</v>
      </c>
      <c r="H55" s="82"/>
    </row>
    <row r="56" spans="1:8" s="29" customFormat="1" ht="29.25" customHeight="1" x14ac:dyDescent="0.3">
      <c r="A56" s="81" t="s">
        <v>41</v>
      </c>
      <c r="B56" s="82" t="s">
        <v>82</v>
      </c>
      <c r="C56" s="26" t="s">
        <v>4</v>
      </c>
      <c r="D56" s="28">
        <f>D57+D58+D59+D60+D62</f>
        <v>590</v>
      </c>
      <c r="E56" s="28">
        <f>E57+E58+E59+E60+E62</f>
        <v>590</v>
      </c>
      <c r="F56" s="28">
        <f>E56-D56</f>
        <v>0</v>
      </c>
      <c r="G56" s="28">
        <f>E56/D56*100</f>
        <v>100</v>
      </c>
      <c r="H56" s="82" t="s">
        <v>70</v>
      </c>
    </row>
    <row r="57" spans="1:8" s="29" customFormat="1" ht="27" customHeight="1" x14ac:dyDescent="0.3">
      <c r="A57" s="81"/>
      <c r="B57" s="82"/>
      <c r="C57" s="26" t="s">
        <v>5</v>
      </c>
      <c r="D57" s="28">
        <v>0</v>
      </c>
      <c r="E57" s="28">
        <v>0</v>
      </c>
      <c r="F57" s="28">
        <f t="shared" ref="F57:F62" si="10">E57-D57</f>
        <v>0</v>
      </c>
      <c r="G57" s="28">
        <v>0</v>
      </c>
      <c r="H57" s="82"/>
    </row>
    <row r="58" spans="1:8" s="29" customFormat="1" ht="27" customHeight="1" x14ac:dyDescent="0.3">
      <c r="A58" s="81"/>
      <c r="B58" s="82"/>
      <c r="C58" s="26" t="s">
        <v>8</v>
      </c>
      <c r="D58" s="28">
        <v>0</v>
      </c>
      <c r="E58" s="28">
        <v>0</v>
      </c>
      <c r="F58" s="28">
        <f t="shared" si="10"/>
        <v>0</v>
      </c>
      <c r="G58" s="28">
        <v>0</v>
      </c>
      <c r="H58" s="82"/>
    </row>
    <row r="59" spans="1:8" s="29" customFormat="1" ht="25.5" customHeight="1" x14ac:dyDescent="0.3">
      <c r="A59" s="81"/>
      <c r="B59" s="82"/>
      <c r="C59" s="26" t="s">
        <v>9</v>
      </c>
      <c r="D59" s="28">
        <v>590</v>
      </c>
      <c r="E59" s="28">
        <v>590</v>
      </c>
      <c r="F59" s="28">
        <f t="shared" si="10"/>
        <v>0</v>
      </c>
      <c r="G59" s="28">
        <f t="shared" ref="G59" si="11">E59/D59*100</f>
        <v>100</v>
      </c>
      <c r="H59" s="82"/>
    </row>
    <row r="60" spans="1:8" s="29" customFormat="1" ht="36.75" customHeight="1" x14ac:dyDescent="0.3">
      <c r="A60" s="81"/>
      <c r="B60" s="82"/>
      <c r="C60" s="26" t="s">
        <v>12</v>
      </c>
      <c r="D60" s="28">
        <v>0</v>
      </c>
      <c r="E60" s="28">
        <v>0</v>
      </c>
      <c r="F60" s="28">
        <f t="shared" si="10"/>
        <v>0</v>
      </c>
      <c r="G60" s="28">
        <v>0</v>
      </c>
      <c r="H60" s="82"/>
    </row>
    <row r="61" spans="1:8" s="29" customFormat="1" ht="33.75" customHeight="1" x14ac:dyDescent="0.3">
      <c r="A61" s="81"/>
      <c r="B61" s="82"/>
      <c r="C61" s="26" t="s">
        <v>21</v>
      </c>
      <c r="D61" s="28">
        <v>0</v>
      </c>
      <c r="E61" s="28">
        <v>0</v>
      </c>
      <c r="F61" s="28">
        <f t="shared" si="10"/>
        <v>0</v>
      </c>
      <c r="G61" s="28">
        <v>0</v>
      </c>
      <c r="H61" s="82"/>
    </row>
    <row r="62" spans="1:8" s="29" customFormat="1" ht="24" customHeight="1" x14ac:dyDescent="0.3">
      <c r="A62" s="81"/>
      <c r="B62" s="82"/>
      <c r="C62" s="26" t="s">
        <v>15</v>
      </c>
      <c r="D62" s="28">
        <v>0</v>
      </c>
      <c r="E62" s="28">
        <v>0</v>
      </c>
      <c r="F62" s="28">
        <f t="shared" si="10"/>
        <v>0</v>
      </c>
      <c r="G62" s="28">
        <v>0</v>
      </c>
      <c r="H62" s="82"/>
    </row>
    <row r="63" spans="1:8" s="29" customFormat="1" ht="33" customHeight="1" x14ac:dyDescent="0.3">
      <c r="A63" s="83" t="s">
        <v>67</v>
      </c>
      <c r="B63" s="84"/>
      <c r="C63" s="84"/>
      <c r="D63" s="84"/>
      <c r="E63" s="84"/>
      <c r="F63" s="84"/>
      <c r="G63" s="84"/>
      <c r="H63" s="85"/>
    </row>
    <row r="64" spans="1:8" s="29" customFormat="1" ht="33" customHeight="1" x14ac:dyDescent="0.3">
      <c r="A64" s="83" t="s">
        <v>68</v>
      </c>
      <c r="B64" s="84"/>
      <c r="C64" s="84"/>
      <c r="D64" s="84"/>
      <c r="E64" s="84"/>
      <c r="F64" s="84"/>
      <c r="G64" s="84"/>
      <c r="H64" s="85"/>
    </row>
    <row r="65" spans="1:8" s="29" customFormat="1" ht="29.25" customHeight="1" x14ac:dyDescent="0.3">
      <c r="A65" s="96" t="s">
        <v>42</v>
      </c>
      <c r="B65" s="93" t="s">
        <v>83</v>
      </c>
      <c r="C65" s="22" t="s">
        <v>4</v>
      </c>
      <c r="D65" s="23">
        <f>D66+D67+D68+D69+D71</f>
        <v>88040.277239999996</v>
      </c>
      <c r="E65" s="23">
        <f>E66+E67+E68+E69+E71</f>
        <v>88040.277239999996</v>
      </c>
      <c r="F65" s="23">
        <f>E65-D65</f>
        <v>0</v>
      </c>
      <c r="G65" s="24">
        <f>E65/D65*100</f>
        <v>100</v>
      </c>
      <c r="H65" s="93" t="s">
        <v>70</v>
      </c>
    </row>
    <row r="66" spans="1:8" s="29" customFormat="1" ht="33" customHeight="1" x14ac:dyDescent="0.3">
      <c r="A66" s="97"/>
      <c r="B66" s="94"/>
      <c r="C66" s="26" t="s">
        <v>5</v>
      </c>
      <c r="D66" s="23">
        <v>0</v>
      </c>
      <c r="E66" s="23">
        <v>0</v>
      </c>
      <c r="F66" s="23">
        <f>E66-D66</f>
        <v>0</v>
      </c>
      <c r="G66" s="23">
        <f>F66-E66</f>
        <v>0</v>
      </c>
      <c r="H66" s="94"/>
    </row>
    <row r="67" spans="1:8" s="29" customFormat="1" ht="29.25" customHeight="1" x14ac:dyDescent="0.3">
      <c r="A67" s="97"/>
      <c r="B67" s="94"/>
      <c r="C67" s="26" t="s">
        <v>8</v>
      </c>
      <c r="D67" s="23">
        <v>0</v>
      </c>
      <c r="E67" s="23">
        <v>0</v>
      </c>
      <c r="F67" s="23">
        <f t="shared" ref="F67:F71" si="12">E67-D67</f>
        <v>0</v>
      </c>
      <c r="G67" s="23">
        <f t="shared" ref="G67" si="13">F67-E67</f>
        <v>0</v>
      </c>
      <c r="H67" s="94"/>
    </row>
    <row r="68" spans="1:8" s="29" customFormat="1" ht="25.5" customHeight="1" x14ac:dyDescent="0.3">
      <c r="A68" s="97"/>
      <c r="B68" s="94"/>
      <c r="C68" s="26" t="s">
        <v>9</v>
      </c>
      <c r="D68" s="23">
        <v>88040.277239999996</v>
      </c>
      <c r="E68" s="23">
        <v>88040.277239999996</v>
      </c>
      <c r="F68" s="23">
        <f t="shared" si="12"/>
        <v>0</v>
      </c>
      <c r="G68" s="24">
        <f t="shared" ref="G68" si="14">E68/D68*100</f>
        <v>100</v>
      </c>
      <c r="H68" s="94"/>
    </row>
    <row r="69" spans="1:8" s="29" customFormat="1" ht="42.75" customHeight="1" x14ac:dyDescent="0.3">
      <c r="A69" s="97"/>
      <c r="B69" s="94"/>
      <c r="C69" s="26" t="s">
        <v>12</v>
      </c>
      <c r="D69" s="23">
        <v>0</v>
      </c>
      <c r="E69" s="23">
        <v>0</v>
      </c>
      <c r="F69" s="23">
        <f t="shared" si="12"/>
        <v>0</v>
      </c>
      <c r="G69" s="23">
        <f t="shared" ref="G69:G71" si="15">F69-E69</f>
        <v>0</v>
      </c>
      <c r="H69" s="94"/>
    </row>
    <row r="70" spans="1:8" s="29" customFormat="1" ht="30.75" customHeight="1" x14ac:dyDescent="0.3">
      <c r="A70" s="97"/>
      <c r="B70" s="94"/>
      <c r="C70" s="26" t="s">
        <v>21</v>
      </c>
      <c r="D70" s="23">
        <v>0</v>
      </c>
      <c r="E70" s="23">
        <v>0</v>
      </c>
      <c r="F70" s="23">
        <f t="shared" si="12"/>
        <v>0</v>
      </c>
      <c r="G70" s="23">
        <f t="shared" si="15"/>
        <v>0</v>
      </c>
      <c r="H70" s="94"/>
    </row>
    <row r="71" spans="1:8" s="29" customFormat="1" ht="29.25" customHeight="1" x14ac:dyDescent="0.3">
      <c r="A71" s="98"/>
      <c r="B71" s="95"/>
      <c r="C71" s="26" t="s">
        <v>15</v>
      </c>
      <c r="D71" s="23">
        <v>0</v>
      </c>
      <c r="E71" s="23">
        <v>0</v>
      </c>
      <c r="F71" s="23">
        <f t="shared" si="12"/>
        <v>0</v>
      </c>
      <c r="G71" s="23">
        <f t="shared" si="15"/>
        <v>0</v>
      </c>
      <c r="H71" s="95"/>
    </row>
    <row r="72" spans="1:8" s="29" customFormat="1" ht="29.25" customHeight="1" x14ac:dyDescent="0.3">
      <c r="A72" s="96" t="s">
        <v>43</v>
      </c>
      <c r="B72" s="93" t="s">
        <v>69</v>
      </c>
      <c r="C72" s="22" t="s">
        <v>4</v>
      </c>
      <c r="D72" s="23">
        <f>D73+D74+D75+D76+D78</f>
        <v>404.72899999999998</v>
      </c>
      <c r="E72" s="23">
        <f>E73+E74+E75+E76+E78</f>
        <v>404.72899999999998</v>
      </c>
      <c r="F72" s="23">
        <f>E72-D72</f>
        <v>0</v>
      </c>
      <c r="G72" s="24">
        <f>E72/D72*100</f>
        <v>100</v>
      </c>
      <c r="H72" s="93" t="s">
        <v>70</v>
      </c>
    </row>
    <row r="73" spans="1:8" s="29" customFormat="1" ht="33" customHeight="1" x14ac:dyDescent="0.3">
      <c r="A73" s="97"/>
      <c r="B73" s="94"/>
      <c r="C73" s="26" t="s">
        <v>5</v>
      </c>
      <c r="D73" s="23">
        <v>0</v>
      </c>
      <c r="E73" s="23">
        <v>0</v>
      </c>
      <c r="F73" s="23">
        <f>E73-D73</f>
        <v>0</v>
      </c>
      <c r="G73" s="23">
        <f>F73-E73</f>
        <v>0</v>
      </c>
      <c r="H73" s="94"/>
    </row>
    <row r="74" spans="1:8" s="29" customFormat="1" ht="29.25" customHeight="1" x14ac:dyDescent="0.3">
      <c r="A74" s="97"/>
      <c r="B74" s="94"/>
      <c r="C74" s="26" t="s">
        <v>8</v>
      </c>
      <c r="D74" s="23">
        <v>0</v>
      </c>
      <c r="E74" s="23">
        <v>0</v>
      </c>
      <c r="F74" s="23">
        <f t="shared" ref="F74:G78" si="16">E74-D74</f>
        <v>0</v>
      </c>
      <c r="G74" s="23">
        <f t="shared" si="16"/>
        <v>0</v>
      </c>
      <c r="H74" s="94"/>
    </row>
    <row r="75" spans="1:8" s="29" customFormat="1" ht="25.5" customHeight="1" x14ac:dyDescent="0.3">
      <c r="A75" s="97"/>
      <c r="B75" s="94"/>
      <c r="C75" s="26" t="s">
        <v>9</v>
      </c>
      <c r="D75" s="23">
        <v>404.72899999999998</v>
      </c>
      <c r="E75" s="23">
        <v>404.72899999999998</v>
      </c>
      <c r="F75" s="23">
        <f t="shared" si="16"/>
        <v>0</v>
      </c>
      <c r="G75" s="24">
        <f t="shared" ref="G75" si="17">E75/D75*100</f>
        <v>100</v>
      </c>
      <c r="H75" s="94"/>
    </row>
    <row r="76" spans="1:8" s="29" customFormat="1" ht="42.75" customHeight="1" x14ac:dyDescent="0.3">
      <c r="A76" s="97"/>
      <c r="B76" s="94"/>
      <c r="C76" s="26" t="s">
        <v>12</v>
      </c>
      <c r="D76" s="23">
        <v>0</v>
      </c>
      <c r="E76" s="23">
        <v>0</v>
      </c>
      <c r="F76" s="23">
        <f t="shared" si="16"/>
        <v>0</v>
      </c>
      <c r="G76" s="23">
        <f t="shared" si="16"/>
        <v>0</v>
      </c>
      <c r="H76" s="94"/>
    </row>
    <row r="77" spans="1:8" s="29" customFormat="1" ht="30.75" customHeight="1" x14ac:dyDescent="0.3">
      <c r="A77" s="97"/>
      <c r="B77" s="94"/>
      <c r="C77" s="26" t="s">
        <v>21</v>
      </c>
      <c r="D77" s="23">
        <v>0</v>
      </c>
      <c r="E77" s="23">
        <v>0</v>
      </c>
      <c r="F77" s="23">
        <f t="shared" si="16"/>
        <v>0</v>
      </c>
      <c r="G77" s="23">
        <f t="shared" si="16"/>
        <v>0</v>
      </c>
      <c r="H77" s="94"/>
    </row>
    <row r="78" spans="1:8" s="29" customFormat="1" ht="29.25" customHeight="1" x14ac:dyDescent="0.3">
      <c r="A78" s="98"/>
      <c r="B78" s="95"/>
      <c r="C78" s="26" t="s">
        <v>15</v>
      </c>
      <c r="D78" s="23">
        <v>0</v>
      </c>
      <c r="E78" s="23">
        <v>0</v>
      </c>
      <c r="F78" s="23">
        <f t="shared" si="16"/>
        <v>0</v>
      </c>
      <c r="G78" s="23">
        <f t="shared" si="16"/>
        <v>0</v>
      </c>
      <c r="H78" s="95"/>
    </row>
    <row r="79" spans="1:8" s="29" customFormat="1" ht="33" customHeight="1" x14ac:dyDescent="0.3">
      <c r="A79" s="96" t="s">
        <v>44</v>
      </c>
      <c r="B79" s="93" t="s">
        <v>71</v>
      </c>
      <c r="C79" s="22" t="s">
        <v>4</v>
      </c>
      <c r="D79" s="23">
        <f>D80+D81+D82+D83+D85</f>
        <v>4036.2</v>
      </c>
      <c r="E79" s="23">
        <f>E80+E81+E82+E83+E85</f>
        <v>4036.1047800000001</v>
      </c>
      <c r="F79" s="36">
        <f>E79-D79</f>
        <v>-9.5219999999699212E-2</v>
      </c>
      <c r="G79" s="24">
        <f>E79/D79*100</f>
        <v>99.997640850304748</v>
      </c>
      <c r="H79" s="93" t="s">
        <v>102</v>
      </c>
    </row>
    <row r="80" spans="1:8" s="29" customFormat="1" ht="33" customHeight="1" x14ac:dyDescent="0.3">
      <c r="A80" s="97"/>
      <c r="B80" s="94"/>
      <c r="C80" s="26" t="s">
        <v>5</v>
      </c>
      <c r="D80" s="23">
        <v>0</v>
      </c>
      <c r="E80" s="23">
        <v>0</v>
      </c>
      <c r="F80" s="36">
        <f>E80-D80</f>
        <v>0</v>
      </c>
      <c r="G80" s="28">
        <v>0</v>
      </c>
      <c r="H80" s="94"/>
    </row>
    <row r="81" spans="1:8" s="29" customFormat="1" ht="33" customHeight="1" x14ac:dyDescent="0.3">
      <c r="A81" s="97"/>
      <c r="B81" s="94"/>
      <c r="C81" s="26" t="s">
        <v>8</v>
      </c>
      <c r="D81" s="23">
        <f>8266.4+34-4264.2</f>
        <v>4036.2</v>
      </c>
      <c r="E81" s="23">
        <f>4002.10478+34</f>
        <v>4036.1047800000001</v>
      </c>
      <c r="F81" s="36">
        <f t="shared" ref="F81:F85" si="18">E81-D81</f>
        <v>-9.5219999999699212E-2</v>
      </c>
      <c r="G81" s="24">
        <f t="shared" ref="G81" si="19">E81/D81*100</f>
        <v>99.997640850304748</v>
      </c>
      <c r="H81" s="94"/>
    </row>
    <row r="82" spans="1:8" s="29" customFormat="1" ht="33" customHeight="1" x14ac:dyDescent="0.3">
      <c r="A82" s="97"/>
      <c r="B82" s="94"/>
      <c r="C82" s="26" t="s">
        <v>9</v>
      </c>
      <c r="D82" s="23">
        <v>0</v>
      </c>
      <c r="E82" s="23">
        <v>0</v>
      </c>
      <c r="F82" s="23">
        <f t="shared" si="18"/>
        <v>0</v>
      </c>
      <c r="G82" s="23">
        <v>0</v>
      </c>
      <c r="H82" s="94"/>
    </row>
    <row r="83" spans="1:8" s="29" customFormat="1" ht="33" customHeight="1" x14ac:dyDescent="0.3">
      <c r="A83" s="97"/>
      <c r="B83" s="94"/>
      <c r="C83" s="26" t="s">
        <v>12</v>
      </c>
      <c r="D83" s="23">
        <v>0</v>
      </c>
      <c r="E83" s="23">
        <v>0</v>
      </c>
      <c r="F83" s="23">
        <f t="shared" si="18"/>
        <v>0</v>
      </c>
      <c r="G83" s="23">
        <v>0</v>
      </c>
      <c r="H83" s="94"/>
    </row>
    <row r="84" spans="1:8" s="29" customFormat="1" ht="33" customHeight="1" x14ac:dyDescent="0.3">
      <c r="A84" s="97"/>
      <c r="B84" s="94"/>
      <c r="C84" s="26" t="s">
        <v>21</v>
      </c>
      <c r="D84" s="23">
        <v>0</v>
      </c>
      <c r="E84" s="23">
        <v>0</v>
      </c>
      <c r="F84" s="23">
        <f t="shared" si="18"/>
        <v>0</v>
      </c>
      <c r="G84" s="23">
        <v>0</v>
      </c>
      <c r="H84" s="94"/>
    </row>
    <row r="85" spans="1:8" s="29" customFormat="1" ht="33" customHeight="1" x14ac:dyDescent="0.3">
      <c r="A85" s="98"/>
      <c r="B85" s="95"/>
      <c r="C85" s="26" t="s">
        <v>15</v>
      </c>
      <c r="D85" s="23">
        <v>0</v>
      </c>
      <c r="E85" s="23">
        <v>0</v>
      </c>
      <c r="F85" s="23">
        <f t="shared" si="18"/>
        <v>0</v>
      </c>
      <c r="G85" s="23">
        <v>0</v>
      </c>
      <c r="H85" s="95"/>
    </row>
    <row r="86" spans="1:8" s="29" customFormat="1" ht="33" customHeight="1" x14ac:dyDescent="0.3">
      <c r="A86" s="100" t="s">
        <v>72</v>
      </c>
      <c r="B86" s="101"/>
      <c r="C86" s="101"/>
      <c r="D86" s="101"/>
      <c r="E86" s="101"/>
      <c r="F86" s="101"/>
      <c r="G86" s="101"/>
      <c r="H86" s="102"/>
    </row>
    <row r="87" spans="1:8" s="29" customFormat="1" ht="33" customHeight="1" x14ac:dyDescent="0.3">
      <c r="A87" s="100" t="s">
        <v>73</v>
      </c>
      <c r="B87" s="101"/>
      <c r="C87" s="101"/>
      <c r="D87" s="101"/>
      <c r="E87" s="101"/>
      <c r="F87" s="101"/>
      <c r="G87" s="101"/>
      <c r="H87" s="102"/>
    </row>
    <row r="88" spans="1:8" s="29" customFormat="1" ht="33" customHeight="1" x14ac:dyDescent="0.3">
      <c r="A88" s="81" t="s">
        <v>45</v>
      </c>
      <c r="B88" s="82" t="s">
        <v>74</v>
      </c>
      <c r="C88" s="22" t="s">
        <v>4</v>
      </c>
      <c r="D88" s="23">
        <f>D89+D90+D91+D92+D94</f>
        <v>100</v>
      </c>
      <c r="E88" s="23">
        <f>E89+E90+E91+E92+E94</f>
        <v>100</v>
      </c>
      <c r="F88" s="23">
        <f>E88-D88</f>
        <v>0</v>
      </c>
      <c r="G88" s="24">
        <f>E88/D88*100</f>
        <v>100</v>
      </c>
      <c r="H88" s="93" t="s">
        <v>70</v>
      </c>
    </row>
    <row r="89" spans="1:8" s="29" customFormat="1" ht="33" customHeight="1" x14ac:dyDescent="0.3">
      <c r="A89" s="81"/>
      <c r="B89" s="82"/>
      <c r="C89" s="26" t="s">
        <v>5</v>
      </c>
      <c r="D89" s="23">
        <v>0</v>
      </c>
      <c r="E89" s="23">
        <v>0</v>
      </c>
      <c r="F89" s="23">
        <f>E89-D89</f>
        <v>0</v>
      </c>
      <c r="G89" s="24" t="s">
        <v>75</v>
      </c>
      <c r="H89" s="94"/>
    </row>
    <row r="90" spans="1:8" s="29" customFormat="1" ht="33" customHeight="1" x14ac:dyDescent="0.3">
      <c r="A90" s="81"/>
      <c r="B90" s="82"/>
      <c r="C90" s="26" t="s">
        <v>8</v>
      </c>
      <c r="D90" s="23">
        <v>0</v>
      </c>
      <c r="E90" s="23">
        <v>0</v>
      </c>
      <c r="F90" s="23">
        <f t="shared" ref="F90:F94" si="20">E90-D90</f>
        <v>0</v>
      </c>
      <c r="G90" s="24" t="s">
        <v>75</v>
      </c>
      <c r="H90" s="94"/>
    </row>
    <row r="91" spans="1:8" s="29" customFormat="1" ht="33" customHeight="1" x14ac:dyDescent="0.3">
      <c r="A91" s="81"/>
      <c r="B91" s="82"/>
      <c r="C91" s="26" t="s">
        <v>9</v>
      </c>
      <c r="D91" s="23">
        <v>100</v>
      </c>
      <c r="E91" s="23">
        <v>100</v>
      </c>
      <c r="F91" s="23">
        <f t="shared" si="20"/>
        <v>0</v>
      </c>
      <c r="G91" s="24">
        <f t="shared" ref="G91" si="21">E91/D91*100</f>
        <v>100</v>
      </c>
      <c r="H91" s="94"/>
    </row>
    <row r="92" spans="1:8" s="29" customFormat="1" ht="53.25" customHeight="1" x14ac:dyDescent="0.3">
      <c r="A92" s="81"/>
      <c r="B92" s="82"/>
      <c r="C92" s="26" t="s">
        <v>12</v>
      </c>
      <c r="D92" s="23">
        <v>0</v>
      </c>
      <c r="E92" s="23">
        <v>0</v>
      </c>
      <c r="F92" s="23">
        <f t="shared" si="20"/>
        <v>0</v>
      </c>
      <c r="G92" s="23">
        <v>0</v>
      </c>
      <c r="H92" s="94"/>
    </row>
    <row r="93" spans="1:8" s="29" customFormat="1" ht="33" customHeight="1" x14ac:dyDescent="0.3">
      <c r="A93" s="81"/>
      <c r="B93" s="82"/>
      <c r="C93" s="26" t="s">
        <v>21</v>
      </c>
      <c r="D93" s="23">
        <v>0</v>
      </c>
      <c r="E93" s="23">
        <v>0</v>
      </c>
      <c r="F93" s="23">
        <f t="shared" si="20"/>
        <v>0</v>
      </c>
      <c r="G93" s="23">
        <v>0</v>
      </c>
      <c r="H93" s="94"/>
    </row>
    <row r="94" spans="1:8" s="29" customFormat="1" ht="33" customHeight="1" x14ac:dyDescent="0.3">
      <c r="A94" s="81"/>
      <c r="B94" s="82"/>
      <c r="C94" s="26" t="s">
        <v>15</v>
      </c>
      <c r="D94" s="23">
        <v>0</v>
      </c>
      <c r="E94" s="23">
        <v>0</v>
      </c>
      <c r="F94" s="23">
        <f t="shared" si="20"/>
        <v>0</v>
      </c>
      <c r="G94" s="23">
        <v>0</v>
      </c>
      <c r="H94" s="95"/>
    </row>
    <row r="95" spans="1:8" s="37" customFormat="1" ht="33" customHeight="1" x14ac:dyDescent="0.3">
      <c r="A95" s="103" t="s">
        <v>76</v>
      </c>
      <c r="B95" s="103"/>
      <c r="C95" s="103"/>
      <c r="D95" s="103"/>
      <c r="E95" s="103"/>
      <c r="F95" s="103"/>
      <c r="G95" s="103"/>
      <c r="H95" s="103"/>
    </row>
    <row r="96" spans="1:8" s="37" customFormat="1" ht="33" customHeight="1" x14ac:dyDescent="0.3">
      <c r="A96" s="103" t="s">
        <v>77</v>
      </c>
      <c r="B96" s="103"/>
      <c r="C96" s="103"/>
      <c r="D96" s="103"/>
      <c r="E96" s="103"/>
      <c r="F96" s="103"/>
      <c r="G96" s="103"/>
      <c r="H96" s="103"/>
    </row>
    <row r="97" spans="1:8" s="29" customFormat="1" ht="33" customHeight="1" x14ac:dyDescent="0.3">
      <c r="A97" s="81" t="s">
        <v>46</v>
      </c>
      <c r="B97" s="93" t="s">
        <v>78</v>
      </c>
      <c r="C97" s="22" t="s">
        <v>4</v>
      </c>
      <c r="D97" s="38">
        <f>D98+D99+D100+D101+D103</f>
        <v>7589.7435999999998</v>
      </c>
      <c r="E97" s="38">
        <f>E98+E99+E100+E101+E103</f>
        <v>7589.7435999999998</v>
      </c>
      <c r="F97" s="23">
        <f t="shared" ref="F97:F117" si="22">E97-D97</f>
        <v>0</v>
      </c>
      <c r="G97" s="24">
        <f t="shared" ref="G97:G123" si="23">E97/D97*100</f>
        <v>100</v>
      </c>
      <c r="H97" s="93" t="s">
        <v>70</v>
      </c>
    </row>
    <row r="98" spans="1:8" s="29" customFormat="1" ht="33" customHeight="1" x14ac:dyDescent="0.3">
      <c r="A98" s="81"/>
      <c r="B98" s="94"/>
      <c r="C98" s="26" t="s">
        <v>5</v>
      </c>
      <c r="D98" s="51">
        <v>2368</v>
      </c>
      <c r="E98" s="51">
        <v>2368</v>
      </c>
      <c r="F98" s="23">
        <f t="shared" si="22"/>
        <v>0</v>
      </c>
      <c r="G98" s="24">
        <f t="shared" si="23"/>
        <v>100</v>
      </c>
      <c r="H98" s="94"/>
    </row>
    <row r="99" spans="1:8" s="29" customFormat="1" ht="33" customHeight="1" x14ac:dyDescent="0.3">
      <c r="A99" s="81"/>
      <c r="B99" s="94"/>
      <c r="C99" s="26" t="s">
        <v>8</v>
      </c>
      <c r="D99" s="51">
        <v>3703.7948799999999</v>
      </c>
      <c r="E99" s="51">
        <v>3703.7948799999999</v>
      </c>
      <c r="F99" s="23">
        <f t="shared" si="22"/>
        <v>0</v>
      </c>
      <c r="G99" s="24">
        <f t="shared" si="23"/>
        <v>100</v>
      </c>
      <c r="H99" s="94"/>
    </row>
    <row r="100" spans="1:8" s="29" customFormat="1" ht="33" customHeight="1" x14ac:dyDescent="0.3">
      <c r="A100" s="81"/>
      <c r="B100" s="94"/>
      <c r="C100" s="26" t="s">
        <v>9</v>
      </c>
      <c r="D100" s="51">
        <v>1517.9487200000001</v>
      </c>
      <c r="E100" s="51">
        <v>1517.9487200000001</v>
      </c>
      <c r="F100" s="23">
        <f t="shared" si="22"/>
        <v>0</v>
      </c>
      <c r="G100" s="24">
        <f t="shared" si="23"/>
        <v>100</v>
      </c>
      <c r="H100" s="94"/>
    </row>
    <row r="101" spans="1:8" s="29" customFormat="1" ht="33" customHeight="1" x14ac:dyDescent="0.3">
      <c r="A101" s="81"/>
      <c r="B101" s="94"/>
      <c r="C101" s="26" t="s">
        <v>12</v>
      </c>
      <c r="D101" s="52">
        <v>0</v>
      </c>
      <c r="E101" s="52">
        <v>0</v>
      </c>
      <c r="F101" s="23">
        <f t="shared" si="22"/>
        <v>0</v>
      </c>
      <c r="G101" s="24">
        <v>0</v>
      </c>
      <c r="H101" s="94"/>
    </row>
    <row r="102" spans="1:8" s="29" customFormat="1" ht="33" customHeight="1" x14ac:dyDescent="0.3">
      <c r="A102" s="81"/>
      <c r="B102" s="94"/>
      <c r="C102" s="26" t="s">
        <v>21</v>
      </c>
      <c r="D102" s="51">
        <v>3494.7667999999999</v>
      </c>
      <c r="E102" s="51">
        <v>3494.7667999999999</v>
      </c>
      <c r="F102" s="23">
        <f t="shared" si="22"/>
        <v>0</v>
      </c>
      <c r="G102" s="24">
        <f t="shared" si="23"/>
        <v>100</v>
      </c>
      <c r="H102" s="94"/>
    </row>
    <row r="103" spans="1:8" s="29" customFormat="1" ht="33" customHeight="1" x14ac:dyDescent="0.3">
      <c r="A103" s="81"/>
      <c r="B103" s="95"/>
      <c r="C103" s="26" t="s">
        <v>15</v>
      </c>
      <c r="D103" s="38">
        <v>0</v>
      </c>
      <c r="E103" s="38">
        <v>0</v>
      </c>
      <c r="F103" s="23">
        <f t="shared" si="22"/>
        <v>0</v>
      </c>
      <c r="G103" s="24">
        <v>0</v>
      </c>
      <c r="H103" s="94"/>
    </row>
    <row r="104" spans="1:8" s="29" customFormat="1" ht="33" customHeight="1" x14ac:dyDescent="0.3">
      <c r="A104" s="81" t="s">
        <v>47</v>
      </c>
      <c r="B104" s="93" t="s">
        <v>79</v>
      </c>
      <c r="C104" s="22" t="s">
        <v>4</v>
      </c>
      <c r="D104" s="38">
        <f>D105+D106+D107+D108+D110</f>
        <v>8913.2062800000003</v>
      </c>
      <c r="E104" s="38">
        <f>E105+E106+E107+E108+E110</f>
        <v>8913.2062800000003</v>
      </c>
      <c r="F104" s="23">
        <f t="shared" si="22"/>
        <v>0</v>
      </c>
      <c r="G104" s="24">
        <f t="shared" si="23"/>
        <v>100</v>
      </c>
      <c r="H104" s="93" t="s">
        <v>84</v>
      </c>
    </row>
    <row r="105" spans="1:8" s="29" customFormat="1" ht="33" customHeight="1" x14ac:dyDescent="0.3">
      <c r="A105" s="81"/>
      <c r="B105" s="94"/>
      <c r="C105" s="26" t="s">
        <v>5</v>
      </c>
      <c r="D105" s="38">
        <v>0</v>
      </c>
      <c r="E105" s="38">
        <v>0</v>
      </c>
      <c r="F105" s="23">
        <f t="shared" si="22"/>
        <v>0</v>
      </c>
      <c r="G105" s="24">
        <v>0</v>
      </c>
      <c r="H105" s="94"/>
    </row>
    <row r="106" spans="1:8" s="29" customFormat="1" ht="33" customHeight="1" x14ac:dyDescent="0.3">
      <c r="A106" s="81"/>
      <c r="B106" s="94"/>
      <c r="C106" s="26" t="s">
        <v>8</v>
      </c>
      <c r="D106" s="52">
        <f>2700+2574.7</f>
        <v>5274.7</v>
      </c>
      <c r="E106" s="52">
        <f>2700+2574.7</f>
        <v>5274.7</v>
      </c>
      <c r="F106" s="23">
        <f t="shared" si="22"/>
        <v>0</v>
      </c>
      <c r="G106" s="24">
        <v>0</v>
      </c>
      <c r="H106" s="94"/>
    </row>
    <row r="107" spans="1:8" s="29" customFormat="1" ht="33" customHeight="1" x14ac:dyDescent="0.3">
      <c r="A107" s="81"/>
      <c r="B107" s="94"/>
      <c r="C107" s="26" t="s">
        <v>9</v>
      </c>
      <c r="D107" s="52">
        <f>894.40828+1220.098+1400+124</f>
        <v>3638.5062800000001</v>
      </c>
      <c r="E107" s="52">
        <f>894.40828+1220.098+1400+124</f>
        <v>3638.5062800000001</v>
      </c>
      <c r="F107" s="23">
        <f t="shared" si="22"/>
        <v>0</v>
      </c>
      <c r="G107" s="24">
        <f t="shared" si="23"/>
        <v>100</v>
      </c>
      <c r="H107" s="94"/>
    </row>
    <row r="108" spans="1:8" s="29" customFormat="1" ht="33" customHeight="1" x14ac:dyDescent="0.3">
      <c r="A108" s="81"/>
      <c r="B108" s="94"/>
      <c r="C108" s="26" t="s">
        <v>12</v>
      </c>
      <c r="D108" s="38">
        <v>0</v>
      </c>
      <c r="E108" s="38">
        <v>0</v>
      </c>
      <c r="F108" s="23">
        <f t="shared" si="22"/>
        <v>0</v>
      </c>
      <c r="G108" s="24">
        <v>0</v>
      </c>
      <c r="H108" s="94"/>
    </row>
    <row r="109" spans="1:8" s="29" customFormat="1" ht="33" customHeight="1" x14ac:dyDescent="0.3">
      <c r="A109" s="81"/>
      <c r="B109" s="94"/>
      <c r="C109" s="26" t="s">
        <v>21</v>
      </c>
      <c r="D109" s="38">
        <v>0</v>
      </c>
      <c r="E109" s="38">
        <v>0</v>
      </c>
      <c r="F109" s="23">
        <f t="shared" si="22"/>
        <v>0</v>
      </c>
      <c r="G109" s="24">
        <v>0</v>
      </c>
      <c r="H109" s="94"/>
    </row>
    <row r="110" spans="1:8" s="29" customFormat="1" ht="33" customHeight="1" x14ac:dyDescent="0.3">
      <c r="A110" s="81"/>
      <c r="B110" s="95"/>
      <c r="C110" s="26" t="s">
        <v>15</v>
      </c>
      <c r="D110" s="38">
        <v>0</v>
      </c>
      <c r="E110" s="38">
        <v>0</v>
      </c>
      <c r="F110" s="23">
        <f t="shared" si="22"/>
        <v>0</v>
      </c>
      <c r="G110" s="24">
        <v>0</v>
      </c>
      <c r="H110" s="94"/>
    </row>
    <row r="111" spans="1:8" s="29" customFormat="1" ht="33" customHeight="1" x14ac:dyDescent="0.3">
      <c r="A111" s="81" t="s">
        <v>48</v>
      </c>
      <c r="B111" s="82" t="s">
        <v>85</v>
      </c>
      <c r="C111" s="22" t="s">
        <v>4</v>
      </c>
      <c r="D111" s="38">
        <f>D112+D113+D114+D115+D117</f>
        <v>11945.172</v>
      </c>
      <c r="E111" s="38">
        <f>E112+E113+E114+E115+E117</f>
        <v>11945.172</v>
      </c>
      <c r="F111" s="23">
        <f t="shared" si="22"/>
        <v>0</v>
      </c>
      <c r="G111" s="24">
        <f t="shared" si="23"/>
        <v>100</v>
      </c>
      <c r="H111" s="93" t="s">
        <v>70</v>
      </c>
    </row>
    <row r="112" spans="1:8" s="29" customFormat="1" ht="33" customHeight="1" x14ac:dyDescent="0.3">
      <c r="A112" s="81"/>
      <c r="B112" s="82"/>
      <c r="C112" s="26" t="s">
        <v>5</v>
      </c>
      <c r="D112" s="38">
        <v>0</v>
      </c>
      <c r="E112" s="38">
        <v>0</v>
      </c>
      <c r="F112" s="23">
        <f t="shared" si="22"/>
        <v>0</v>
      </c>
      <c r="G112" s="24">
        <v>0</v>
      </c>
      <c r="H112" s="94"/>
    </row>
    <row r="113" spans="1:9" s="29" customFormat="1" ht="33" customHeight="1" x14ac:dyDescent="0.3">
      <c r="A113" s="81"/>
      <c r="B113" s="82"/>
      <c r="C113" s="26" t="s">
        <v>8</v>
      </c>
      <c r="D113" s="53">
        <v>2320</v>
      </c>
      <c r="E113" s="53">
        <v>2320</v>
      </c>
      <c r="F113" s="23">
        <f t="shared" si="22"/>
        <v>0</v>
      </c>
      <c r="G113" s="24">
        <f t="shared" si="23"/>
        <v>100</v>
      </c>
      <c r="H113" s="94"/>
    </row>
    <row r="114" spans="1:9" s="29" customFormat="1" ht="33" customHeight="1" x14ac:dyDescent="0.3">
      <c r="A114" s="81"/>
      <c r="B114" s="82"/>
      <c r="C114" s="26" t="s">
        <v>9</v>
      </c>
      <c r="D114" s="53">
        <v>9625.1720000000005</v>
      </c>
      <c r="E114" s="53">
        <v>9625.1720000000005</v>
      </c>
      <c r="F114" s="23">
        <f t="shared" si="22"/>
        <v>0</v>
      </c>
      <c r="G114" s="24">
        <f t="shared" si="23"/>
        <v>100</v>
      </c>
      <c r="H114" s="94"/>
    </row>
    <row r="115" spans="1:9" s="29" customFormat="1" ht="33" customHeight="1" x14ac:dyDescent="0.3">
      <c r="A115" s="81"/>
      <c r="B115" s="82"/>
      <c r="C115" s="26" t="s">
        <v>12</v>
      </c>
      <c r="D115" s="54">
        <v>0</v>
      </c>
      <c r="E115" s="54">
        <v>0</v>
      </c>
      <c r="F115" s="23">
        <v>0</v>
      </c>
      <c r="G115" s="24">
        <v>0</v>
      </c>
      <c r="H115" s="94"/>
    </row>
    <row r="116" spans="1:9" s="29" customFormat="1" ht="33" customHeight="1" x14ac:dyDescent="0.3">
      <c r="A116" s="81"/>
      <c r="B116" s="82"/>
      <c r="C116" s="26" t="s">
        <v>21</v>
      </c>
      <c r="D116" s="55">
        <v>2180</v>
      </c>
      <c r="E116" s="55">
        <v>2180</v>
      </c>
      <c r="F116" s="23">
        <f t="shared" si="22"/>
        <v>0</v>
      </c>
      <c r="G116" s="24">
        <v>0</v>
      </c>
      <c r="H116" s="94"/>
    </row>
    <row r="117" spans="1:9" s="29" customFormat="1" ht="33" customHeight="1" x14ac:dyDescent="0.3">
      <c r="A117" s="81"/>
      <c r="B117" s="82"/>
      <c r="C117" s="26" t="s">
        <v>15</v>
      </c>
      <c r="D117" s="38">
        <v>0</v>
      </c>
      <c r="E117" s="38">
        <v>0</v>
      </c>
      <c r="F117" s="23">
        <f t="shared" si="22"/>
        <v>0</v>
      </c>
      <c r="G117" s="24">
        <v>0</v>
      </c>
      <c r="H117" s="94"/>
    </row>
    <row r="118" spans="1:9" s="37" customFormat="1" ht="33" customHeight="1" x14ac:dyDescent="0.3">
      <c r="A118" s="104" t="s">
        <v>10</v>
      </c>
      <c r="B118" s="105"/>
      <c r="C118" s="33" t="s">
        <v>4</v>
      </c>
      <c r="D118" s="38">
        <f>D119+D120+D121+D122+D124</f>
        <v>1133213.18554</v>
      </c>
      <c r="E118" s="38">
        <f>E119+E120+E121+E122+E124</f>
        <v>1022237.6320099999</v>
      </c>
      <c r="F118" s="28">
        <f>E118-D118</f>
        <v>-110975.55353000003</v>
      </c>
      <c r="G118" s="39">
        <f t="shared" si="23"/>
        <v>90.207001211593052</v>
      </c>
      <c r="H118" s="96"/>
      <c r="I118" s="40"/>
    </row>
    <row r="119" spans="1:9" s="37" customFormat="1" ht="33" customHeight="1" x14ac:dyDescent="0.3">
      <c r="A119" s="104"/>
      <c r="B119" s="105"/>
      <c r="C119" s="22" t="s">
        <v>5</v>
      </c>
      <c r="D119" s="28">
        <f>D15+D22+D29+D36+D73+D80+D89+D98+D105+D112+D43+D66+D57+D50</f>
        <v>61869</v>
      </c>
      <c r="E119" s="28">
        <f>E15+E22+E29+E36+E73+E80+E89+E98+E105+E112+E43+E66+E57+E50</f>
        <v>61869</v>
      </c>
      <c r="F119" s="28">
        <f t="shared" ref="F119:F124" si="24">E119-D119</f>
        <v>0</v>
      </c>
      <c r="G119" s="39">
        <f t="shared" si="23"/>
        <v>100</v>
      </c>
      <c r="H119" s="97"/>
    </row>
    <row r="120" spans="1:9" s="37" customFormat="1" ht="33" customHeight="1" x14ac:dyDescent="0.3">
      <c r="A120" s="104"/>
      <c r="B120" s="105"/>
      <c r="C120" s="22" t="s">
        <v>8</v>
      </c>
      <c r="D120" s="28">
        <f t="shared" ref="D120:E120" si="25">D16+D23+D30+D37+D74+D81+D90+D99+D106+D113+D44+D67+D58+D51</f>
        <v>383006.79488</v>
      </c>
      <c r="E120" s="28">
        <f t="shared" si="25"/>
        <v>382938.35707000003</v>
      </c>
      <c r="F120" s="41">
        <f t="shared" si="24"/>
        <v>-68.437809999973979</v>
      </c>
      <c r="G120" s="39">
        <f t="shared" si="23"/>
        <v>99.982131437114205</v>
      </c>
      <c r="H120" s="97"/>
    </row>
    <row r="121" spans="1:9" s="37" customFormat="1" ht="33" customHeight="1" x14ac:dyDescent="0.3">
      <c r="A121" s="104"/>
      <c r="B121" s="105"/>
      <c r="C121" s="22" t="s">
        <v>9</v>
      </c>
      <c r="D121" s="28">
        <f t="shared" ref="D121:E121" si="26">D17+D24+D31+D38+D75+D82+D91+D100+D107+D114+D45+D68+D59+D52</f>
        <v>688337.39065999992</v>
      </c>
      <c r="E121" s="28">
        <f t="shared" si="26"/>
        <v>577430.27493999992</v>
      </c>
      <c r="F121" s="28">
        <f t="shared" si="24"/>
        <v>-110907.11572</v>
      </c>
      <c r="G121" s="39">
        <f t="shared" si="23"/>
        <v>83.887681066742758</v>
      </c>
      <c r="H121" s="97"/>
    </row>
    <row r="122" spans="1:9" s="37" customFormat="1" ht="33" customHeight="1" x14ac:dyDescent="0.3">
      <c r="A122" s="104"/>
      <c r="B122" s="105"/>
      <c r="C122" s="22" t="s">
        <v>12</v>
      </c>
      <c r="D122" s="28">
        <f t="shared" ref="D122:E122" si="27">D18+D25+D32+D39+D76+D83+D92+D101+D108+D115+D46+D69+D60+D53</f>
        <v>0</v>
      </c>
      <c r="E122" s="28">
        <f t="shared" si="27"/>
        <v>0</v>
      </c>
      <c r="F122" s="28">
        <f t="shared" si="24"/>
        <v>0</v>
      </c>
      <c r="G122" s="39">
        <v>0</v>
      </c>
      <c r="H122" s="97"/>
    </row>
    <row r="123" spans="1:9" s="37" customFormat="1" ht="33" customHeight="1" x14ac:dyDescent="0.3">
      <c r="A123" s="104"/>
      <c r="B123" s="105"/>
      <c r="C123" s="26" t="s">
        <v>21</v>
      </c>
      <c r="D123" s="28">
        <f t="shared" ref="D123:E123" si="28">D19+D26+D33+D40+D77+D84+D93+D102+D109+D116+D47+D70+D61+D54</f>
        <v>5674.7667999999994</v>
      </c>
      <c r="E123" s="28">
        <f t="shared" si="28"/>
        <v>5674.7667999999994</v>
      </c>
      <c r="F123" s="28">
        <f t="shared" si="24"/>
        <v>0</v>
      </c>
      <c r="G123" s="39">
        <f t="shared" si="23"/>
        <v>100</v>
      </c>
      <c r="H123" s="97"/>
    </row>
    <row r="124" spans="1:9" s="37" customFormat="1" ht="33" customHeight="1" x14ac:dyDescent="0.3">
      <c r="A124" s="106"/>
      <c r="B124" s="107"/>
      <c r="C124" s="22" t="s">
        <v>15</v>
      </c>
      <c r="D124" s="28">
        <f>D20+D27+D34+D41+D78+D85+D94+D103+D110+D117+D48+D71+D62+D55</f>
        <v>0</v>
      </c>
      <c r="E124" s="28">
        <f>E20+E27+E34+E41+E78+E85+E94+E103+E110+E117+E48+E71+E62+E55</f>
        <v>0</v>
      </c>
      <c r="F124" s="28">
        <f t="shared" si="24"/>
        <v>0</v>
      </c>
      <c r="G124" s="39">
        <v>0</v>
      </c>
      <c r="H124" s="98"/>
    </row>
  </sheetData>
  <mergeCells count="60">
    <mergeCell ref="A118:B124"/>
    <mergeCell ref="H118:H124"/>
    <mergeCell ref="A49:A55"/>
    <mergeCell ref="B49:B55"/>
    <mergeCell ref="H49:H55"/>
    <mergeCell ref="A56:A62"/>
    <mergeCell ref="B56:B62"/>
    <mergeCell ref="H56:H62"/>
    <mergeCell ref="A65:A71"/>
    <mergeCell ref="B65:B71"/>
    <mergeCell ref="H65:H71"/>
    <mergeCell ref="A104:A110"/>
    <mergeCell ref="B104:B110"/>
    <mergeCell ref="H104:H110"/>
    <mergeCell ref="A111:A117"/>
    <mergeCell ref="B111:B117"/>
    <mergeCell ref="H111:H117"/>
    <mergeCell ref="A95:H95"/>
    <mergeCell ref="A96:H96"/>
    <mergeCell ref="A97:A103"/>
    <mergeCell ref="B97:B103"/>
    <mergeCell ref="H97:H103"/>
    <mergeCell ref="A86:H86"/>
    <mergeCell ref="A87:H87"/>
    <mergeCell ref="A88:A94"/>
    <mergeCell ref="B88:B94"/>
    <mergeCell ref="H88:H94"/>
    <mergeCell ref="A72:A78"/>
    <mergeCell ref="B72:B78"/>
    <mergeCell ref="H72:H78"/>
    <mergeCell ref="A79:A85"/>
    <mergeCell ref="B79:B85"/>
    <mergeCell ref="H79:H85"/>
    <mergeCell ref="A12:H12"/>
    <mergeCell ref="A21:A27"/>
    <mergeCell ref="B21:B27"/>
    <mergeCell ref="H21:H27"/>
    <mergeCell ref="A28:A41"/>
    <mergeCell ref="B28:B41"/>
    <mergeCell ref="H28:H34"/>
    <mergeCell ref="H35:H41"/>
    <mergeCell ref="A14:A20"/>
    <mergeCell ref="B14:B20"/>
    <mergeCell ref="H14:H20"/>
    <mergeCell ref="A13:H13"/>
    <mergeCell ref="G2:H3"/>
    <mergeCell ref="H4:I4"/>
    <mergeCell ref="A5:H5"/>
    <mergeCell ref="D9:E9"/>
    <mergeCell ref="F9:F10"/>
    <mergeCell ref="G9:G10"/>
    <mergeCell ref="A9:A10"/>
    <mergeCell ref="B9:B10"/>
    <mergeCell ref="C9:C10"/>
    <mergeCell ref="H9:H10"/>
    <mergeCell ref="A42:A48"/>
    <mergeCell ref="B42:B48"/>
    <mergeCell ref="H42:H48"/>
    <mergeCell ref="A63:H63"/>
    <mergeCell ref="A64:H64"/>
  </mergeCells>
  <pageMargins left="0" right="0" top="1.1811023622047245" bottom="0" header="0" footer="0"/>
  <pageSetup paperSize="9" scale="51" fitToHeight="2" orientation="landscape" r:id="rId1"/>
  <rowBreaks count="1" manualBreakCount="1">
    <brk id="36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Приложение 1</vt:lpstr>
      <vt:lpstr>Приложение 2</vt:lpstr>
      <vt:lpstr>'Приложение 1'!Область_печати</vt:lpstr>
      <vt:lpstr>'Приложение 2'!Область_печати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2023-01-27T10:43:55Z</dcterms:modified>
</cp:coreProperties>
</file>