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/>
  </bookViews>
  <sheets>
    <sheet name="СВОД (июль)" sheetId="9" r:id="rId1"/>
  </sheets>
  <definedNames>
    <definedName name="_xlnm._FilterDatabase" localSheetId="0" hidden="1">'СВОД (июль)'!$A$6:$AC$182</definedName>
    <definedName name="_xlnm.Print_Titles" localSheetId="0">'СВОД (июль)'!$4:$6</definedName>
    <definedName name="_xlnm.Print_Area" localSheetId="0">'СВОД (июль)'!$A$1:$N$190</definedName>
  </definedNames>
  <calcPr calcId="152511"/>
</workbook>
</file>

<file path=xl/calcChain.xml><?xml version="1.0" encoding="utf-8"?>
<calcChain xmlns="http://schemas.openxmlformats.org/spreadsheetml/2006/main">
  <c r="L190" i="9" l="1"/>
  <c r="K190" i="9"/>
  <c r="J190" i="9"/>
  <c r="I190" i="9"/>
  <c r="L189" i="9"/>
  <c r="K189" i="9"/>
  <c r="J189" i="9"/>
  <c r="I189" i="9"/>
  <c r="L188" i="9"/>
  <c r="K188" i="9"/>
  <c r="J188" i="9"/>
  <c r="I188" i="9"/>
  <c r="L187" i="9"/>
  <c r="K187" i="9"/>
  <c r="J187" i="9"/>
  <c r="I187" i="9"/>
  <c r="L186" i="9"/>
  <c r="K186" i="9"/>
  <c r="J186" i="9"/>
  <c r="L185" i="9"/>
  <c r="K185" i="9"/>
  <c r="J185" i="9"/>
  <c r="I185" i="9"/>
  <c r="L184" i="9"/>
  <c r="K184" i="9"/>
  <c r="J184" i="9"/>
  <c r="I184" i="9"/>
  <c r="J183" i="9"/>
  <c r="H183" i="9"/>
  <c r="K183" i="9" s="1"/>
  <c r="G183" i="9"/>
  <c r="F183" i="9"/>
  <c r="E183" i="9"/>
  <c r="L182" i="9"/>
  <c r="K182" i="9"/>
  <c r="J182" i="9"/>
  <c r="I182" i="9"/>
  <c r="L181" i="9"/>
  <c r="K181" i="9"/>
  <c r="J181" i="9"/>
  <c r="I181" i="9"/>
  <c r="L180" i="9"/>
  <c r="K180" i="9"/>
  <c r="J180" i="9"/>
  <c r="I180" i="9"/>
  <c r="L179" i="9"/>
  <c r="K179" i="9"/>
  <c r="J179" i="9"/>
  <c r="I179" i="9"/>
  <c r="L178" i="9"/>
  <c r="K178" i="9"/>
  <c r="J178" i="9"/>
  <c r="I178" i="9"/>
  <c r="L177" i="9"/>
  <c r="K177" i="9"/>
  <c r="J177" i="9"/>
  <c r="I177" i="9"/>
  <c r="L176" i="9"/>
  <c r="K176" i="9"/>
  <c r="J176" i="9"/>
  <c r="I176" i="9"/>
  <c r="J175" i="9"/>
  <c r="H175" i="9"/>
  <c r="K175" i="9" s="1"/>
  <c r="G175" i="9"/>
  <c r="F175" i="9"/>
  <c r="E175" i="9"/>
  <c r="L174" i="9"/>
  <c r="K174" i="9"/>
  <c r="J174" i="9"/>
  <c r="I174" i="9"/>
  <c r="L173" i="9"/>
  <c r="K173" i="9"/>
  <c r="J173" i="9"/>
  <c r="I173" i="9"/>
  <c r="L172" i="9"/>
  <c r="K172" i="9"/>
  <c r="J172" i="9"/>
  <c r="I172" i="9"/>
  <c r="L171" i="9"/>
  <c r="K171" i="9"/>
  <c r="J171" i="9"/>
  <c r="I171" i="9"/>
  <c r="L170" i="9"/>
  <c r="K170" i="9"/>
  <c r="J170" i="9"/>
  <c r="I170" i="9"/>
  <c r="L169" i="9"/>
  <c r="K169" i="9"/>
  <c r="J169" i="9"/>
  <c r="I169" i="9"/>
  <c r="L168" i="9"/>
  <c r="K168" i="9"/>
  <c r="J168" i="9"/>
  <c r="I168" i="9"/>
  <c r="J167" i="9"/>
  <c r="H167" i="9"/>
  <c r="K167" i="9" s="1"/>
  <c r="G167" i="9"/>
  <c r="F167" i="9"/>
  <c r="E167" i="9"/>
  <c r="L166" i="9"/>
  <c r="K166" i="9"/>
  <c r="J166" i="9"/>
  <c r="I166" i="9"/>
  <c r="L165" i="9"/>
  <c r="K165" i="9"/>
  <c r="J165" i="9"/>
  <c r="I165" i="9"/>
  <c r="L164" i="9"/>
  <c r="K164" i="9"/>
  <c r="J164" i="9"/>
  <c r="I164" i="9"/>
  <c r="L163" i="9"/>
  <c r="K163" i="9"/>
  <c r="J163" i="9"/>
  <c r="I163" i="9"/>
  <c r="L162" i="9"/>
  <c r="K162" i="9"/>
  <c r="J162" i="9"/>
  <c r="I162" i="9"/>
  <c r="L161" i="9"/>
  <c r="K161" i="9"/>
  <c r="J161" i="9"/>
  <c r="I161" i="9"/>
  <c r="L160" i="9"/>
  <c r="K160" i="9"/>
  <c r="J160" i="9"/>
  <c r="I160" i="9"/>
  <c r="J159" i="9"/>
  <c r="H159" i="9"/>
  <c r="K159" i="9" s="1"/>
  <c r="G159" i="9"/>
  <c r="F159" i="9"/>
  <c r="E159" i="9"/>
  <c r="L158" i="9"/>
  <c r="K158" i="9"/>
  <c r="J158" i="9"/>
  <c r="L157" i="9"/>
  <c r="K157" i="9"/>
  <c r="J157" i="9"/>
  <c r="L156" i="9"/>
  <c r="K156" i="9"/>
  <c r="J156" i="9"/>
  <c r="L155" i="9"/>
  <c r="K155" i="9"/>
  <c r="J155" i="9"/>
  <c r="L154" i="9"/>
  <c r="K154" i="9"/>
  <c r="J154" i="9"/>
  <c r="I154" i="9"/>
  <c r="L153" i="9"/>
  <c r="K153" i="9"/>
  <c r="J153" i="9"/>
  <c r="I153" i="9"/>
  <c r="L152" i="9"/>
  <c r="K152" i="9"/>
  <c r="J152" i="9"/>
  <c r="K151" i="9"/>
  <c r="I151" i="9"/>
  <c r="H151" i="9"/>
  <c r="J151" i="9" s="1"/>
  <c r="G151" i="9"/>
  <c r="F151" i="9"/>
  <c r="E151" i="9"/>
  <c r="L150" i="9"/>
  <c r="K150" i="9"/>
  <c r="J150" i="9"/>
  <c r="I150" i="9"/>
  <c r="L149" i="9"/>
  <c r="K149" i="9"/>
  <c r="J149" i="9"/>
  <c r="I149" i="9"/>
  <c r="L148" i="9"/>
  <c r="K148" i="9"/>
  <c r="J148" i="9"/>
  <c r="I148" i="9"/>
  <c r="L147" i="9"/>
  <c r="K147" i="9"/>
  <c r="J147" i="9"/>
  <c r="I147" i="9"/>
  <c r="L146" i="9"/>
  <c r="K146" i="9"/>
  <c r="J146" i="9"/>
  <c r="I146" i="9"/>
  <c r="L145" i="9"/>
  <c r="K145" i="9"/>
  <c r="J145" i="9"/>
  <c r="I145" i="9"/>
  <c r="L144" i="9"/>
  <c r="K144" i="9"/>
  <c r="J144" i="9"/>
  <c r="I144" i="9"/>
  <c r="K143" i="9"/>
  <c r="I143" i="9"/>
  <c r="H143" i="9"/>
  <c r="J143" i="9" s="1"/>
  <c r="G143" i="9"/>
  <c r="F143" i="9"/>
  <c r="E143" i="9"/>
  <c r="L142" i="9"/>
  <c r="K142" i="9"/>
  <c r="J142" i="9"/>
  <c r="L141" i="9"/>
  <c r="K141" i="9"/>
  <c r="J141" i="9"/>
  <c r="I141" i="9"/>
  <c r="L140" i="9"/>
  <c r="L139" i="9"/>
  <c r="K139" i="9"/>
  <c r="J139" i="9"/>
  <c r="I139" i="9"/>
  <c r="L138" i="9"/>
  <c r="K138" i="9"/>
  <c r="J138" i="9"/>
  <c r="I138" i="9"/>
  <c r="L137" i="9"/>
  <c r="K137" i="9"/>
  <c r="J137" i="9"/>
  <c r="I137" i="9"/>
  <c r="L136" i="9"/>
  <c r="K136" i="9"/>
  <c r="J136" i="9"/>
  <c r="I136" i="9"/>
  <c r="K135" i="9"/>
  <c r="I135" i="9"/>
  <c r="H135" i="9"/>
  <c r="J135" i="9" s="1"/>
  <c r="G135" i="9"/>
  <c r="F135" i="9"/>
  <c r="E135" i="9"/>
  <c r="L134" i="9"/>
  <c r="K134" i="9"/>
  <c r="J134" i="9"/>
  <c r="I134" i="9"/>
  <c r="L133" i="9"/>
  <c r="K133" i="9"/>
  <c r="J133" i="9"/>
  <c r="I133" i="9"/>
  <c r="L132" i="9"/>
  <c r="K132" i="9"/>
  <c r="J132" i="9"/>
  <c r="I132" i="9"/>
  <c r="L131" i="9"/>
  <c r="K131" i="9"/>
  <c r="J131" i="9"/>
  <c r="L130" i="9"/>
  <c r="K130" i="9"/>
  <c r="J130" i="9"/>
  <c r="I130" i="9"/>
  <c r="L129" i="9"/>
  <c r="K129" i="9"/>
  <c r="J129" i="9"/>
  <c r="I129" i="9"/>
  <c r="K128" i="9"/>
  <c r="J128" i="9"/>
  <c r="I128" i="9"/>
  <c r="K127" i="9"/>
  <c r="I127" i="9"/>
  <c r="H127" i="9"/>
  <c r="L127" i="9" s="1"/>
  <c r="G127" i="9"/>
  <c r="F127" i="9"/>
  <c r="E127" i="9"/>
  <c r="L126" i="9"/>
  <c r="K126" i="9"/>
  <c r="J126" i="9"/>
  <c r="I126" i="9"/>
  <c r="L125" i="9"/>
  <c r="K125" i="9"/>
  <c r="J125" i="9"/>
  <c r="I125" i="9"/>
  <c r="L124" i="9"/>
  <c r="K124" i="9"/>
  <c r="J124" i="9"/>
  <c r="I124" i="9"/>
  <c r="L123" i="9"/>
  <c r="K123" i="9"/>
  <c r="J123" i="9"/>
  <c r="I123" i="9"/>
  <c r="L122" i="9"/>
  <c r="K122" i="9"/>
  <c r="J122" i="9"/>
  <c r="I122" i="9"/>
  <c r="L121" i="9"/>
  <c r="K121" i="9"/>
  <c r="J121" i="9"/>
  <c r="I121" i="9"/>
  <c r="L120" i="9"/>
  <c r="K120" i="9"/>
  <c r="J120" i="9"/>
  <c r="I120" i="9"/>
  <c r="K119" i="9"/>
  <c r="I119" i="9"/>
  <c r="H119" i="9"/>
  <c r="L119" i="9" s="1"/>
  <c r="G119" i="9"/>
  <c r="F119" i="9"/>
  <c r="E119" i="9"/>
  <c r="L118" i="9"/>
  <c r="K118" i="9"/>
  <c r="J118" i="9"/>
  <c r="I118" i="9"/>
  <c r="L117" i="9"/>
  <c r="K117" i="9"/>
  <c r="J117" i="9"/>
  <c r="I117" i="9"/>
  <c r="L116" i="9"/>
  <c r="K116" i="9"/>
  <c r="J116" i="9"/>
  <c r="I116" i="9"/>
  <c r="L115" i="9"/>
  <c r="K115" i="9"/>
  <c r="J115" i="9"/>
  <c r="I115" i="9"/>
  <c r="L114" i="9"/>
  <c r="K114" i="9"/>
  <c r="J114" i="9"/>
  <c r="I114" i="9"/>
  <c r="L113" i="9"/>
  <c r="K113" i="9"/>
  <c r="J113" i="9"/>
  <c r="I113" i="9"/>
  <c r="L112" i="9"/>
  <c r="K112" i="9"/>
  <c r="J112" i="9"/>
  <c r="I112" i="9"/>
  <c r="K111" i="9"/>
  <c r="I111" i="9"/>
  <c r="H111" i="9"/>
  <c r="L111" i="9" s="1"/>
  <c r="G111" i="9"/>
  <c r="F111" i="9"/>
  <c r="E111" i="9"/>
  <c r="L110" i="9"/>
  <c r="K110" i="9"/>
  <c r="J110" i="9"/>
  <c r="I110" i="9"/>
  <c r="L109" i="9"/>
  <c r="K109" i="9"/>
  <c r="J109" i="9"/>
  <c r="I109" i="9"/>
  <c r="L108" i="9"/>
  <c r="K108" i="9"/>
  <c r="J108" i="9"/>
  <c r="I108" i="9"/>
  <c r="L107" i="9"/>
  <c r="K107" i="9"/>
  <c r="J107" i="9"/>
  <c r="I107" i="9"/>
  <c r="L106" i="9"/>
  <c r="K106" i="9"/>
  <c r="J106" i="9"/>
  <c r="I106" i="9"/>
  <c r="L105" i="9"/>
  <c r="K105" i="9"/>
  <c r="J105" i="9"/>
  <c r="I105" i="9"/>
  <c r="L104" i="9"/>
  <c r="K104" i="9"/>
  <c r="J104" i="9"/>
  <c r="I104" i="9"/>
  <c r="K103" i="9"/>
  <c r="I103" i="9"/>
  <c r="H103" i="9"/>
  <c r="L103" i="9" s="1"/>
  <c r="G103" i="9"/>
  <c r="F103" i="9"/>
  <c r="E103" i="9"/>
  <c r="L102" i="9"/>
  <c r="K102" i="9"/>
  <c r="J102" i="9"/>
  <c r="L101" i="9"/>
  <c r="K101" i="9"/>
  <c r="J101" i="9"/>
  <c r="I101" i="9"/>
  <c r="L100" i="9"/>
  <c r="K100" i="9"/>
  <c r="J100" i="9"/>
  <c r="I100" i="9"/>
  <c r="L99" i="9"/>
  <c r="K99" i="9"/>
  <c r="J99" i="9"/>
  <c r="L98" i="9"/>
  <c r="K98" i="9"/>
  <c r="J98" i="9"/>
  <c r="I98" i="9"/>
  <c r="L97" i="9"/>
  <c r="K97" i="9"/>
  <c r="J97" i="9"/>
  <c r="I97" i="9"/>
  <c r="L96" i="9"/>
  <c r="K96" i="9"/>
  <c r="J96" i="9"/>
  <c r="I96" i="9"/>
  <c r="K95" i="9"/>
  <c r="I95" i="9"/>
  <c r="H95" i="9"/>
  <c r="J95" i="9" s="1"/>
  <c r="G95" i="9"/>
  <c r="F95" i="9"/>
  <c r="E95" i="9"/>
  <c r="L94" i="9"/>
  <c r="K94" i="9"/>
  <c r="J94" i="9"/>
  <c r="I94" i="9"/>
  <c r="L93" i="9"/>
  <c r="K93" i="9"/>
  <c r="J93" i="9"/>
  <c r="I93" i="9"/>
  <c r="L92" i="9"/>
  <c r="J92" i="9"/>
  <c r="I92" i="9"/>
  <c r="L91" i="9"/>
  <c r="K91" i="9"/>
  <c r="J91" i="9"/>
  <c r="I91" i="9"/>
  <c r="L90" i="9"/>
  <c r="K90" i="9"/>
  <c r="J90" i="9"/>
  <c r="I90" i="9"/>
  <c r="L89" i="9"/>
  <c r="K89" i="9"/>
  <c r="J89" i="9"/>
  <c r="I89" i="9"/>
  <c r="L88" i="9"/>
  <c r="K88" i="9"/>
  <c r="J88" i="9"/>
  <c r="I88" i="9"/>
  <c r="H87" i="9"/>
  <c r="I87" i="9" s="1"/>
  <c r="G87" i="9"/>
  <c r="F87" i="9"/>
  <c r="E87" i="9"/>
  <c r="L86" i="9"/>
  <c r="K86" i="9"/>
  <c r="J86" i="9"/>
  <c r="L85" i="9"/>
  <c r="K85" i="9"/>
  <c r="L84" i="9"/>
  <c r="J84" i="9"/>
  <c r="I84" i="9"/>
  <c r="L83" i="9"/>
  <c r="K83" i="9"/>
  <c r="J83" i="9"/>
  <c r="I83" i="9"/>
  <c r="L82" i="9"/>
  <c r="K82" i="9"/>
  <c r="J82" i="9"/>
  <c r="I82" i="9"/>
  <c r="L81" i="9"/>
  <c r="K81" i="9"/>
  <c r="J81" i="9"/>
  <c r="I81" i="9"/>
  <c r="L80" i="9"/>
  <c r="K80" i="9"/>
  <c r="J80" i="9"/>
  <c r="I80" i="9"/>
  <c r="H79" i="9"/>
  <c r="I79" i="9" s="1"/>
  <c r="G79" i="9"/>
  <c r="F79" i="9"/>
  <c r="E79" i="9"/>
  <c r="L78" i="9"/>
  <c r="L77" i="9"/>
  <c r="K77" i="9"/>
  <c r="L76" i="9"/>
  <c r="K76" i="9"/>
  <c r="J76" i="9"/>
  <c r="L75" i="9"/>
  <c r="K75" i="9"/>
  <c r="J75" i="9"/>
  <c r="I75" i="9"/>
  <c r="L74" i="9"/>
  <c r="K74" i="9"/>
  <c r="J74" i="9"/>
  <c r="I74" i="9"/>
  <c r="L73" i="9"/>
  <c r="K73" i="9"/>
  <c r="J73" i="9"/>
  <c r="I73" i="9"/>
  <c r="L72" i="9"/>
  <c r="K72" i="9"/>
  <c r="J72" i="9"/>
  <c r="I72" i="9"/>
  <c r="J71" i="9"/>
  <c r="H71" i="9"/>
  <c r="K71" i="9" s="1"/>
  <c r="G71" i="9"/>
  <c r="F71" i="9"/>
  <c r="E71" i="9"/>
  <c r="L70" i="9"/>
  <c r="K70" i="9"/>
  <c r="J70" i="9"/>
  <c r="I70" i="9"/>
  <c r="L69" i="9"/>
  <c r="K69" i="9"/>
  <c r="J69" i="9"/>
  <c r="L68" i="9"/>
  <c r="K68" i="9"/>
  <c r="J68" i="9"/>
  <c r="I68" i="9"/>
  <c r="L67" i="9"/>
  <c r="K67" i="9"/>
  <c r="J67" i="9"/>
  <c r="I67" i="9"/>
  <c r="L66" i="9"/>
  <c r="K66" i="9"/>
  <c r="J66" i="9"/>
  <c r="I66" i="9"/>
  <c r="L65" i="9"/>
  <c r="K65" i="9"/>
  <c r="J65" i="9"/>
  <c r="I65" i="9"/>
  <c r="L64" i="9"/>
  <c r="K64" i="9"/>
  <c r="J64" i="9"/>
  <c r="I64" i="9"/>
  <c r="K63" i="9"/>
  <c r="I63" i="9"/>
  <c r="H63" i="9"/>
  <c r="J63" i="9" s="1"/>
  <c r="G63" i="9"/>
  <c r="F63" i="9"/>
  <c r="E63" i="9"/>
  <c r="L62" i="9"/>
  <c r="K62" i="9"/>
  <c r="J62" i="9"/>
  <c r="L61" i="9"/>
  <c r="K61" i="9"/>
  <c r="J61" i="9"/>
  <c r="L60" i="9"/>
  <c r="K60" i="9"/>
  <c r="J60" i="9"/>
  <c r="L59" i="9"/>
  <c r="K59" i="9"/>
  <c r="J59" i="9"/>
  <c r="L58" i="9"/>
  <c r="K58" i="9"/>
  <c r="J58" i="9"/>
  <c r="I58" i="9"/>
  <c r="L57" i="9"/>
  <c r="K57" i="9"/>
  <c r="J57" i="9"/>
  <c r="I57" i="9"/>
  <c r="L56" i="9"/>
  <c r="K56" i="9"/>
  <c r="J56" i="9"/>
  <c r="I56" i="9"/>
  <c r="K55" i="9"/>
  <c r="I55" i="9"/>
  <c r="H55" i="9"/>
  <c r="J55" i="9" s="1"/>
  <c r="G55" i="9"/>
  <c r="F55" i="9"/>
  <c r="E55" i="9"/>
  <c r="L54" i="9"/>
  <c r="K54" i="9"/>
  <c r="J54" i="9"/>
  <c r="I54" i="9"/>
  <c r="L53" i="9"/>
  <c r="K53" i="9"/>
  <c r="J53" i="9"/>
  <c r="I53" i="9"/>
  <c r="L52" i="9"/>
  <c r="K52" i="9"/>
  <c r="J52" i="9"/>
  <c r="I52" i="9"/>
  <c r="L51" i="9"/>
  <c r="K51" i="9"/>
  <c r="J51" i="9"/>
  <c r="I51" i="9"/>
  <c r="L50" i="9"/>
  <c r="K50" i="9"/>
  <c r="J50" i="9"/>
  <c r="I50" i="9"/>
  <c r="L49" i="9"/>
  <c r="K49" i="9"/>
  <c r="J49" i="9"/>
  <c r="I49" i="9"/>
  <c r="L48" i="9"/>
  <c r="K48" i="9"/>
  <c r="J48" i="9"/>
  <c r="I48" i="9"/>
  <c r="K47" i="9"/>
  <c r="I47" i="9"/>
  <c r="H47" i="9"/>
  <c r="J47" i="9" s="1"/>
  <c r="G47" i="9"/>
  <c r="F47" i="9"/>
  <c r="E47" i="9"/>
  <c r="L46" i="9"/>
  <c r="K46" i="9"/>
  <c r="J46" i="9"/>
  <c r="I46" i="9"/>
  <c r="L45" i="9"/>
  <c r="K45" i="9"/>
  <c r="J45" i="9"/>
  <c r="I45" i="9"/>
  <c r="L44" i="9"/>
  <c r="K44" i="9"/>
  <c r="J44" i="9"/>
  <c r="I44" i="9"/>
  <c r="L43" i="9"/>
  <c r="K43" i="9"/>
  <c r="J43" i="9"/>
  <c r="I43" i="9"/>
  <c r="L42" i="9"/>
  <c r="K42" i="9"/>
  <c r="J42" i="9"/>
  <c r="I42" i="9"/>
  <c r="L41" i="9"/>
  <c r="J41" i="9"/>
  <c r="I41" i="9"/>
  <c r="L40" i="9"/>
  <c r="K40" i="9"/>
  <c r="J40" i="9"/>
  <c r="I40" i="9"/>
  <c r="H39" i="9"/>
  <c r="I39" i="9" s="1"/>
  <c r="G39" i="9"/>
  <c r="F39" i="9"/>
  <c r="E39" i="9"/>
  <c r="L38" i="9"/>
  <c r="K38" i="9"/>
  <c r="J38" i="9"/>
  <c r="I38" i="9"/>
  <c r="L37" i="9"/>
  <c r="K37" i="9"/>
  <c r="J37" i="9"/>
  <c r="I37" i="9"/>
  <c r="L36" i="9"/>
  <c r="K36" i="9"/>
  <c r="J36" i="9"/>
  <c r="I36" i="9"/>
  <c r="L35" i="9"/>
  <c r="K35" i="9"/>
  <c r="J35" i="9"/>
  <c r="I35" i="9"/>
  <c r="L34" i="9"/>
  <c r="K34" i="9"/>
  <c r="J34" i="9"/>
  <c r="I34" i="9"/>
  <c r="L33" i="9"/>
  <c r="K33" i="9"/>
  <c r="J33" i="9"/>
  <c r="I33" i="9"/>
  <c r="L32" i="9"/>
  <c r="K32" i="9"/>
  <c r="J32" i="9"/>
  <c r="I32" i="9"/>
  <c r="H31" i="9"/>
  <c r="I31" i="9" s="1"/>
  <c r="G31" i="9"/>
  <c r="F31" i="9"/>
  <c r="E31" i="9"/>
  <c r="L30" i="9"/>
  <c r="K30" i="9"/>
  <c r="J30" i="9"/>
  <c r="I30" i="9"/>
  <c r="L29" i="9"/>
  <c r="K29" i="9"/>
  <c r="J29" i="9"/>
  <c r="L28" i="9"/>
  <c r="K28" i="9"/>
  <c r="J28" i="9"/>
  <c r="L27" i="9"/>
  <c r="K27" i="9"/>
  <c r="J27" i="9"/>
  <c r="L26" i="9"/>
  <c r="K26" i="9"/>
  <c r="J26" i="9"/>
  <c r="I26" i="9"/>
  <c r="L25" i="9"/>
  <c r="K25" i="9"/>
  <c r="J25" i="9"/>
  <c r="I25" i="9"/>
  <c r="L24" i="9"/>
  <c r="K24" i="9"/>
  <c r="J24" i="9"/>
  <c r="I24" i="9"/>
  <c r="K23" i="9"/>
  <c r="I23" i="9"/>
  <c r="H23" i="9"/>
  <c r="L23" i="9" s="1"/>
  <c r="G23" i="9"/>
  <c r="J23" i="9" s="1"/>
  <c r="F23" i="9"/>
  <c r="E23" i="9"/>
  <c r="L22" i="9"/>
  <c r="K22" i="9"/>
  <c r="J22" i="9"/>
  <c r="I22" i="9"/>
  <c r="L21" i="9"/>
  <c r="K21" i="9"/>
  <c r="J21" i="9"/>
  <c r="I21" i="9"/>
  <c r="I13" i="9" s="1"/>
  <c r="L20" i="9"/>
  <c r="K20" i="9"/>
  <c r="J20" i="9"/>
  <c r="I20" i="9"/>
  <c r="L19" i="9"/>
  <c r="K19" i="9"/>
  <c r="J19" i="9"/>
  <c r="I19" i="9"/>
  <c r="L18" i="9"/>
  <c r="K18" i="9"/>
  <c r="J18" i="9"/>
  <c r="I18" i="9"/>
  <c r="L17" i="9"/>
  <c r="K17" i="9"/>
  <c r="J17" i="9"/>
  <c r="I17" i="9"/>
  <c r="L16" i="9"/>
  <c r="K16" i="9"/>
  <c r="J16" i="9"/>
  <c r="I16" i="9"/>
  <c r="I15" i="9"/>
  <c r="H15" i="9"/>
  <c r="L15" i="9" s="1"/>
  <c r="G15" i="9"/>
  <c r="J15" i="9" s="1"/>
  <c r="F15" i="9"/>
  <c r="K15" i="9" s="1"/>
  <c r="E15" i="9"/>
  <c r="I14" i="9"/>
  <c r="H14" i="9"/>
  <c r="J14" i="9" s="1"/>
  <c r="G14" i="9"/>
  <c r="F14" i="9"/>
  <c r="E14" i="9"/>
  <c r="H13" i="9"/>
  <c r="L13" i="9" s="1"/>
  <c r="G13" i="9"/>
  <c r="F13" i="9"/>
  <c r="E13" i="9"/>
  <c r="L12" i="9"/>
  <c r="H12" i="9"/>
  <c r="J12" i="9" s="1"/>
  <c r="G12" i="9"/>
  <c r="F12" i="9"/>
  <c r="E12" i="9"/>
  <c r="K11" i="9"/>
  <c r="H11" i="9"/>
  <c r="L11" i="9" s="1"/>
  <c r="G11" i="9"/>
  <c r="F11" i="9"/>
  <c r="E11" i="9"/>
  <c r="K10" i="9"/>
  <c r="H10" i="9"/>
  <c r="L10" i="9" s="1"/>
  <c r="G10" i="9"/>
  <c r="F10" i="9"/>
  <c r="E10" i="9"/>
  <c r="K9" i="9"/>
  <c r="H9" i="9"/>
  <c r="L9" i="9" s="1"/>
  <c r="G9" i="9"/>
  <c r="F9" i="9"/>
  <c r="E9" i="9"/>
  <c r="K8" i="9"/>
  <c r="H8" i="9"/>
  <c r="L8" i="9" s="1"/>
  <c r="G8" i="9"/>
  <c r="G7" i="9" s="1"/>
  <c r="F8" i="9"/>
  <c r="E8" i="9"/>
  <c r="M7" i="9"/>
  <c r="H7" i="9"/>
  <c r="K7" i="9" s="1"/>
  <c r="F7" i="9"/>
  <c r="E7" i="9"/>
  <c r="C7" i="9"/>
  <c r="L39" i="9" l="1"/>
  <c r="L87" i="9"/>
  <c r="I7" i="9"/>
  <c r="I8" i="9"/>
  <c r="I9" i="9"/>
  <c r="I10" i="9"/>
  <c r="I11" i="9"/>
  <c r="I12" i="9"/>
  <c r="K13" i="9"/>
  <c r="K14" i="9"/>
  <c r="J31" i="9"/>
  <c r="J39" i="9"/>
  <c r="L71" i="9"/>
  <c r="J79" i="9"/>
  <c r="J87" i="9"/>
  <c r="L159" i="9"/>
  <c r="L167" i="9"/>
  <c r="L175" i="9"/>
  <c r="L183" i="9"/>
  <c r="L7" i="9"/>
  <c r="L31" i="9"/>
  <c r="J7" i="9"/>
  <c r="J8" i="9"/>
  <c r="J9" i="9"/>
  <c r="J10" i="9"/>
  <c r="J11" i="9"/>
  <c r="L14" i="9"/>
  <c r="K31" i="9"/>
  <c r="K39" i="9"/>
  <c r="L47" i="9"/>
  <c r="L55" i="9"/>
  <c r="L63" i="9"/>
  <c r="I71" i="9"/>
  <c r="K79" i="9"/>
  <c r="K87" i="9"/>
  <c r="L95" i="9"/>
  <c r="J103" i="9"/>
  <c r="J111" i="9"/>
  <c r="J119" i="9"/>
  <c r="J127" i="9"/>
  <c r="L135" i="9"/>
  <c r="L143" i="9"/>
  <c r="L151" i="9"/>
  <c r="I159" i="9"/>
  <c r="I167" i="9"/>
  <c r="I175" i="9"/>
  <c r="I183" i="9"/>
  <c r="L79" i="9"/>
</calcChain>
</file>

<file path=xl/sharedStrings.xml><?xml version="1.0" encoding="utf-8"?>
<sst xmlns="http://schemas.openxmlformats.org/spreadsheetml/2006/main" count="249" uniqueCount="72">
  <si>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</si>
  <si>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</si>
  <si>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</si>
  <si>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</si>
  <si>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</si>
  <si>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Количество целевых показателей</t>
  </si>
  <si>
    <t>Ответственные исполнители              (Ф.И.О. телефон)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</si>
  <si>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</si>
  <si>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</si>
  <si>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</si>
  <si>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</si>
  <si>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</si>
  <si>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</si>
  <si>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>9
= гр.8 - гр.6</t>
  </si>
  <si>
    <t>10
= гр.8/гр.7*100</t>
  </si>
  <si>
    <t>11
= гр.8/гр.6*100</t>
  </si>
  <si>
    <t>12
= гр.8/гр.5*100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</si>
  <si>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</si>
  <si>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</si>
  <si>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</si>
  <si>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</si>
  <si>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</si>
  <si>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</si>
  <si>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</si>
  <si>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</si>
  <si>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2019-2024 годы и на период до 2030 года"</t>
  </si>
  <si>
    <t>Заместитель директора департамента образования и молодежной политики
Пайвина С.Д.
223811,
Заместитель директора департамента образования и молодежной политики
Кофанова О.А.
256895</t>
  </si>
  <si>
    <t>"Доступная среда Нефтеюганского района на 2019-2024 годы и на период до 2030 года"</t>
  </si>
  <si>
    <t>"Развитие культуры Нефтеюганского района на 2019-2024 годы и на период до 2030 года"</t>
  </si>
  <si>
    <t>Заместитель председателя комитета по культуре
Аликова Е.С.
316414</t>
  </si>
  <si>
    <t>"Развитие информационного общества Нефтеюганского района на 2019-2024 годы и на период до 2030 года"</t>
  </si>
  <si>
    <t>Начальник УИТиАР
Гимазетдинов И.М.
250177</t>
  </si>
  <si>
    <t xml:space="preserve">"Развитие физической культуры и спорта в Нефтеюганском районе на 2019-2024 годы и на период до 2030 года" </t>
  </si>
  <si>
    <t>"Развитие агропромышленного комплекса и рынков сельскохозяйственной продукции, сырья и продовольствия Нефтеюганского района в 2019-2024 годах и на период до 2030 года"</t>
  </si>
  <si>
    <t>Начальник отдела по сельскому хозяйству
Березецкая Ю.Н.
250-242</t>
  </si>
  <si>
    <t>"Социально-экономическое развитие населения района из числа коренных малочисленных народов Севера Нефтеюганского района на 2019–2024 годы и на период до 2030 года"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</si>
  <si>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</si>
  <si>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2019-2024 годах и на период до 2030 года"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</si>
  <si>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на 2019-2024 годы и на период до 2030 года"</t>
  </si>
  <si>
    <t>Начальник ОРИМП 
Горячева О.К.
250202</t>
  </si>
  <si>
    <t>"Обеспечение прав и законных интересов населения Нефтеюганского района в отдельных сферах жизнедеятельности в 2019-2024 годах и на период до 2030 года"</t>
  </si>
  <si>
    <t>Начальник отдела профилактики терроризма и правонарушений, 
Белоус В.П. 
256898</t>
  </si>
  <si>
    <t>"Защита населения и территорий от чрезвычайных ситуаций, обеспечение пожарной безопасности в Нефтеюганском районе на 2019-2024 годы и на период до 2030 года"</t>
  </si>
  <si>
    <t>"Развитие гражданского общества Нефтеюганского района на 2019-2024 годы и на период до 2030 года"</t>
  </si>
  <si>
    <t>Начальник управления по связям с общественностью
Федорова А.Н.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</si>
  <si>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2019-2024 годы и на период до 2030 года"</t>
  </si>
  <si>
    <t xml:space="preserve">Председатель комитета по экономической политике и предпринимательству,
Шумейко И.М.
250179
</t>
  </si>
  <si>
    <t>"Развитие транспортной системы Нефтеюганского   района на 2019-2024 годы и на период до 2030 года"</t>
  </si>
  <si>
    <t>"Управление имуществом муниципального образования Нефтеюганский район на 2019-2024 годы и на период до 2030 года"</t>
  </si>
  <si>
    <t>Заместители директора департамента финансов:
Московкина Л.Д.
250146
Курова Н.В.
250196</t>
  </si>
  <si>
    <t xml:space="preserve">"Улучшение условий и охраны труда  в муниципальном образовании Нефтеюганский район на 2019-2024 годы и на период до 2030 года" </t>
  </si>
  <si>
    <t>"Социальная поддержка жителей  Нефтеюганского района  на 2019-2024 годы и на период до 2030 года"</t>
  </si>
  <si>
    <t xml:space="preserve">Начальник отдела  по опеке и попечительству,
Лобанкова В.В.
247606
</t>
  </si>
  <si>
    <t>"Совершенствование  муниципального  управления в Нефтеюганском  районе на 2019  - 2024 годы и на период до 2030 года"</t>
  </si>
  <si>
    <t>"Профилактика экстремизма, гармонизация межэтнических и межкультурных отношений в Нефтеюганском районе на 2019-2024 годы и на период до 2030 года"</t>
  </si>
  <si>
    <t>Начальник управления по связям с 
общественностью,
Федорова А.Н.
256815</t>
  </si>
  <si>
    <t xml:space="preserve">"Поддержка садоводства и огородничества на территории Нефтеюганского района  в 2020-2024 годах и на  период до 2030 года"
</t>
  </si>
  <si>
    <t>"Управление муниципальными финансами в Нефтеюганском районе на 2019-2024 годы и период до 2030 года"</t>
  </si>
  <si>
    <t>"Обеспечение экологической безопасности Нефтеюганского района на 2019-2024 годы и на период до 2030 года"</t>
  </si>
  <si>
    <t>Председатель комитета по земельным ресурсам,
Дода А.В.
250819</t>
  </si>
  <si>
    <t xml:space="preserve">Заместитель директора департамента имущественных отношений,
Сахаров А.Н.
256775
Начальник отдела по реализации жилищных программ комитета  жилищной политике
Гончаренко Т.Л.
250159
</t>
  </si>
  <si>
    <t>Начальник отдела по транспорту и дорогам,
Василевская М.Б.
250186</t>
  </si>
  <si>
    <t>Заместитель директора департамента имущественных отношений,
 Большакова О.Н.
250166</t>
  </si>
  <si>
    <t>Начальник отдела социально-трудовых отношений,
Докукина И.Ф.
238014</t>
  </si>
  <si>
    <t>Утвержденный/уточненный  план на 2020 год</t>
  </si>
  <si>
    <t xml:space="preserve">% исполнения к утвержденному/уточненному  плану на 2020 год </t>
  </si>
  <si>
    <t>Начальник отдела социально-трудовых отношений,
Докукина И.Ф.
225561</t>
  </si>
  <si>
    <t>Всего 22</t>
  </si>
  <si>
    <t>Председатель комитета ФКиС 
Моисеенко А.Е.,
278107</t>
  </si>
  <si>
    <t xml:space="preserve">Начальник управления по учету и отчетности –  главный бухгалтер АНР,
Т.А.Пятигор
</t>
  </si>
  <si>
    <t>Заместитель председателя  комитета гражданской защиты населения Нефтеюганского района, 
Сычёв А.М. 
250162</t>
  </si>
  <si>
    <t>на 01.08.2020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</si>
</sst>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7" formatCode="_-* #,##0.0\ _₽_-;\-* #,##0.0\ _₽_-;_-* &quot;-&quot;\ _₽_-;_-@_-"/>
    <numFmt numFmtId="168" formatCode="_-* #,##0.0\ _₽_-;\-* #,##0.0\ _₽_-;_-* &quot;-&quot;??\ _₽_-;_-@_-"/>
    <numFmt numFmtId="169" formatCode="_-* #,##0.000_р_._-;\-* #,##0.000_р_._-;_-* &quot;-&quot;???_р_._-;_-@_-"/>
    <numFmt numFmtId="170" formatCode="#,##0.0_ ;\-#,##0.0\ "/>
    <numFmt numFmtId="171" formatCode="_-* #,##0.0000\ _₽_-;\-* #,##0.0000\ _₽_-;_-* &quot;-&quot;\ _₽_-;_-@_-"/>
    <numFmt numFmtId="172" formatCode="_-* #,##0.0\ _₽_-;\-* #,##0.0\ _₽_-;_-* &quot;-&quot;?????\ _₽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32"/>
      <color rgb="FFFF0000"/>
      <name val="Calibri"/>
      <family val="2"/>
      <scheme val="minor"/>
    </font>
    <font>
      <sz val="34"/>
      <color rgb="FFFF000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48"/>
      <name val="Times New Roman"/>
      <family val="1"/>
      <charset val="204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32"/>
      <name val="Calibri"/>
      <family val="2"/>
      <scheme val="minor"/>
    </font>
    <font>
      <sz val="34"/>
      <name val="Calibri"/>
      <family val="2"/>
      <scheme val="minor"/>
    </font>
    <font>
      <sz val="3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2"/>
      <name val="Times New Roman"/>
      <family val="1"/>
      <charset val="204"/>
    </font>
    <font>
      <sz val="42"/>
      <name val="Times New Roman"/>
      <family val="1"/>
      <charset val="204"/>
    </font>
    <font>
      <b/>
      <sz val="32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36"/>
      <name val="Times New Roman"/>
      <family val="1"/>
      <charset val="204"/>
    </font>
    <font>
      <sz val="11"/>
      <color indexed="8"/>
      <name val="Calibri"/>
      <family val="2"/>
    </font>
    <font>
      <sz val="42"/>
      <color rgb="FFFF0000"/>
      <name val="Times New Roman"/>
      <family val="1"/>
      <charset val="204"/>
    </font>
    <font>
      <sz val="34"/>
      <color rgb="FFFF0000"/>
      <name val="Calibri"/>
      <family val="2"/>
      <scheme val="minor"/>
    </font>
    <font>
      <b/>
      <sz val="40"/>
      <name val="Times New Roman"/>
      <family val="1"/>
      <charset val="204"/>
    </font>
    <font>
      <sz val="40"/>
      <name val="Times New Roman"/>
      <family val="1"/>
      <charset val="204"/>
    </font>
    <font>
      <sz val="40"/>
      <name val="Calibri"/>
      <family val="2"/>
      <scheme val="minor"/>
    </font>
    <font>
      <sz val="42"/>
      <color rgb="FFFF0000"/>
      <name val="Calibri"/>
      <family val="2"/>
      <scheme val="minor"/>
    </font>
    <font>
      <sz val="42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43" fontId="10" fillId="0" borderId="0" applyFont="0" applyFill="0" applyBorder="0" applyAlignment="0" applyProtection="0"/>
    <xf numFmtId="0" fontId="9" fillId="0" borderId="0"/>
    <xf numFmtId="0" fontId="22" fillId="0" borderId="0"/>
    <xf numFmtId="165" fontId="22" fillId="0" borderId="0" applyFont="0" applyFill="0" applyBorder="0" applyAlignment="0" applyProtection="0"/>
    <xf numFmtId="0" fontId="9" fillId="0" borderId="0"/>
    <xf numFmtId="0" fontId="9" fillId="0" borderId="0"/>
    <xf numFmtId="165" fontId="2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9" fillId="0" borderId="0"/>
    <xf numFmtId="165" fontId="2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6" fillId="0" borderId="0" xfId="0" applyFont="1"/>
    <xf numFmtId="166" fontId="26" fillId="0" borderId="0" xfId="0" applyNumberFormat="1" applyFont="1"/>
    <xf numFmtId="0" fontId="30" fillId="0" borderId="0" xfId="0" applyFont="1"/>
    <xf numFmtId="0" fontId="31" fillId="0" borderId="0" xfId="0" applyFont="1"/>
    <xf numFmtId="168" fontId="32" fillId="4" borderId="1" xfId="4" applyNumberFormat="1" applyFont="1" applyFill="1" applyBorder="1" applyAlignment="1">
      <alignment horizontal="right" vertical="center" wrapText="1"/>
    </xf>
    <xf numFmtId="166" fontId="32" fillId="4" borderId="1" xfId="4" applyNumberFormat="1" applyFont="1" applyFill="1" applyBorder="1" applyAlignment="1">
      <alignment horizontal="right" vertical="center" wrapText="1"/>
    </xf>
    <xf numFmtId="167" fontId="32" fillId="4" borderId="1" xfId="1" applyNumberFormat="1" applyFont="1" applyFill="1" applyBorder="1" applyAlignment="1">
      <alignment horizontal="right" vertical="center" wrapText="1"/>
    </xf>
    <xf numFmtId="166" fontId="33" fillId="5" borderId="1" xfId="4" applyNumberFormat="1" applyFont="1" applyFill="1" applyBorder="1" applyAlignment="1">
      <alignment horizontal="right" vertical="center" wrapText="1"/>
    </xf>
    <xf numFmtId="166" fontId="33" fillId="0" borderId="1" xfId="4" applyNumberFormat="1" applyFont="1" applyFill="1" applyBorder="1" applyAlignment="1">
      <alignment horizontal="right" vertical="center" wrapText="1"/>
    </xf>
    <xf numFmtId="167" fontId="33" fillId="0" borderId="1" xfId="8" applyNumberFormat="1" applyFont="1" applyFill="1" applyBorder="1" applyAlignment="1">
      <alignment horizontal="right" vertical="center" wrapText="1"/>
    </xf>
    <xf numFmtId="166" fontId="32" fillId="0" borderId="1" xfId="4" applyNumberFormat="1" applyFont="1" applyFill="1" applyBorder="1" applyAlignment="1">
      <alignment horizontal="right" vertical="center" wrapText="1"/>
    </xf>
    <xf numFmtId="167" fontId="32" fillId="4" borderId="1" xfId="4" applyNumberFormat="1" applyFont="1" applyFill="1" applyBorder="1" applyAlignment="1">
      <alignment horizontal="right" vertical="center" wrapText="1"/>
    </xf>
    <xf numFmtId="166" fontId="33" fillId="3" borderId="1" xfId="4" applyNumberFormat="1" applyFont="1" applyFill="1" applyBorder="1" applyAlignment="1">
      <alignment horizontal="right" vertical="center" wrapText="1"/>
    </xf>
    <xf numFmtId="167" fontId="33" fillId="5" borderId="1" xfId="1" applyNumberFormat="1" applyFont="1" applyFill="1" applyBorder="1" applyAlignment="1">
      <alignment horizontal="right" vertical="center" wrapText="1"/>
    </xf>
    <xf numFmtId="167" fontId="33" fillId="5" borderId="1" xfId="8" applyNumberFormat="1" applyFont="1" applyFill="1" applyBorder="1" applyAlignment="1">
      <alignment horizontal="right" vertical="center" wrapText="1"/>
    </xf>
    <xf numFmtId="167" fontId="33" fillId="3" borderId="1" xfId="8" applyNumberFormat="1" applyFont="1" applyFill="1" applyBorder="1" applyAlignment="1">
      <alignment horizontal="right" vertical="center" wrapText="1"/>
    </xf>
    <xf numFmtId="166" fontId="32" fillId="3" borderId="1" xfId="4" applyNumberFormat="1" applyFont="1" applyFill="1" applyBorder="1" applyAlignment="1">
      <alignment horizontal="right" vertical="center" wrapText="1"/>
    </xf>
    <xf numFmtId="168" fontId="32" fillId="3" borderId="1" xfId="4" applyNumberFormat="1" applyFont="1" applyFill="1" applyBorder="1" applyAlignment="1">
      <alignment horizontal="right" vertical="center" wrapText="1"/>
    </xf>
    <xf numFmtId="167" fontId="33" fillId="5" borderId="1" xfId="4" applyNumberFormat="1" applyFont="1" applyFill="1" applyBorder="1" applyAlignment="1">
      <alignment horizontal="right" vertical="center" wrapText="1"/>
    </xf>
    <xf numFmtId="167" fontId="32" fillId="3" borderId="1" xfId="4" applyNumberFormat="1" applyFont="1" applyFill="1" applyBorder="1" applyAlignment="1">
      <alignment horizontal="right" vertical="center" wrapText="1"/>
    </xf>
    <xf numFmtId="167" fontId="33" fillId="3" borderId="1" xfId="4" applyNumberFormat="1" applyFont="1" applyFill="1" applyBorder="1" applyAlignment="1">
      <alignment horizontal="right" vertical="center" wrapText="1"/>
    </xf>
    <xf numFmtId="170" fontId="33" fillId="3" borderId="1" xfId="4" applyNumberFormat="1" applyFont="1" applyFill="1" applyBorder="1" applyAlignment="1">
      <alignment horizontal="right" vertical="center" wrapText="1"/>
    </xf>
    <xf numFmtId="43" fontId="32" fillId="4" borderId="1" xfId="4" applyNumberFormat="1" applyFont="1" applyFill="1" applyBorder="1" applyAlignment="1">
      <alignment horizontal="right" vertical="center" wrapText="1"/>
    </xf>
    <xf numFmtId="166" fontId="33" fillId="0" borderId="1" xfId="0" applyNumberFormat="1" applyFont="1" applyBorder="1" applyAlignment="1">
      <alignment vertical="center" wrapText="1"/>
    </xf>
    <xf numFmtId="166" fontId="33" fillId="0" borderId="1" xfId="4" applyNumberFormat="1" applyFont="1" applyBorder="1" applyAlignment="1">
      <alignment horizontal="right" vertical="center" wrapText="1"/>
    </xf>
    <xf numFmtId="166" fontId="33" fillId="0" borderId="1" xfId="11" applyNumberFormat="1" applyFont="1" applyFill="1" applyBorder="1" applyAlignment="1">
      <alignment horizontal="right" vertical="center" wrapText="1"/>
    </xf>
    <xf numFmtId="166" fontId="33" fillId="3" borderId="1" xfId="11" applyNumberFormat="1" applyFont="1" applyFill="1" applyBorder="1" applyAlignment="1">
      <alignment horizontal="right" vertical="center" wrapText="1"/>
    </xf>
    <xf numFmtId="166" fontId="32" fillId="5" borderId="1" xfId="4" applyNumberFormat="1" applyFont="1" applyFill="1" applyBorder="1" applyAlignment="1">
      <alignment horizontal="right" vertical="center" wrapText="1"/>
    </xf>
    <xf numFmtId="167" fontId="33" fillId="3" borderId="1" xfId="1" applyNumberFormat="1" applyFont="1" applyFill="1" applyBorder="1" applyAlignment="1">
      <alignment horizontal="right" vertical="center" wrapText="1"/>
    </xf>
    <xf numFmtId="168" fontId="33" fillId="0" borderId="1" xfId="8" applyNumberFormat="1" applyFont="1" applyFill="1" applyBorder="1" applyAlignment="1">
      <alignment horizontal="right" vertical="center" wrapText="1"/>
    </xf>
    <xf numFmtId="168" fontId="32" fillId="0" borderId="1" xfId="4" applyNumberFormat="1" applyFont="1" applyFill="1" applyBorder="1" applyAlignment="1">
      <alignment horizontal="right" vertical="center" wrapText="1"/>
    </xf>
    <xf numFmtId="168" fontId="33" fillId="0" borderId="1" xfId="1" applyNumberFormat="1" applyFont="1" applyFill="1" applyBorder="1" applyAlignment="1">
      <alignment horizontal="right" vertical="center" wrapText="1"/>
    </xf>
    <xf numFmtId="168" fontId="33" fillId="5" borderId="1" xfId="1" applyNumberFormat="1" applyFont="1" applyFill="1" applyBorder="1" applyAlignment="1">
      <alignment horizontal="right" vertical="center" wrapText="1"/>
    </xf>
    <xf numFmtId="166" fontId="33" fillId="0" borderId="1" xfId="7" applyNumberFormat="1" applyFont="1" applyFill="1" applyBorder="1" applyAlignment="1">
      <alignment horizontal="right" vertical="center" wrapText="1"/>
    </xf>
    <xf numFmtId="166" fontId="33" fillId="3" borderId="1" xfId="7" applyNumberFormat="1" applyFont="1" applyFill="1" applyBorder="1" applyAlignment="1">
      <alignment horizontal="right" vertical="center" wrapText="1"/>
    </xf>
    <xf numFmtId="166" fontId="33" fillId="0" borderId="1" xfId="10" applyNumberFormat="1" applyFont="1" applyFill="1" applyBorder="1" applyAlignment="1">
      <alignment horizontal="right" vertical="center" wrapText="1"/>
    </xf>
    <xf numFmtId="166" fontId="33" fillId="3" borderId="1" xfId="10" applyNumberFormat="1" applyFont="1" applyFill="1" applyBorder="1" applyAlignment="1">
      <alignment horizontal="right" vertical="center" wrapText="1"/>
    </xf>
    <xf numFmtId="166" fontId="34" fillId="0" borderId="1" xfId="0" applyNumberFormat="1" applyFont="1" applyBorder="1" applyAlignment="1">
      <alignment vertical="center" wrapText="1"/>
    </xf>
    <xf numFmtId="166" fontId="33" fillId="3" borderId="1" xfId="7" applyNumberFormat="1" applyFont="1" applyFill="1" applyBorder="1" applyAlignment="1">
      <alignment horizontal="center" vertical="center" wrapText="1"/>
    </xf>
    <xf numFmtId="170" fontId="32" fillId="4" borderId="1" xfId="4" applyNumberFormat="1" applyFont="1" applyFill="1" applyBorder="1" applyAlignment="1">
      <alignment horizontal="right" vertical="center" wrapText="1"/>
    </xf>
    <xf numFmtId="170" fontId="33" fillId="5" borderId="1" xfId="1" applyNumberFormat="1" applyFont="1" applyFill="1" applyBorder="1" applyAlignment="1">
      <alignment horizontal="right" vertical="center" wrapText="1"/>
    </xf>
    <xf numFmtId="170" fontId="33" fillId="5" borderId="1" xfId="4" applyNumberFormat="1" applyFont="1" applyFill="1" applyBorder="1" applyAlignment="1">
      <alignment horizontal="right" vertical="center" wrapText="1"/>
    </xf>
    <xf numFmtId="170" fontId="32" fillId="4" borderId="1" xfId="1" applyNumberFormat="1" applyFont="1" applyFill="1" applyBorder="1" applyAlignment="1">
      <alignment horizontal="right" vertical="center" wrapText="1"/>
    </xf>
    <xf numFmtId="170" fontId="33" fillId="0" borderId="1" xfId="8" applyNumberFormat="1" applyFont="1" applyFill="1" applyBorder="1" applyAlignment="1">
      <alignment horizontal="right" vertical="center" wrapText="1"/>
    </xf>
    <xf numFmtId="172" fontId="33" fillId="3" borderId="1" xfId="7" applyNumberFormat="1" applyFont="1" applyFill="1" applyBorder="1" applyAlignment="1">
      <alignment horizontal="right" vertical="center" wrapText="1"/>
    </xf>
    <xf numFmtId="172" fontId="33" fillId="0" borderId="1" xfId="7" applyNumberFormat="1" applyFont="1" applyFill="1" applyBorder="1" applyAlignment="1">
      <alignment horizontal="right" vertical="center" wrapText="1"/>
    </xf>
    <xf numFmtId="166" fontId="33" fillId="5" borderId="1" xfId="1" applyNumberFormat="1" applyFont="1" applyFill="1" applyBorder="1" applyAlignment="1">
      <alignment horizontal="right" vertical="center" wrapText="1"/>
    </xf>
    <xf numFmtId="171" fontId="33" fillId="5" borderId="1" xfId="1" applyNumberFormat="1" applyFont="1" applyFill="1" applyBorder="1" applyAlignment="1">
      <alignment horizontal="right" vertical="center" wrapText="1"/>
    </xf>
    <xf numFmtId="166" fontId="32" fillId="4" borderId="1" xfId="1" applyNumberFormat="1" applyFont="1" applyFill="1" applyBorder="1" applyAlignment="1">
      <alignment horizontal="right" vertical="center" wrapText="1"/>
    </xf>
    <xf numFmtId="166" fontId="33" fillId="5" borderId="1" xfId="8" applyNumberFormat="1" applyFont="1" applyFill="1" applyBorder="1" applyAlignment="1">
      <alignment horizontal="right" vertical="center" wrapText="1"/>
    </xf>
    <xf numFmtId="166" fontId="33" fillId="0" borderId="1" xfId="7" applyNumberFormat="1" applyFont="1" applyFill="1" applyBorder="1" applyAlignment="1">
      <alignment horizontal="center" vertical="center" wrapText="1"/>
    </xf>
    <xf numFmtId="170" fontId="33" fillId="0" borderId="1" xfId="4" applyNumberFormat="1" applyFont="1" applyFill="1" applyBorder="1" applyAlignment="1">
      <alignment horizontal="right" vertical="center" wrapText="1"/>
    </xf>
    <xf numFmtId="167" fontId="33" fillId="0" borderId="1" xfId="4" applyNumberFormat="1" applyFont="1" applyFill="1" applyBorder="1" applyAlignment="1">
      <alignment horizontal="right" vertical="center" wrapText="1"/>
    </xf>
    <xf numFmtId="167" fontId="33" fillId="0" borderId="1" xfId="1" applyNumberFormat="1" applyFont="1" applyFill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/>
    </xf>
    <xf numFmtId="1" fontId="24" fillId="3" borderId="1" xfId="4" applyNumberFormat="1" applyFont="1" applyFill="1" applyBorder="1" applyAlignment="1">
      <alignment horizontal="center" vertical="center" wrapText="1"/>
    </xf>
    <xf numFmtId="169" fontId="28" fillId="0" borderId="1" xfId="3" applyNumberFormat="1" applyFont="1" applyFill="1" applyBorder="1" applyAlignment="1">
      <alignment horizontal="center" vertical="center" wrapText="1"/>
    </xf>
    <xf numFmtId="169" fontId="28" fillId="0" borderId="1" xfId="3" applyNumberFormat="1" applyFont="1" applyBorder="1" applyAlignment="1">
      <alignment horizontal="center" vertical="center" wrapText="1"/>
    </xf>
    <xf numFmtId="169" fontId="28" fillId="3" borderId="1" xfId="3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3" fillId="2" borderId="1" xfId="3" applyFont="1" applyFill="1" applyBorder="1" applyAlignment="1">
      <alignment horizontal="center" vertical="center"/>
    </xf>
    <xf numFmtId="0" fontId="24" fillId="0" borderId="1" xfId="51" applyFont="1" applyBorder="1" applyAlignment="1">
      <alignment horizontal="center" vertical="center" wrapText="1"/>
    </xf>
    <xf numFmtId="0" fontId="24" fillId="3" borderId="1" xfId="51" applyFont="1" applyFill="1" applyBorder="1" applyAlignment="1">
      <alignment horizontal="center" vertical="center" wrapText="1"/>
    </xf>
    <xf numFmtId="0" fontId="30" fillId="0" borderId="0" xfId="51" applyFont="1"/>
    <xf numFmtId="0" fontId="35" fillId="0" borderId="0" xfId="51" applyFont="1"/>
    <xf numFmtId="0" fontId="36" fillId="0" borderId="0" xfId="51" applyFont="1"/>
    <xf numFmtId="0" fontId="24" fillId="2" borderId="1" xfId="51" applyFont="1" applyFill="1" applyBorder="1" applyAlignment="1">
      <alignment horizontal="center" vertical="center" wrapText="1"/>
    </xf>
    <xf numFmtId="0" fontId="24" fillId="0" borderId="1" xfId="51" applyFont="1" applyBorder="1" applyAlignment="1">
      <alignment horizontal="center" vertical="center" wrapText="1"/>
    </xf>
    <xf numFmtId="49" fontId="24" fillId="2" borderId="1" xfId="51" applyNumberFormat="1" applyFont="1" applyFill="1" applyBorder="1" applyAlignment="1">
      <alignment horizontal="center" vertical="center" wrapText="1"/>
    </xf>
    <xf numFmtId="0" fontId="24" fillId="3" borderId="1" xfId="51" applyFont="1" applyFill="1" applyBorder="1" applyAlignment="1">
      <alignment horizontal="center" vertical="center"/>
    </xf>
    <xf numFmtId="0" fontId="23" fillId="0" borderId="1" xfId="51" applyFont="1" applyBorder="1" applyAlignment="1">
      <alignment horizontal="center" vertical="center" wrapText="1"/>
    </xf>
    <xf numFmtId="164" fontId="23" fillId="0" borderId="1" xfId="51" applyNumberFormat="1" applyFont="1" applyBorder="1" applyAlignment="1">
      <alignment horizontal="center" vertical="center"/>
    </xf>
    <xf numFmtId="0" fontId="25" fillId="0" borderId="1" xfId="51" applyFont="1" applyFill="1" applyBorder="1" applyAlignment="1">
      <alignment horizontal="center" vertical="center" textRotation="90" wrapText="1"/>
    </xf>
    <xf numFmtId="1" fontId="23" fillId="3" borderId="1" xfId="51" applyNumberFormat="1" applyFont="1" applyFill="1" applyBorder="1" applyAlignment="1">
      <alignment horizontal="center" vertical="center" wrapText="1"/>
    </xf>
    <xf numFmtId="0" fontId="28" fillId="0" borderId="2" xfId="51" applyFont="1" applyBorder="1" applyAlignment="1">
      <alignment horizontal="left" vertical="center" wrapText="1"/>
    </xf>
    <xf numFmtId="0" fontId="26" fillId="0" borderId="0" xfId="51" applyFont="1"/>
    <xf numFmtId="0" fontId="18" fillId="0" borderId="0" xfId="51" applyFont="1"/>
    <xf numFmtId="0" fontId="27" fillId="0" borderId="0" xfId="51" applyFont="1"/>
    <xf numFmtId="0" fontId="23" fillId="0" borderId="1" xfId="51" applyFont="1" applyBorder="1" applyAlignment="1">
      <alignment horizontal="center" vertical="center"/>
    </xf>
    <xf numFmtId="16" fontId="21" fillId="5" borderId="1" xfId="51" applyNumberFormat="1" applyFont="1" applyFill="1" applyBorder="1" applyAlignment="1">
      <alignment horizontal="center" vertical="center" textRotation="90" wrapText="1"/>
    </xf>
    <xf numFmtId="166" fontId="33" fillId="2" borderId="1" xfId="51" applyNumberFormat="1" applyFont="1" applyFill="1" applyBorder="1" applyAlignment="1">
      <alignment horizontal="right" vertical="center" wrapText="1"/>
    </xf>
    <xf numFmtId="170" fontId="33" fillId="2" borderId="1" xfId="51" applyNumberFormat="1" applyFont="1" applyFill="1" applyBorder="1" applyAlignment="1">
      <alignment horizontal="right" vertical="center" wrapText="1"/>
    </xf>
    <xf numFmtId="166" fontId="32" fillId="2" borderId="1" xfId="51" applyNumberFormat="1" applyFont="1" applyFill="1" applyBorder="1" applyAlignment="1">
      <alignment horizontal="right" vertical="center" wrapText="1"/>
    </xf>
    <xf numFmtId="0" fontId="23" fillId="3" borderId="1" xfId="51" applyFont="1" applyFill="1" applyBorder="1" applyAlignment="1">
      <alignment horizontal="center" vertical="center" wrapText="1"/>
    </xf>
    <xf numFmtId="0" fontId="28" fillId="0" borderId="3" xfId="51" applyFont="1" applyBorder="1" applyAlignment="1">
      <alignment horizontal="left" vertical="center" wrapText="1"/>
    </xf>
    <xf numFmtId="16" fontId="21" fillId="5" borderId="1" xfId="52" applyNumberFormat="1" applyFont="1" applyFill="1" applyBorder="1" applyAlignment="1">
      <alignment horizontal="center" vertical="center" textRotation="90" wrapText="1"/>
    </xf>
    <xf numFmtId="167" fontId="33" fillId="2" borderId="1" xfId="51" applyNumberFormat="1" applyFont="1" applyFill="1" applyBorder="1" applyAlignment="1">
      <alignment horizontal="right" vertical="center" wrapText="1"/>
    </xf>
    <xf numFmtId="0" fontId="21" fillId="5" borderId="1" xfId="52" applyFont="1" applyFill="1" applyBorder="1" applyAlignment="1">
      <alignment horizontal="center" vertical="center" textRotation="90" wrapText="1"/>
    </xf>
    <xf numFmtId="0" fontId="21" fillId="5" borderId="1" xfId="51" applyFont="1" applyFill="1" applyBorder="1" applyAlignment="1">
      <alignment horizontal="center" vertical="center" textRotation="90" wrapText="1"/>
    </xf>
    <xf numFmtId="0" fontId="28" fillId="0" borderId="4" xfId="51" applyFont="1" applyBorder="1" applyAlignment="1">
      <alignment horizontal="left" vertical="center" wrapText="1"/>
    </xf>
    <xf numFmtId="0" fontId="24" fillId="5" borderId="1" xfId="51" applyFont="1" applyFill="1" applyBorder="1" applyAlignment="1">
      <alignment horizontal="center" vertical="center"/>
    </xf>
    <xf numFmtId="0" fontId="24" fillId="5" borderId="1" xfId="51" applyFont="1" applyFill="1" applyBorder="1" applyAlignment="1">
      <alignment horizontal="center" vertical="center" wrapText="1"/>
    </xf>
    <xf numFmtId="164" fontId="24" fillId="5" borderId="1" xfId="51" applyNumberFormat="1" applyFont="1" applyFill="1" applyBorder="1" applyAlignment="1">
      <alignment horizontal="center" vertical="center"/>
    </xf>
    <xf numFmtId="0" fontId="28" fillId="0" borderId="1" xfId="53" applyFont="1" applyFill="1" applyBorder="1" applyAlignment="1">
      <alignment horizontal="center" vertical="center" wrapText="1"/>
    </xf>
    <xf numFmtId="0" fontId="28" fillId="0" borderId="1" xfId="53" applyFont="1" applyBorder="1" applyAlignment="1">
      <alignment horizontal="center" vertical="center" wrapText="1"/>
    </xf>
    <xf numFmtId="0" fontId="28" fillId="0" borderId="1" xfId="51" applyFont="1" applyFill="1" applyBorder="1" applyAlignment="1">
      <alignment horizontal="center" vertical="center" wrapText="1"/>
    </xf>
    <xf numFmtId="0" fontId="28" fillId="0" borderId="1" xfId="51" applyFont="1" applyBorder="1" applyAlignment="1">
      <alignment horizontal="center" vertical="center" wrapText="1"/>
    </xf>
    <xf numFmtId="1" fontId="24" fillId="3" borderId="1" xfId="51" applyNumberFormat="1" applyFont="1" applyFill="1" applyBorder="1" applyAlignment="1">
      <alignment horizontal="center" vertical="center" wrapText="1"/>
    </xf>
    <xf numFmtId="0" fontId="28" fillId="0" borderId="1" xfId="54" applyFont="1" applyFill="1" applyBorder="1" applyAlignment="1">
      <alignment horizontal="center" vertical="center" wrapText="1"/>
    </xf>
    <xf numFmtId="0" fontId="28" fillId="0" borderId="1" xfId="54" applyFont="1" applyBorder="1" applyAlignment="1">
      <alignment horizontal="center" vertical="center" wrapText="1"/>
    </xf>
    <xf numFmtId="166" fontId="33" fillId="3" borderId="1" xfId="51" applyNumberFormat="1" applyFont="1" applyFill="1" applyBorder="1" applyAlignment="1">
      <alignment horizontal="right" vertical="center" wrapText="1"/>
    </xf>
    <xf numFmtId="166" fontId="33" fillId="5" borderId="1" xfId="51" applyNumberFormat="1" applyFont="1" applyFill="1" applyBorder="1" applyAlignment="1">
      <alignment horizontal="right" vertical="center" wrapText="1"/>
    </xf>
    <xf numFmtId="0" fontId="24" fillId="0" borderId="1" xfId="51" applyFont="1" applyFill="1" applyBorder="1" applyAlignment="1">
      <alignment horizontal="center" vertical="center" wrapText="1"/>
    </xf>
    <xf numFmtId="164" fontId="24" fillId="0" borderId="1" xfId="51" applyNumberFormat="1" applyFont="1" applyFill="1" applyBorder="1" applyAlignment="1">
      <alignment horizontal="center" vertical="center"/>
    </xf>
    <xf numFmtId="166" fontId="33" fillId="0" borderId="1" xfId="51" applyNumberFormat="1" applyFont="1" applyFill="1" applyBorder="1" applyAlignment="1">
      <alignment horizontal="right" vertical="center" wrapText="1"/>
    </xf>
    <xf numFmtId="0" fontId="28" fillId="3" borderId="1" xfId="52" applyFont="1" applyFill="1" applyBorder="1" applyAlignment="1">
      <alignment horizontal="center" vertical="center" wrapText="1"/>
    </xf>
    <xf numFmtId="0" fontId="28" fillId="3" borderId="1" xfId="51" applyFont="1" applyFill="1" applyBorder="1" applyAlignment="1">
      <alignment horizontal="center" vertical="center" wrapText="1"/>
    </xf>
    <xf numFmtId="168" fontId="33" fillId="3" borderId="1" xfId="55" applyNumberFormat="1" applyFont="1" applyFill="1" applyBorder="1" applyAlignment="1">
      <alignment horizontal="right" vertical="center" wrapText="1"/>
    </xf>
    <xf numFmtId="168" fontId="33" fillId="5" borderId="1" xfId="55" applyNumberFormat="1" applyFont="1" applyFill="1" applyBorder="1" applyAlignment="1">
      <alignment horizontal="right" vertical="center" wrapText="1"/>
    </xf>
    <xf numFmtId="43" fontId="33" fillId="3" borderId="1" xfId="55" applyNumberFormat="1" applyFont="1" applyFill="1" applyBorder="1" applyAlignment="1">
      <alignment horizontal="right" vertical="center" wrapText="1"/>
    </xf>
    <xf numFmtId="166" fontId="33" fillId="0" borderId="1" xfId="55" applyNumberFormat="1" applyFont="1" applyFill="1" applyBorder="1" applyAlignment="1">
      <alignment horizontal="right" vertical="center" wrapText="1"/>
    </xf>
    <xf numFmtId="166" fontId="33" fillId="0" borderId="1" xfId="56" applyNumberFormat="1" applyFont="1" applyFill="1" applyBorder="1" applyAlignment="1">
      <alignment horizontal="right" vertical="center" wrapText="1"/>
    </xf>
  </cellXfs>
  <cellStyles count="57">
    <cellStyle name="Обычный" xfId="0" builtinId="0"/>
    <cellStyle name="Обычный 2" xfId="13"/>
    <cellStyle name="Обычный 2 2 11 3 2" xfId="9"/>
    <cellStyle name="Обычный 2 2 11 3 2 2" xfId="18"/>
    <cellStyle name="Обычный 2 2 11 3 2 3" xfId="24"/>
    <cellStyle name="Обычный 2 2 11 3 2 4" xfId="30"/>
    <cellStyle name="Обычный 2 2 11 3 2 5" xfId="36"/>
    <cellStyle name="Обычный 2 2 11 3 2 6" xfId="42"/>
    <cellStyle name="Обычный 2 2 11 3 2 7" xfId="48"/>
    <cellStyle name="Обычный 2 2 11 3 2 8" xfId="54"/>
    <cellStyle name="Обычный 2 2 12 2 2" xfId="12"/>
    <cellStyle name="Обычный 2 2 12 2 2 11" xfId="25"/>
    <cellStyle name="Обычный 2 2 12 2 2 11 2" xfId="31"/>
    <cellStyle name="Обычный 2 2 12 2 2 11 3" xfId="37"/>
    <cellStyle name="Обычный 2 2 12 2 2 11 4" xfId="43"/>
    <cellStyle name="Обычный 2 2 12 2 2 11 5" xfId="49"/>
    <cellStyle name="Обычный 2 2 12 2 2 11 6" xfId="55"/>
    <cellStyle name="Обычный 2 2 12 2 2 2" xfId="19"/>
    <cellStyle name="Обычный 2 2 14 2" xfId="2"/>
    <cellStyle name="Обычный 2 2 14 2 2" xfId="15"/>
    <cellStyle name="Обычный 2 2 14 2 3" xfId="21"/>
    <cellStyle name="Обычный 2 2 14 2 4" xfId="27"/>
    <cellStyle name="Обычный 2 2 14 2 5" xfId="33"/>
    <cellStyle name="Обычный 2 2 14 2 6" xfId="39"/>
    <cellStyle name="Обычный 2 2 14 2 7" xfId="45"/>
    <cellStyle name="Обычный 2 2 14 2 8" xfId="51"/>
    <cellStyle name="Обычный 2 2 6 8 2" xfId="6"/>
    <cellStyle name="Обычный 2 2 6 8 2 2" xfId="17"/>
    <cellStyle name="Обычный 2 2 6 8 2 3" xfId="23"/>
    <cellStyle name="Обычный 2 2 6 8 2 4" xfId="29"/>
    <cellStyle name="Обычный 2 2 6 8 2 5" xfId="35"/>
    <cellStyle name="Обычный 2 2 6 8 2 6" xfId="41"/>
    <cellStyle name="Обычный 2 2 6 8 2 7" xfId="47"/>
    <cellStyle name="Обычный 2 2 6 8 2 8" xfId="53"/>
    <cellStyle name="Обычный 2 2 7 7 2" xfId="5"/>
    <cellStyle name="Обычный 2 2 7 7 2 2" xfId="16"/>
    <cellStyle name="Обычный 2 2 7 7 2 3" xfId="22"/>
    <cellStyle name="Обычный 2 2 7 7 2 4" xfId="28"/>
    <cellStyle name="Обычный 2 2 7 7 2 5" xfId="34"/>
    <cellStyle name="Обычный 2 2 7 7 2 6" xfId="40"/>
    <cellStyle name="Обычный 2 2 7 7 2 7" xfId="46"/>
    <cellStyle name="Обычный 2 2 7 7 2 8" xfId="52"/>
    <cellStyle name="Обычный 2 2_30-ра" xfId="3"/>
    <cellStyle name="Финансовый" xfId="1" builtinId="3"/>
    <cellStyle name="Финансовый 2" xfId="8"/>
    <cellStyle name="Финансовый 2 2" xfId="4"/>
    <cellStyle name="Финансовый 2 2 2" xfId="7"/>
    <cellStyle name="Финансовый 3" xfId="14"/>
    <cellStyle name="Финансовый 3 2" xfId="20"/>
    <cellStyle name="Финансовый 3 3" xfId="26"/>
    <cellStyle name="Финансовый 3 4" xfId="32"/>
    <cellStyle name="Финансовый 3 5" xfId="38"/>
    <cellStyle name="Финансовый 3 6" xfId="44"/>
    <cellStyle name="Финансовый 3 7" xfId="50"/>
    <cellStyle name="Финансовый 3 8" xfId="56"/>
    <cellStyle name="Финансовый 6" xfId="10"/>
    <cellStyle name="Финансовый 7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6"/>
  <sheetViews>
    <sheetView tabSelected="1" view="pageBreakPreview" zoomScale="19" zoomScaleNormal="30" zoomScaleSheetLayoutView="19" workbookViewId="0">
      <selection activeCell="S12" sqref="S12"/>
    </sheetView>
  </sheetViews>
  <sheetFormatPr defaultRowHeight="43.5" x14ac:dyDescent="0.65"/>
  <cols>
    <col min="1" max="1" width="13.42578125" style="1" customWidth="1"/>
    <col min="2" max="2" width="91.140625" style="2" customWidth="1"/>
    <col min="3" max="3" width="44.5703125" style="3" customWidth="1"/>
    <col min="4" max="4" width="35.28515625" style="4" customWidth="1"/>
    <col min="5" max="5" width="60.28515625" style="2" customWidth="1"/>
    <col min="6" max="6" width="59.5703125" style="2" customWidth="1"/>
    <col min="7" max="7" width="63.85546875" style="2" customWidth="1"/>
    <col min="8" max="8" width="62" style="2" customWidth="1"/>
    <col min="9" max="9" width="55.7109375" style="2" customWidth="1"/>
    <col min="10" max="10" width="54.85546875" style="2" customWidth="1"/>
    <col min="11" max="11" width="54.42578125" style="2" customWidth="1"/>
    <col min="12" max="12" width="63.5703125" style="2" customWidth="1"/>
    <col min="13" max="13" width="43.7109375" style="2" customWidth="1"/>
    <col min="14" max="14" width="99.5703125" style="15" customWidth="1"/>
    <col min="15" max="15" width="90.5703125" style="2" customWidth="1"/>
    <col min="16" max="18" width="9.140625" style="2"/>
    <col min="19" max="19" width="102" style="2" customWidth="1"/>
    <col min="20" max="16384" width="9.140625" style="2"/>
  </cols>
  <sheetData>
    <row r="1" spans="1:29" ht="16.5" customHeight="1" x14ac:dyDescent="0.65">
      <c r="N1" s="5"/>
      <c r="O1" s="6"/>
      <c r="P1" s="6"/>
      <c r="Q1" s="6"/>
    </row>
    <row r="2" spans="1:29" ht="74.25" customHeight="1" x14ac:dyDescent="0.8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6"/>
      <c r="P2" s="6"/>
      <c r="Q2" s="6"/>
    </row>
    <row r="3" spans="1:29" ht="54" customHeight="1" x14ac:dyDescent="0.65">
      <c r="A3" s="7"/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11"/>
      <c r="O3" s="6"/>
      <c r="P3" s="6"/>
      <c r="Q3" s="6"/>
    </row>
    <row r="4" spans="1:29" s="79" customFormat="1" ht="87" customHeight="1" x14ac:dyDescent="0.8">
      <c r="A4" s="75" t="s">
        <v>1</v>
      </c>
      <c r="B4" s="75" t="s">
        <v>2</v>
      </c>
      <c r="C4" s="75" t="s">
        <v>3</v>
      </c>
      <c r="D4" s="75" t="s">
        <v>4</v>
      </c>
      <c r="E4" s="74" t="s">
        <v>71</v>
      </c>
      <c r="F4" s="74"/>
      <c r="G4" s="74"/>
      <c r="H4" s="74"/>
      <c r="I4" s="74"/>
      <c r="J4" s="74"/>
      <c r="K4" s="74"/>
      <c r="L4" s="74"/>
      <c r="M4" s="76" t="s">
        <v>5</v>
      </c>
      <c r="N4" s="75" t="s">
        <v>6</v>
      </c>
      <c r="O4" s="77"/>
      <c r="P4" s="77"/>
      <c r="Q4" s="77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</row>
    <row r="5" spans="1:29" s="79" customFormat="1" ht="301.5" customHeight="1" x14ac:dyDescent="0.8">
      <c r="A5" s="75"/>
      <c r="B5" s="75"/>
      <c r="C5" s="75"/>
      <c r="D5" s="75"/>
      <c r="E5" s="80" t="s">
        <v>64</v>
      </c>
      <c r="F5" s="80" t="s">
        <v>7</v>
      </c>
      <c r="G5" s="80" t="s">
        <v>8</v>
      </c>
      <c r="H5" s="80" t="s">
        <v>9</v>
      </c>
      <c r="I5" s="80" t="s">
        <v>10</v>
      </c>
      <c r="J5" s="80" t="s">
        <v>11</v>
      </c>
      <c r="K5" s="80" t="s">
        <v>12</v>
      </c>
      <c r="L5" s="80" t="s">
        <v>65</v>
      </c>
      <c r="M5" s="76"/>
      <c r="N5" s="75"/>
      <c r="O5" s="77"/>
      <c r="P5" s="77"/>
      <c r="Q5" s="77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</row>
    <row r="6" spans="1:29" s="79" customFormat="1" ht="184.5" customHeight="1" x14ac:dyDescent="0.8">
      <c r="A6" s="81">
        <v>1</v>
      </c>
      <c r="B6" s="81">
        <v>2</v>
      </c>
      <c r="C6" s="81">
        <v>3</v>
      </c>
      <c r="D6" s="81">
        <v>4</v>
      </c>
      <c r="E6" s="80">
        <v>5</v>
      </c>
      <c r="F6" s="80">
        <v>6</v>
      </c>
      <c r="G6" s="80">
        <v>7</v>
      </c>
      <c r="H6" s="80">
        <v>8</v>
      </c>
      <c r="I6" s="82" t="s">
        <v>13</v>
      </c>
      <c r="J6" s="82" t="s">
        <v>14</v>
      </c>
      <c r="K6" s="82" t="s">
        <v>15</v>
      </c>
      <c r="L6" s="82" t="s">
        <v>16</v>
      </c>
      <c r="M6" s="83">
        <v>13</v>
      </c>
      <c r="N6" s="81">
        <v>14</v>
      </c>
      <c r="O6" s="77"/>
      <c r="P6" s="77"/>
      <c r="Q6" s="77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</row>
    <row r="7" spans="1:29" s="91" customFormat="1" ht="154.5" customHeight="1" x14ac:dyDescent="0.5">
      <c r="A7" s="75"/>
      <c r="B7" s="84" t="s">
        <v>67</v>
      </c>
      <c r="C7" s="85">
        <f>C15+C23+C31+C39+C47+C55+C63+C71+C79+C87+C95+C103+C111+C119+C127+C135+C143++C151+C159+C167+C175+183</f>
        <v>325</v>
      </c>
      <c r="D7" s="86" t="s">
        <v>17</v>
      </c>
      <c r="E7" s="17">
        <f>E8+E9+E10+E11+E13</f>
        <v>8647973.007537799</v>
      </c>
      <c r="F7" s="17">
        <f>F8+F9+F10+F11+F13</f>
        <v>3666722.3691400001</v>
      </c>
      <c r="G7" s="17">
        <f>G8+G9+G10+G11+G13</f>
        <v>5111184.92973</v>
      </c>
      <c r="H7" s="17">
        <f>H8+H9+H10+H11+H13</f>
        <v>3170461.4360700003</v>
      </c>
      <c r="I7" s="51">
        <f t="shared" ref="I7:I26" si="0">H7-F7</f>
        <v>-496260.9330699998</v>
      </c>
      <c r="J7" s="17">
        <f>IF(H7=0, ,H7/G7*100)</f>
        <v>62.029871344089301</v>
      </c>
      <c r="K7" s="17">
        <f t="shared" ref="K7:K15" si="1">IF(H7=0,0,H7/F7*100)</f>
        <v>86.465816521952988</v>
      </c>
      <c r="L7" s="17">
        <f t="shared" ref="L7:L70" si="2">IF(H7=0,0,H7/E7*100)</f>
        <v>36.661324374006988</v>
      </c>
      <c r="M7" s="87">
        <f>M15+M23+M31+M39+M47+M55+M63+M71+M79+M87+M95+M103+M111+M119+M127+M135+M143+M151+M159+M167+M175+M183</f>
        <v>150</v>
      </c>
      <c r="N7" s="88"/>
      <c r="O7" s="89"/>
      <c r="P7" s="89"/>
      <c r="Q7" s="89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</row>
    <row r="8" spans="1:29" s="91" customFormat="1" ht="146.25" customHeight="1" x14ac:dyDescent="0.5">
      <c r="A8" s="75"/>
      <c r="B8" s="84"/>
      <c r="C8" s="92"/>
      <c r="D8" s="93" t="s">
        <v>18</v>
      </c>
      <c r="E8" s="94">
        <f>E16+E24+E32+E40+E48+E56+E64+E72+E80+E88+E96+E104+E112+E120+E128+E136+E144+E152+E160+E168+E176+E184</f>
        <v>57823.794000000009</v>
      </c>
      <c r="F8" s="94">
        <f t="shared" ref="F8:H8" si="3">F16+F24+F32+F40+F48+F56+F64+F72+F80+F88+F96+F104+F112+F120+F128+F136+F144+F152+F160+F168+F176+F184</f>
        <v>5582.2953899999993</v>
      </c>
      <c r="G8" s="94">
        <f t="shared" si="3"/>
        <v>5752.4618500000006</v>
      </c>
      <c r="H8" s="94">
        <f t="shared" si="3"/>
        <v>5752.4618500000006</v>
      </c>
      <c r="I8" s="95">
        <f t="shared" si="0"/>
        <v>170.16646000000128</v>
      </c>
      <c r="J8" s="96">
        <f t="shared" ref="J8:J15" si="4">IF(H8=0, ,H8/G8*100)</f>
        <v>100</v>
      </c>
      <c r="K8" s="96">
        <f t="shared" si="1"/>
        <v>103.04832417691176</v>
      </c>
      <c r="L8" s="96">
        <f t="shared" si="2"/>
        <v>9.9482608318644736</v>
      </c>
      <c r="M8" s="97"/>
      <c r="N8" s="98"/>
      <c r="O8" s="89"/>
      <c r="P8" s="89"/>
      <c r="Q8" s="89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</row>
    <row r="9" spans="1:29" s="91" customFormat="1" ht="146.25" customHeight="1" x14ac:dyDescent="0.5">
      <c r="A9" s="75"/>
      <c r="B9" s="84"/>
      <c r="C9" s="92"/>
      <c r="D9" s="93" t="s">
        <v>19</v>
      </c>
      <c r="E9" s="94">
        <f t="shared" ref="E9:I14" si="5">E17+E25+E33+E41+E49+E57+E65+E73+E81+E89+E97+E105+E113+E121+E129+E137+E145+E153+E161+E169+E177+E185</f>
        <v>3751549.4841499999</v>
      </c>
      <c r="F9" s="94">
        <f t="shared" si="5"/>
        <v>1734049.5179400002</v>
      </c>
      <c r="G9" s="94">
        <f t="shared" si="5"/>
        <v>1499732.14438</v>
      </c>
      <c r="H9" s="94">
        <f t="shared" si="5"/>
        <v>1481547.1639400001</v>
      </c>
      <c r="I9" s="95">
        <f t="shared" si="0"/>
        <v>-252502.35400000005</v>
      </c>
      <c r="J9" s="96">
        <f t="shared" si="4"/>
        <v>98.787451445370095</v>
      </c>
      <c r="K9" s="96">
        <f t="shared" si="1"/>
        <v>85.438573040292098</v>
      </c>
      <c r="L9" s="96">
        <f t="shared" si="2"/>
        <v>39.49160660680127</v>
      </c>
      <c r="M9" s="97"/>
      <c r="N9" s="98"/>
      <c r="O9" s="89"/>
      <c r="P9" s="89"/>
      <c r="Q9" s="89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</row>
    <row r="10" spans="1:29" s="91" customFormat="1" ht="155.25" customHeight="1" x14ac:dyDescent="0.5">
      <c r="A10" s="75"/>
      <c r="B10" s="84"/>
      <c r="C10" s="92"/>
      <c r="D10" s="93" t="s">
        <v>20</v>
      </c>
      <c r="E10" s="94">
        <f t="shared" si="5"/>
        <v>3666834.0790999997</v>
      </c>
      <c r="F10" s="94">
        <f t="shared" si="5"/>
        <v>1908434.2558100002</v>
      </c>
      <c r="G10" s="94">
        <f t="shared" si="5"/>
        <v>3605700.3234999999</v>
      </c>
      <c r="H10" s="94">
        <f t="shared" si="5"/>
        <v>1678617.07708</v>
      </c>
      <c r="I10" s="95">
        <f t="shared" si="0"/>
        <v>-229817.17873000028</v>
      </c>
      <c r="J10" s="96">
        <f t="shared" si="4"/>
        <v>46.554536608039328</v>
      </c>
      <c r="K10" s="96">
        <f t="shared" si="1"/>
        <v>87.957815259794813</v>
      </c>
      <c r="L10" s="96">
        <f t="shared" si="2"/>
        <v>45.778375592385828</v>
      </c>
      <c r="M10" s="97"/>
      <c r="N10" s="98"/>
      <c r="O10" s="89"/>
      <c r="P10" s="89"/>
      <c r="Q10" s="89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</row>
    <row r="11" spans="1:29" s="91" customFormat="1" ht="299.25" customHeight="1" x14ac:dyDescent="0.5">
      <c r="A11" s="75"/>
      <c r="B11" s="84"/>
      <c r="C11" s="92"/>
      <c r="D11" s="99" t="s">
        <v>21</v>
      </c>
      <c r="E11" s="94">
        <f t="shared" si="5"/>
        <v>0</v>
      </c>
      <c r="F11" s="94">
        <f t="shared" si="5"/>
        <v>0</v>
      </c>
      <c r="G11" s="94">
        <f t="shared" si="5"/>
        <v>0</v>
      </c>
      <c r="H11" s="94">
        <f t="shared" si="5"/>
        <v>0</v>
      </c>
      <c r="I11" s="94">
        <f>H11-F11</f>
        <v>0</v>
      </c>
      <c r="J11" s="96">
        <f t="shared" si="4"/>
        <v>0</v>
      </c>
      <c r="K11" s="96">
        <f t="shared" si="1"/>
        <v>0</v>
      </c>
      <c r="L11" s="96">
        <f t="shared" si="2"/>
        <v>0</v>
      </c>
      <c r="M11" s="97"/>
      <c r="N11" s="98"/>
      <c r="O11" s="89"/>
      <c r="P11" s="89"/>
      <c r="Q11" s="89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</row>
    <row r="12" spans="1:29" s="91" customFormat="1" ht="194.25" customHeight="1" x14ac:dyDescent="0.5">
      <c r="A12" s="75"/>
      <c r="B12" s="84"/>
      <c r="C12" s="92"/>
      <c r="D12" s="99" t="s">
        <v>22</v>
      </c>
      <c r="E12" s="94">
        <f t="shared" si="5"/>
        <v>26476.963729999999</v>
      </c>
      <c r="F12" s="94">
        <f t="shared" si="5"/>
        <v>10</v>
      </c>
      <c r="G12" s="94">
        <f t="shared" si="5"/>
        <v>2038.2337299999999</v>
      </c>
      <c r="H12" s="94">
        <f t="shared" si="5"/>
        <v>410.72398000000004</v>
      </c>
      <c r="I12" s="100">
        <f t="shared" si="0"/>
        <v>400.72398000000004</v>
      </c>
      <c r="J12" s="96">
        <f>IF(H12=0, ,H12/G12*100)</f>
        <v>20.150975521340236</v>
      </c>
      <c r="K12" s="96">
        <v>0</v>
      </c>
      <c r="L12" s="96">
        <f t="shared" si="2"/>
        <v>1.5512503026720732</v>
      </c>
      <c r="M12" s="97"/>
      <c r="N12" s="98"/>
      <c r="O12" s="89"/>
      <c r="P12" s="89"/>
      <c r="Q12" s="89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</row>
    <row r="13" spans="1:29" s="91" customFormat="1" ht="159.75" customHeight="1" x14ac:dyDescent="0.5">
      <c r="A13" s="75"/>
      <c r="B13" s="84"/>
      <c r="C13" s="92"/>
      <c r="D13" s="101" t="s">
        <v>23</v>
      </c>
      <c r="E13" s="94">
        <f t="shared" si="5"/>
        <v>1171765.6502878002</v>
      </c>
      <c r="F13" s="94">
        <f t="shared" si="5"/>
        <v>18656.3</v>
      </c>
      <c r="G13" s="94">
        <f t="shared" si="5"/>
        <v>0</v>
      </c>
      <c r="H13" s="94">
        <f t="shared" si="5"/>
        <v>4544.7331999999997</v>
      </c>
      <c r="I13" s="94">
        <f t="shared" si="5"/>
        <v>-14111.566800000001</v>
      </c>
      <c r="J13" s="96">
        <v>0</v>
      </c>
      <c r="K13" s="96">
        <f t="shared" si="1"/>
        <v>24.360313674201205</v>
      </c>
      <c r="L13" s="96">
        <f t="shared" si="2"/>
        <v>0.38785342435014686</v>
      </c>
      <c r="M13" s="97"/>
      <c r="N13" s="98"/>
      <c r="O13" s="89"/>
      <c r="P13" s="89"/>
      <c r="Q13" s="89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</row>
    <row r="14" spans="1:29" s="91" customFormat="1" ht="124.5" customHeight="1" x14ac:dyDescent="0.5">
      <c r="A14" s="75"/>
      <c r="B14" s="84"/>
      <c r="C14" s="92"/>
      <c r="D14" s="102" t="s">
        <v>24</v>
      </c>
      <c r="E14" s="94">
        <f t="shared" si="5"/>
        <v>14300</v>
      </c>
      <c r="F14" s="94">
        <f t="shared" si="5"/>
        <v>0</v>
      </c>
      <c r="G14" s="94">
        <f t="shared" si="5"/>
        <v>0</v>
      </c>
      <c r="H14" s="94">
        <f t="shared" si="5"/>
        <v>0</v>
      </c>
      <c r="I14" s="100">
        <f t="shared" si="0"/>
        <v>0</v>
      </c>
      <c r="J14" s="96">
        <f t="shared" ref="J14" si="6">IF(H14=0, ,H14/G14*100)</f>
        <v>0</v>
      </c>
      <c r="K14" s="96">
        <f t="shared" si="1"/>
        <v>0</v>
      </c>
      <c r="L14" s="96">
        <f t="shared" si="2"/>
        <v>0</v>
      </c>
      <c r="M14" s="97"/>
      <c r="N14" s="103"/>
      <c r="O14" s="89"/>
      <c r="P14" s="89"/>
      <c r="Q14" s="89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</row>
    <row r="15" spans="1:29" s="8" customFormat="1" ht="180.75" customHeight="1" x14ac:dyDescent="0.5">
      <c r="A15" s="104">
        <v>1</v>
      </c>
      <c r="B15" s="105" t="s">
        <v>25</v>
      </c>
      <c r="C15" s="106">
        <v>11</v>
      </c>
      <c r="D15" s="86" t="s">
        <v>17</v>
      </c>
      <c r="E15" s="17">
        <f>E16+E17+E18+E21</f>
        <v>2790923.4487800002</v>
      </c>
      <c r="F15" s="17">
        <f>F16+F17+F18+F21</f>
        <v>1592584.6544900001</v>
      </c>
      <c r="G15" s="17">
        <f>G16+G17+G18+G21</f>
        <v>1757969.7001</v>
      </c>
      <c r="H15" s="17">
        <f>H16+H17+H18+H21</f>
        <v>1513694.3902799997</v>
      </c>
      <c r="I15" s="51">
        <f t="shared" si="0"/>
        <v>-78890.264210000401</v>
      </c>
      <c r="J15" s="16">
        <f t="shared" si="4"/>
        <v>86.104691690300186</v>
      </c>
      <c r="K15" s="16">
        <f t="shared" si="1"/>
        <v>95.046400579863445</v>
      </c>
      <c r="L15" s="16">
        <f t="shared" si="2"/>
        <v>54.236327798302128</v>
      </c>
      <c r="M15" s="76">
        <v>17</v>
      </c>
      <c r="N15" s="71" t="s">
        <v>26</v>
      </c>
      <c r="O15" s="12"/>
      <c r="P15" s="12"/>
      <c r="Q15" s="12"/>
    </row>
    <row r="16" spans="1:29" s="8" customFormat="1" ht="172.5" customHeight="1" x14ac:dyDescent="0.5">
      <c r="A16" s="104"/>
      <c r="B16" s="105"/>
      <c r="C16" s="106"/>
      <c r="D16" s="93" t="s">
        <v>18</v>
      </c>
      <c r="E16" s="24">
        <v>15238.6</v>
      </c>
      <c r="F16" s="24">
        <v>0</v>
      </c>
      <c r="G16" s="24">
        <v>0</v>
      </c>
      <c r="H16" s="24">
        <v>0</v>
      </c>
      <c r="I16" s="31">
        <f t="shared" si="0"/>
        <v>0</v>
      </c>
      <c r="J16" s="29">
        <f t="shared" ref="J16:J30" si="7">IF(G16=0,0,H16/G16)*100</f>
        <v>0</v>
      </c>
      <c r="K16" s="29">
        <f t="shared" ref="K16:K30" si="8">IF(F16=0,0,H16/F16*100)</f>
        <v>0</v>
      </c>
      <c r="L16" s="29">
        <f t="shared" si="2"/>
        <v>0</v>
      </c>
      <c r="M16" s="76"/>
      <c r="N16" s="72"/>
      <c r="O16" s="12"/>
      <c r="P16" s="12"/>
      <c r="Q16" s="12"/>
    </row>
    <row r="17" spans="1:17" s="8" customFormat="1" ht="164.25" customHeight="1" x14ac:dyDescent="0.5">
      <c r="A17" s="104"/>
      <c r="B17" s="105"/>
      <c r="C17" s="106"/>
      <c r="D17" s="93" t="s">
        <v>19</v>
      </c>
      <c r="E17" s="24">
        <v>2018085.2000000002</v>
      </c>
      <c r="F17" s="24">
        <v>1212849.33021</v>
      </c>
      <c r="G17" s="24">
        <v>1131497.80421</v>
      </c>
      <c r="H17" s="24">
        <v>1127742.48847</v>
      </c>
      <c r="I17" s="33">
        <f t="shared" si="0"/>
        <v>-85106.841740000062</v>
      </c>
      <c r="J17" s="29">
        <f t="shared" si="7"/>
        <v>99.668111089033715</v>
      </c>
      <c r="K17" s="29">
        <f t="shared" si="8"/>
        <v>92.982900709912244</v>
      </c>
      <c r="L17" s="29">
        <f t="shared" si="2"/>
        <v>55.881807590184984</v>
      </c>
      <c r="M17" s="76"/>
      <c r="N17" s="72"/>
      <c r="O17" s="12"/>
      <c r="P17" s="12"/>
      <c r="Q17" s="12"/>
    </row>
    <row r="18" spans="1:17" s="8" customFormat="1" ht="168.75" customHeight="1" x14ac:dyDescent="0.5">
      <c r="A18" s="104"/>
      <c r="B18" s="105"/>
      <c r="C18" s="106"/>
      <c r="D18" s="93" t="s">
        <v>20</v>
      </c>
      <c r="E18" s="24">
        <v>626004.09687999997</v>
      </c>
      <c r="F18" s="24">
        <v>379735.32428000006</v>
      </c>
      <c r="G18" s="24">
        <v>626471.89589000016</v>
      </c>
      <c r="H18" s="24">
        <v>381407.16860999994</v>
      </c>
      <c r="I18" s="33">
        <f t="shared" si="0"/>
        <v>1671.8443299998762</v>
      </c>
      <c r="J18" s="29">
        <f t="shared" si="7"/>
        <v>60.881768378157183</v>
      </c>
      <c r="K18" s="29">
        <f t="shared" si="8"/>
        <v>100.44026568588787</v>
      </c>
      <c r="L18" s="29">
        <f t="shared" si="2"/>
        <v>60.927263976534753</v>
      </c>
      <c r="M18" s="76"/>
      <c r="N18" s="72"/>
      <c r="O18" s="12"/>
      <c r="P18" s="12"/>
      <c r="Q18" s="12"/>
    </row>
    <row r="19" spans="1:17" s="8" customFormat="1" ht="225" customHeight="1" x14ac:dyDescent="0.5">
      <c r="A19" s="104"/>
      <c r="B19" s="105"/>
      <c r="C19" s="106"/>
      <c r="D19" s="99" t="s">
        <v>21</v>
      </c>
      <c r="E19" s="24">
        <v>0</v>
      </c>
      <c r="F19" s="24">
        <v>0</v>
      </c>
      <c r="G19" s="24">
        <v>0</v>
      </c>
      <c r="H19" s="24">
        <v>0</v>
      </c>
      <c r="I19" s="31">
        <f t="shared" si="0"/>
        <v>0</v>
      </c>
      <c r="J19" s="29">
        <f t="shared" si="7"/>
        <v>0</v>
      </c>
      <c r="K19" s="29">
        <f t="shared" si="8"/>
        <v>0</v>
      </c>
      <c r="L19" s="29">
        <f t="shared" si="2"/>
        <v>0</v>
      </c>
      <c r="M19" s="76"/>
      <c r="N19" s="72"/>
      <c r="O19" s="12"/>
      <c r="P19" s="12"/>
      <c r="Q19" s="12"/>
    </row>
    <row r="20" spans="1:17" s="8" customFormat="1" ht="159.75" customHeight="1" x14ac:dyDescent="0.5">
      <c r="A20" s="104"/>
      <c r="B20" s="105"/>
      <c r="C20" s="106"/>
      <c r="D20" s="99" t="s">
        <v>22</v>
      </c>
      <c r="E20" s="24">
        <v>0</v>
      </c>
      <c r="F20" s="24">
        <v>0</v>
      </c>
      <c r="G20" s="24">
        <v>0</v>
      </c>
      <c r="H20" s="24">
        <v>0</v>
      </c>
      <c r="I20" s="31">
        <f t="shared" si="0"/>
        <v>0</v>
      </c>
      <c r="J20" s="29">
        <f t="shared" si="7"/>
        <v>0</v>
      </c>
      <c r="K20" s="29">
        <f t="shared" si="8"/>
        <v>0</v>
      </c>
      <c r="L20" s="29">
        <f t="shared" si="2"/>
        <v>0</v>
      </c>
      <c r="M20" s="76"/>
      <c r="N20" s="72"/>
      <c r="O20" s="12"/>
      <c r="P20" s="12"/>
      <c r="Q20" s="12"/>
    </row>
    <row r="21" spans="1:17" s="8" customFormat="1" ht="144" customHeight="1" x14ac:dyDescent="0.5">
      <c r="A21" s="104"/>
      <c r="B21" s="105"/>
      <c r="C21" s="106"/>
      <c r="D21" s="101" t="s">
        <v>23</v>
      </c>
      <c r="E21" s="24">
        <v>131595.55189999999</v>
      </c>
      <c r="F21" s="24">
        <v>0</v>
      </c>
      <c r="G21" s="24">
        <v>0</v>
      </c>
      <c r="H21" s="24">
        <v>4544.7331999999997</v>
      </c>
      <c r="I21" s="32">
        <f t="shared" si="0"/>
        <v>4544.7331999999997</v>
      </c>
      <c r="J21" s="29">
        <f t="shared" si="7"/>
        <v>0</v>
      </c>
      <c r="K21" s="29">
        <f t="shared" si="8"/>
        <v>0</v>
      </c>
      <c r="L21" s="29">
        <f t="shared" si="2"/>
        <v>3.4535614117516387</v>
      </c>
      <c r="M21" s="76"/>
      <c r="N21" s="72"/>
      <c r="O21" s="12"/>
      <c r="P21" s="12"/>
      <c r="Q21" s="12"/>
    </row>
    <row r="22" spans="1:17" s="8" customFormat="1" ht="124.5" customHeight="1" x14ac:dyDescent="0.5">
      <c r="A22" s="104"/>
      <c r="B22" s="105"/>
      <c r="C22" s="106"/>
      <c r="D22" s="102" t="s">
        <v>24</v>
      </c>
      <c r="E22" s="24">
        <v>0</v>
      </c>
      <c r="F22" s="24">
        <v>0</v>
      </c>
      <c r="G22" s="24">
        <v>0</v>
      </c>
      <c r="H22" s="24">
        <v>0</v>
      </c>
      <c r="I22" s="31">
        <f t="shared" si="0"/>
        <v>0</v>
      </c>
      <c r="J22" s="29">
        <f t="shared" si="7"/>
        <v>0</v>
      </c>
      <c r="K22" s="29">
        <f t="shared" si="8"/>
        <v>0</v>
      </c>
      <c r="L22" s="29">
        <f t="shared" si="2"/>
        <v>0</v>
      </c>
      <c r="M22" s="76"/>
      <c r="N22" s="72"/>
      <c r="O22" s="12"/>
      <c r="P22" s="12"/>
      <c r="Q22" s="12"/>
    </row>
    <row r="23" spans="1:17" s="8" customFormat="1" ht="203.25" customHeight="1" x14ac:dyDescent="0.5">
      <c r="A23" s="104">
        <v>2</v>
      </c>
      <c r="B23" s="105" t="s">
        <v>27</v>
      </c>
      <c r="C23" s="106">
        <v>2</v>
      </c>
      <c r="D23" s="86" t="s">
        <v>17</v>
      </c>
      <c r="E23" s="17">
        <f>E24+E25+E26+E29</f>
        <v>4897.3320000000003</v>
      </c>
      <c r="F23" s="17">
        <f>F24+F25+F26+F29</f>
        <v>1960.732</v>
      </c>
      <c r="G23" s="17">
        <f>G24+G25+G26+G29</f>
        <v>2005.6320000000001</v>
      </c>
      <c r="H23" s="17">
        <f>H24+H25+H26+H29</f>
        <v>1194.732</v>
      </c>
      <c r="I23" s="51">
        <f t="shared" si="0"/>
        <v>-766</v>
      </c>
      <c r="J23" s="17">
        <f t="shared" si="7"/>
        <v>59.568854106835147</v>
      </c>
      <c r="K23" s="17">
        <f t="shared" si="8"/>
        <v>60.932957691311209</v>
      </c>
      <c r="L23" s="17">
        <f t="shared" si="2"/>
        <v>24.395568852591573</v>
      </c>
      <c r="M23" s="76">
        <v>4</v>
      </c>
      <c r="N23" s="107" t="s">
        <v>66</v>
      </c>
      <c r="O23" s="12"/>
      <c r="P23" s="12"/>
      <c r="Q23" s="12"/>
    </row>
    <row r="24" spans="1:17" s="8" customFormat="1" ht="132" customHeight="1" x14ac:dyDescent="0.5">
      <c r="A24" s="104"/>
      <c r="B24" s="105"/>
      <c r="C24" s="106"/>
      <c r="D24" s="93" t="s">
        <v>18</v>
      </c>
      <c r="E24" s="19">
        <v>0</v>
      </c>
      <c r="F24" s="19">
        <v>0</v>
      </c>
      <c r="G24" s="19">
        <v>0</v>
      </c>
      <c r="H24" s="19">
        <v>0</v>
      </c>
      <c r="I24" s="31">
        <f t="shared" si="0"/>
        <v>0</v>
      </c>
      <c r="J24" s="28">
        <f t="shared" si="7"/>
        <v>0</v>
      </c>
      <c r="K24" s="28">
        <f t="shared" si="8"/>
        <v>0</v>
      </c>
      <c r="L24" s="28">
        <f t="shared" si="2"/>
        <v>0</v>
      </c>
      <c r="M24" s="76"/>
      <c r="N24" s="108"/>
      <c r="O24" s="12"/>
      <c r="P24" s="12"/>
      <c r="Q24" s="12"/>
    </row>
    <row r="25" spans="1:17" s="8" customFormat="1" ht="132" customHeight="1" x14ac:dyDescent="0.5">
      <c r="A25" s="104"/>
      <c r="B25" s="105"/>
      <c r="C25" s="106"/>
      <c r="D25" s="93" t="s">
        <v>19</v>
      </c>
      <c r="E25" s="19">
        <v>0</v>
      </c>
      <c r="F25" s="19">
        <v>0</v>
      </c>
      <c r="G25" s="19">
        <v>0</v>
      </c>
      <c r="H25" s="19">
        <v>0</v>
      </c>
      <c r="I25" s="31">
        <f t="shared" si="0"/>
        <v>0</v>
      </c>
      <c r="J25" s="28">
        <f t="shared" si="7"/>
        <v>0</v>
      </c>
      <c r="K25" s="28">
        <f t="shared" si="8"/>
        <v>0</v>
      </c>
      <c r="L25" s="28">
        <f t="shared" si="2"/>
        <v>0</v>
      </c>
      <c r="M25" s="76"/>
      <c r="N25" s="108"/>
      <c r="O25" s="12"/>
      <c r="P25" s="12"/>
      <c r="Q25" s="12"/>
    </row>
    <row r="26" spans="1:17" s="8" customFormat="1" ht="185.25" customHeight="1" x14ac:dyDescent="0.5">
      <c r="A26" s="104"/>
      <c r="B26" s="105"/>
      <c r="C26" s="106"/>
      <c r="D26" s="93" t="s">
        <v>20</v>
      </c>
      <c r="E26" s="24">
        <v>2005.6320000000001</v>
      </c>
      <c r="F26" s="19">
        <v>1960.732</v>
      </c>
      <c r="G26" s="19">
        <v>2005.6320000000001</v>
      </c>
      <c r="H26" s="19">
        <v>1194.732</v>
      </c>
      <c r="I26" s="33">
        <f t="shared" si="0"/>
        <v>-766</v>
      </c>
      <c r="J26" s="28">
        <f t="shared" si="7"/>
        <v>59.568854106835147</v>
      </c>
      <c r="K26" s="28">
        <f t="shared" si="8"/>
        <v>60.932957691311209</v>
      </c>
      <c r="L26" s="28">
        <f t="shared" si="2"/>
        <v>59.568854106835147</v>
      </c>
      <c r="M26" s="76"/>
      <c r="N26" s="108"/>
      <c r="O26" s="12"/>
      <c r="P26" s="12"/>
      <c r="Q26" s="12"/>
    </row>
    <row r="27" spans="1:17" s="8" customFormat="1" ht="248.25" customHeight="1" x14ac:dyDescent="0.5">
      <c r="A27" s="104"/>
      <c r="B27" s="105"/>
      <c r="C27" s="106"/>
      <c r="D27" s="99" t="s">
        <v>21</v>
      </c>
      <c r="E27" s="19">
        <v>0</v>
      </c>
      <c r="F27" s="19">
        <v>0</v>
      </c>
      <c r="G27" s="19">
        <v>0</v>
      </c>
      <c r="H27" s="19">
        <v>0</v>
      </c>
      <c r="I27" s="31">
        <v>0</v>
      </c>
      <c r="J27" s="28">
        <f t="shared" si="7"/>
        <v>0</v>
      </c>
      <c r="K27" s="28">
        <f t="shared" si="8"/>
        <v>0</v>
      </c>
      <c r="L27" s="28">
        <f t="shared" si="2"/>
        <v>0</v>
      </c>
      <c r="M27" s="76"/>
      <c r="N27" s="108"/>
      <c r="O27" s="12"/>
      <c r="P27" s="12"/>
      <c r="Q27" s="12"/>
    </row>
    <row r="28" spans="1:17" s="8" customFormat="1" ht="177" customHeight="1" x14ac:dyDescent="0.5">
      <c r="A28" s="104"/>
      <c r="B28" s="105"/>
      <c r="C28" s="106"/>
      <c r="D28" s="99" t="s">
        <v>22</v>
      </c>
      <c r="E28" s="19">
        <v>0</v>
      </c>
      <c r="F28" s="19">
        <v>0</v>
      </c>
      <c r="G28" s="19">
        <v>0</v>
      </c>
      <c r="H28" s="19">
        <v>0</v>
      </c>
      <c r="I28" s="31">
        <v>0</v>
      </c>
      <c r="J28" s="28">
        <f t="shared" si="7"/>
        <v>0</v>
      </c>
      <c r="K28" s="28">
        <f t="shared" si="8"/>
        <v>0</v>
      </c>
      <c r="L28" s="28">
        <f t="shared" si="2"/>
        <v>0</v>
      </c>
      <c r="M28" s="76"/>
      <c r="N28" s="108"/>
      <c r="O28" s="12"/>
      <c r="P28" s="12"/>
      <c r="Q28" s="12"/>
    </row>
    <row r="29" spans="1:17" s="8" customFormat="1" ht="132" customHeight="1" x14ac:dyDescent="0.5">
      <c r="A29" s="104"/>
      <c r="B29" s="105"/>
      <c r="C29" s="106"/>
      <c r="D29" s="101" t="s">
        <v>23</v>
      </c>
      <c r="E29" s="24">
        <v>2891.7</v>
      </c>
      <c r="F29" s="19">
        <v>0</v>
      </c>
      <c r="G29" s="19">
        <v>0</v>
      </c>
      <c r="H29" s="19">
        <v>0</v>
      </c>
      <c r="I29" s="31">
        <v>0</v>
      </c>
      <c r="J29" s="28">
        <f t="shared" si="7"/>
        <v>0</v>
      </c>
      <c r="K29" s="28">
        <f t="shared" si="8"/>
        <v>0</v>
      </c>
      <c r="L29" s="28">
        <f t="shared" si="2"/>
        <v>0</v>
      </c>
      <c r="M29" s="76"/>
      <c r="N29" s="108"/>
      <c r="O29" s="12"/>
      <c r="P29" s="12"/>
      <c r="Q29" s="12"/>
    </row>
    <row r="30" spans="1:17" s="8" customFormat="1" ht="132" customHeight="1" x14ac:dyDescent="0.5">
      <c r="A30" s="104"/>
      <c r="B30" s="105"/>
      <c r="C30" s="106"/>
      <c r="D30" s="102" t="s">
        <v>24</v>
      </c>
      <c r="E30" s="19">
        <v>0</v>
      </c>
      <c r="F30" s="19">
        <v>0</v>
      </c>
      <c r="G30" s="19">
        <v>0</v>
      </c>
      <c r="H30" s="19">
        <v>0</v>
      </c>
      <c r="I30" s="31">
        <f t="shared" ref="I30:I58" si="9">H30-F30</f>
        <v>0</v>
      </c>
      <c r="J30" s="28">
        <f t="shared" si="7"/>
        <v>0</v>
      </c>
      <c r="K30" s="28">
        <f t="shared" si="8"/>
        <v>0</v>
      </c>
      <c r="L30" s="28">
        <f t="shared" si="2"/>
        <v>0</v>
      </c>
      <c r="M30" s="76"/>
      <c r="N30" s="108"/>
      <c r="O30" s="12"/>
      <c r="P30" s="12"/>
      <c r="Q30" s="12"/>
    </row>
    <row r="31" spans="1:17" s="8" customFormat="1" ht="188.25" customHeight="1" x14ac:dyDescent="0.5">
      <c r="A31" s="104">
        <v>3</v>
      </c>
      <c r="B31" s="105" t="s">
        <v>28</v>
      </c>
      <c r="C31" s="106">
        <v>9</v>
      </c>
      <c r="D31" s="86" t="s">
        <v>17</v>
      </c>
      <c r="E31" s="17">
        <f>E32+E33+E34+E35+E37</f>
        <v>808104.97504000016</v>
      </c>
      <c r="F31" s="17">
        <f>F32+F33+F34+F35+F37</f>
        <v>291920.51290000003</v>
      </c>
      <c r="G31" s="17">
        <f>G32+G33+G34+G35+G37</f>
        <v>666721.58301000006</v>
      </c>
      <c r="H31" s="17">
        <f>H32+H33+H34+H35+H37</f>
        <v>232937.78258999999</v>
      </c>
      <c r="I31" s="51">
        <f t="shared" si="9"/>
        <v>-58982.730310000043</v>
      </c>
      <c r="J31" s="17">
        <f t="shared" ref="J31:J76" si="10">IF(H31=0, ,H31/G31*100)</f>
        <v>34.937789405042587</v>
      </c>
      <c r="K31" s="17">
        <f t="shared" ref="K31:K40" si="11">IF(H31=0,0,H31/F31*100)</f>
        <v>79.794934681344202</v>
      </c>
      <c r="L31" s="17">
        <f t="shared" si="2"/>
        <v>28.825188531783247</v>
      </c>
      <c r="M31" s="76">
        <v>6</v>
      </c>
      <c r="N31" s="109" t="s">
        <v>29</v>
      </c>
      <c r="O31" s="12"/>
      <c r="P31" s="12"/>
      <c r="Q31" s="12"/>
    </row>
    <row r="32" spans="1:17" s="8" customFormat="1" ht="171.75" customHeight="1" x14ac:dyDescent="0.5">
      <c r="A32" s="104"/>
      <c r="B32" s="105"/>
      <c r="C32" s="106"/>
      <c r="D32" s="93" t="s">
        <v>18</v>
      </c>
      <c r="E32" s="45">
        <v>0</v>
      </c>
      <c r="F32" s="45">
        <v>0</v>
      </c>
      <c r="G32" s="45">
        <v>0</v>
      </c>
      <c r="H32" s="45">
        <v>0</v>
      </c>
      <c r="I32" s="25">
        <f t="shared" si="9"/>
        <v>0</v>
      </c>
      <c r="J32" s="22">
        <f t="shared" si="10"/>
        <v>0</v>
      </c>
      <c r="K32" s="22">
        <f t="shared" si="11"/>
        <v>0</v>
      </c>
      <c r="L32" s="22">
        <f t="shared" si="2"/>
        <v>0</v>
      </c>
      <c r="M32" s="76"/>
      <c r="N32" s="110"/>
      <c r="O32" s="12"/>
      <c r="P32" s="12"/>
      <c r="Q32" s="12"/>
    </row>
    <row r="33" spans="1:17" s="8" customFormat="1" ht="186.75" customHeight="1" x14ac:dyDescent="0.5">
      <c r="A33" s="104"/>
      <c r="B33" s="105"/>
      <c r="C33" s="106"/>
      <c r="D33" s="93" t="s">
        <v>19</v>
      </c>
      <c r="E33" s="45">
        <v>4791.5</v>
      </c>
      <c r="F33" s="45">
        <v>4349.6639999999998</v>
      </c>
      <c r="G33" s="45">
        <v>4436.94589</v>
      </c>
      <c r="H33" s="45">
        <v>293.94588999999996</v>
      </c>
      <c r="I33" s="52">
        <f t="shared" si="9"/>
        <v>-4055.7181099999998</v>
      </c>
      <c r="J33" s="22">
        <f t="shared" si="10"/>
        <v>6.6249599902152507</v>
      </c>
      <c r="K33" s="22">
        <f t="shared" si="11"/>
        <v>6.7578987710315088</v>
      </c>
      <c r="L33" s="22">
        <f t="shared" si="2"/>
        <v>6.1347363038714384</v>
      </c>
      <c r="M33" s="76"/>
      <c r="N33" s="110"/>
      <c r="O33" s="12"/>
      <c r="P33" s="12"/>
      <c r="Q33" s="12"/>
    </row>
    <row r="34" spans="1:17" s="8" customFormat="1" ht="174" customHeight="1" x14ac:dyDescent="0.5">
      <c r="A34" s="104"/>
      <c r="B34" s="105"/>
      <c r="C34" s="106"/>
      <c r="D34" s="93" t="s">
        <v>20</v>
      </c>
      <c r="E34" s="45">
        <v>687215.76266000012</v>
      </c>
      <c r="F34" s="45">
        <v>287570.84890000004</v>
      </c>
      <c r="G34" s="45">
        <v>662284.63712000009</v>
      </c>
      <c r="H34" s="45">
        <v>232643.83669999999</v>
      </c>
      <c r="I34" s="52">
        <f t="shared" si="9"/>
        <v>-54927.012200000056</v>
      </c>
      <c r="J34" s="22">
        <f t="shared" si="10"/>
        <v>35.127469921644426</v>
      </c>
      <c r="K34" s="22">
        <f t="shared" si="11"/>
        <v>80.899659193515689</v>
      </c>
      <c r="L34" s="22">
        <f t="shared" si="2"/>
        <v>33.853099614523899</v>
      </c>
      <c r="M34" s="76"/>
      <c r="N34" s="110"/>
      <c r="O34" s="12"/>
      <c r="P34" s="12"/>
      <c r="Q34" s="12"/>
    </row>
    <row r="35" spans="1:17" s="8" customFormat="1" ht="246" customHeight="1" x14ac:dyDescent="0.5">
      <c r="A35" s="104"/>
      <c r="B35" s="105"/>
      <c r="C35" s="106"/>
      <c r="D35" s="99" t="s">
        <v>21</v>
      </c>
      <c r="E35" s="45">
        <v>0</v>
      </c>
      <c r="F35" s="45">
        <v>0</v>
      </c>
      <c r="G35" s="45">
        <v>0</v>
      </c>
      <c r="H35" s="45">
        <v>0</v>
      </c>
      <c r="I35" s="26">
        <f t="shared" si="9"/>
        <v>0</v>
      </c>
      <c r="J35" s="22">
        <f t="shared" si="10"/>
        <v>0</v>
      </c>
      <c r="K35" s="22">
        <f t="shared" si="11"/>
        <v>0</v>
      </c>
      <c r="L35" s="22">
        <f t="shared" si="2"/>
        <v>0</v>
      </c>
      <c r="M35" s="76"/>
      <c r="N35" s="110"/>
      <c r="O35" s="12"/>
      <c r="P35" s="12"/>
      <c r="Q35" s="12"/>
    </row>
    <row r="36" spans="1:17" s="8" customFormat="1" ht="171.75" customHeight="1" x14ac:dyDescent="0.5">
      <c r="A36" s="104"/>
      <c r="B36" s="105"/>
      <c r="C36" s="106"/>
      <c r="D36" s="99" t="s">
        <v>22</v>
      </c>
      <c r="E36" s="45">
        <v>0</v>
      </c>
      <c r="F36" s="45">
        <v>0</v>
      </c>
      <c r="G36" s="45">
        <v>0</v>
      </c>
      <c r="H36" s="45">
        <v>0</v>
      </c>
      <c r="I36" s="26">
        <f t="shared" si="9"/>
        <v>0</v>
      </c>
      <c r="J36" s="22">
        <f t="shared" si="10"/>
        <v>0</v>
      </c>
      <c r="K36" s="22">
        <f t="shared" si="11"/>
        <v>0</v>
      </c>
      <c r="L36" s="22">
        <f t="shared" si="2"/>
        <v>0</v>
      </c>
      <c r="M36" s="76"/>
      <c r="N36" s="110"/>
      <c r="O36" s="12"/>
      <c r="P36" s="12"/>
      <c r="Q36" s="12"/>
    </row>
    <row r="37" spans="1:17" s="8" customFormat="1" ht="132" customHeight="1" x14ac:dyDescent="0.5">
      <c r="A37" s="104"/>
      <c r="B37" s="105"/>
      <c r="C37" s="106"/>
      <c r="D37" s="101" t="s">
        <v>23</v>
      </c>
      <c r="E37" s="45">
        <v>116097.71238000001</v>
      </c>
      <c r="F37" s="45">
        <v>0</v>
      </c>
      <c r="G37" s="45">
        <v>0</v>
      </c>
      <c r="H37" s="45">
        <v>0</v>
      </c>
      <c r="I37" s="25">
        <f t="shared" si="9"/>
        <v>0</v>
      </c>
      <c r="J37" s="22">
        <f t="shared" si="10"/>
        <v>0</v>
      </c>
      <c r="K37" s="22">
        <f t="shared" si="11"/>
        <v>0</v>
      </c>
      <c r="L37" s="22">
        <f t="shared" si="2"/>
        <v>0</v>
      </c>
      <c r="M37" s="76"/>
      <c r="N37" s="110"/>
      <c r="O37" s="12"/>
      <c r="P37" s="12"/>
      <c r="Q37" s="12"/>
    </row>
    <row r="38" spans="1:17" s="8" customFormat="1" ht="132" customHeight="1" x14ac:dyDescent="0.5">
      <c r="A38" s="104"/>
      <c r="B38" s="105"/>
      <c r="C38" s="106"/>
      <c r="D38" s="102" t="s">
        <v>24</v>
      </c>
      <c r="E38" s="45">
        <v>0</v>
      </c>
      <c r="F38" s="45">
        <v>0</v>
      </c>
      <c r="G38" s="45">
        <v>0</v>
      </c>
      <c r="H38" s="45">
        <v>0</v>
      </c>
      <c r="I38" s="26">
        <f t="shared" si="9"/>
        <v>0</v>
      </c>
      <c r="J38" s="22">
        <f t="shared" si="10"/>
        <v>0</v>
      </c>
      <c r="K38" s="22">
        <f t="shared" si="11"/>
        <v>0</v>
      </c>
      <c r="L38" s="22">
        <f t="shared" si="2"/>
        <v>0</v>
      </c>
      <c r="M38" s="76"/>
      <c r="N38" s="110"/>
      <c r="O38" s="12"/>
      <c r="P38" s="12"/>
      <c r="Q38" s="12"/>
    </row>
    <row r="39" spans="1:17" s="8" customFormat="1" ht="188.25" customHeight="1" x14ac:dyDescent="0.5">
      <c r="A39" s="66">
        <v>4</v>
      </c>
      <c r="B39" s="105" t="s">
        <v>30</v>
      </c>
      <c r="C39" s="106">
        <v>5</v>
      </c>
      <c r="D39" s="86" t="s">
        <v>17</v>
      </c>
      <c r="E39" s="17">
        <f>E40+E41+E42+E43+E45</f>
        <v>11802.0128</v>
      </c>
      <c r="F39" s="17">
        <f>F40+F41+F42+F43+F45</f>
        <v>9068.31</v>
      </c>
      <c r="G39" s="17">
        <f>G40+G41+G42+G43+G45</f>
        <v>11802.0128</v>
      </c>
      <c r="H39" s="17">
        <f>H40+H41+H42+H43+H45</f>
        <v>7303.402</v>
      </c>
      <c r="I39" s="51">
        <f t="shared" si="9"/>
        <v>-1764.9079999999994</v>
      </c>
      <c r="J39" s="17">
        <f t="shared" si="10"/>
        <v>61.882681571062179</v>
      </c>
      <c r="K39" s="17">
        <f t="shared" si="11"/>
        <v>80.53763049564914</v>
      </c>
      <c r="L39" s="17">
        <f t="shared" si="2"/>
        <v>61.882681571062179</v>
      </c>
      <c r="M39" s="76">
        <v>4</v>
      </c>
      <c r="N39" s="109" t="s">
        <v>31</v>
      </c>
      <c r="O39" s="12"/>
      <c r="P39" s="12"/>
      <c r="Q39" s="12"/>
    </row>
    <row r="40" spans="1:17" s="8" customFormat="1" ht="162.75" customHeight="1" x14ac:dyDescent="0.5">
      <c r="A40" s="66"/>
      <c r="B40" s="105"/>
      <c r="C40" s="106"/>
      <c r="D40" s="93" t="s">
        <v>18</v>
      </c>
      <c r="E40" s="19">
        <v>0</v>
      </c>
      <c r="F40" s="19">
        <v>0</v>
      </c>
      <c r="G40" s="19">
        <v>0</v>
      </c>
      <c r="H40" s="19">
        <v>0</v>
      </c>
      <c r="I40" s="26">
        <f t="shared" si="9"/>
        <v>0</v>
      </c>
      <c r="J40" s="22">
        <f t="shared" si="10"/>
        <v>0</v>
      </c>
      <c r="K40" s="22">
        <f t="shared" si="11"/>
        <v>0</v>
      </c>
      <c r="L40" s="22">
        <f t="shared" si="2"/>
        <v>0</v>
      </c>
      <c r="M40" s="76"/>
      <c r="N40" s="110"/>
      <c r="O40" s="12"/>
      <c r="P40" s="12"/>
      <c r="Q40" s="12"/>
    </row>
    <row r="41" spans="1:17" s="8" customFormat="1" ht="167.25" customHeight="1" x14ac:dyDescent="0.5">
      <c r="A41" s="66"/>
      <c r="B41" s="105"/>
      <c r="C41" s="106"/>
      <c r="D41" s="93" t="s">
        <v>19</v>
      </c>
      <c r="E41" s="19">
        <v>0</v>
      </c>
      <c r="F41" s="19">
        <v>0</v>
      </c>
      <c r="G41" s="19">
        <v>0</v>
      </c>
      <c r="H41" s="19">
        <v>0</v>
      </c>
      <c r="I41" s="26">
        <f t="shared" si="9"/>
        <v>0</v>
      </c>
      <c r="J41" s="22">
        <f t="shared" si="10"/>
        <v>0</v>
      </c>
      <c r="K41" s="22">
        <v>0</v>
      </c>
      <c r="L41" s="22">
        <f t="shared" si="2"/>
        <v>0</v>
      </c>
      <c r="M41" s="76"/>
      <c r="N41" s="110"/>
      <c r="O41" s="12"/>
      <c r="P41" s="12"/>
      <c r="Q41" s="12"/>
    </row>
    <row r="42" spans="1:17" s="8" customFormat="1" ht="185.25" customHeight="1" x14ac:dyDescent="0.5">
      <c r="A42" s="66"/>
      <c r="B42" s="105"/>
      <c r="C42" s="106"/>
      <c r="D42" s="93" t="s">
        <v>20</v>
      </c>
      <c r="E42" s="24">
        <v>11802.0128</v>
      </c>
      <c r="F42" s="24">
        <v>9068.31</v>
      </c>
      <c r="G42" s="24">
        <v>11802.0128</v>
      </c>
      <c r="H42" s="19">
        <v>7303.402</v>
      </c>
      <c r="I42" s="53">
        <f>H42-F42</f>
        <v>-1764.9079999999994</v>
      </c>
      <c r="J42" s="22">
        <f t="shared" si="10"/>
        <v>61.882681571062179</v>
      </c>
      <c r="K42" s="22">
        <f>IF(H42=0,0,H42/F42*100)</f>
        <v>80.53763049564914</v>
      </c>
      <c r="L42" s="22">
        <f t="shared" si="2"/>
        <v>61.882681571062179</v>
      </c>
      <c r="M42" s="76"/>
      <c r="N42" s="110"/>
      <c r="O42" s="12"/>
      <c r="P42" s="12"/>
      <c r="Q42" s="12"/>
    </row>
    <row r="43" spans="1:17" s="8" customFormat="1" ht="232.5" customHeight="1" x14ac:dyDescent="0.5">
      <c r="A43" s="66"/>
      <c r="B43" s="105"/>
      <c r="C43" s="106"/>
      <c r="D43" s="99" t="s">
        <v>21</v>
      </c>
      <c r="E43" s="19">
        <v>0</v>
      </c>
      <c r="F43" s="19">
        <v>0</v>
      </c>
      <c r="G43" s="19">
        <v>0</v>
      </c>
      <c r="H43" s="19">
        <v>0</v>
      </c>
      <c r="I43" s="26">
        <f t="shared" si="9"/>
        <v>0</v>
      </c>
      <c r="J43" s="22">
        <f t="shared" si="10"/>
        <v>0</v>
      </c>
      <c r="K43" s="22">
        <f>IF(H43=0,0,H43/F43*100)</f>
        <v>0</v>
      </c>
      <c r="L43" s="22">
        <f t="shared" si="2"/>
        <v>0</v>
      </c>
      <c r="M43" s="76"/>
      <c r="N43" s="110"/>
      <c r="O43" s="12"/>
      <c r="P43" s="12"/>
      <c r="Q43" s="12"/>
    </row>
    <row r="44" spans="1:17" s="8" customFormat="1" ht="169.5" customHeight="1" x14ac:dyDescent="0.5">
      <c r="A44" s="66"/>
      <c r="B44" s="105"/>
      <c r="C44" s="106"/>
      <c r="D44" s="99" t="s">
        <v>22</v>
      </c>
      <c r="E44" s="19">
        <v>0</v>
      </c>
      <c r="F44" s="19">
        <v>0</v>
      </c>
      <c r="G44" s="19">
        <v>0</v>
      </c>
      <c r="H44" s="19">
        <v>0</v>
      </c>
      <c r="I44" s="26">
        <f t="shared" si="9"/>
        <v>0</v>
      </c>
      <c r="J44" s="22">
        <f t="shared" si="10"/>
        <v>0</v>
      </c>
      <c r="K44" s="22">
        <f>IF(H44=0,0,H44/F44*100)</f>
        <v>0</v>
      </c>
      <c r="L44" s="22">
        <f t="shared" si="2"/>
        <v>0</v>
      </c>
      <c r="M44" s="76"/>
      <c r="N44" s="110"/>
      <c r="O44" s="12"/>
      <c r="P44" s="12"/>
      <c r="Q44" s="12"/>
    </row>
    <row r="45" spans="1:17" s="8" customFormat="1" ht="132" customHeight="1" x14ac:dyDescent="0.5">
      <c r="A45" s="66"/>
      <c r="B45" s="105"/>
      <c r="C45" s="106"/>
      <c r="D45" s="101" t="s">
        <v>23</v>
      </c>
      <c r="E45" s="19">
        <v>0</v>
      </c>
      <c r="F45" s="19">
        <v>0</v>
      </c>
      <c r="G45" s="19">
        <v>0</v>
      </c>
      <c r="H45" s="19">
        <v>0</v>
      </c>
      <c r="I45" s="25">
        <f t="shared" si="9"/>
        <v>0</v>
      </c>
      <c r="J45" s="22">
        <f t="shared" si="10"/>
        <v>0</v>
      </c>
      <c r="K45" s="22">
        <f t="shared" ref="K45:K77" si="12">IF(H45=0,0,H45/F45*100)</f>
        <v>0</v>
      </c>
      <c r="L45" s="22">
        <f t="shared" si="2"/>
        <v>0</v>
      </c>
      <c r="M45" s="76"/>
      <c r="N45" s="110"/>
      <c r="O45" s="12"/>
      <c r="P45" s="12"/>
      <c r="Q45" s="12"/>
    </row>
    <row r="46" spans="1:17" s="8" customFormat="1" ht="132" customHeight="1" x14ac:dyDescent="0.5">
      <c r="A46" s="66"/>
      <c r="B46" s="105"/>
      <c r="C46" s="106"/>
      <c r="D46" s="102" t="s">
        <v>24</v>
      </c>
      <c r="E46" s="19">
        <v>0</v>
      </c>
      <c r="F46" s="19">
        <v>0</v>
      </c>
      <c r="G46" s="19">
        <v>0</v>
      </c>
      <c r="H46" s="19">
        <v>0</v>
      </c>
      <c r="I46" s="26">
        <f t="shared" si="9"/>
        <v>0</v>
      </c>
      <c r="J46" s="22">
        <f t="shared" si="10"/>
        <v>0</v>
      </c>
      <c r="K46" s="22">
        <f t="shared" si="12"/>
        <v>0</v>
      </c>
      <c r="L46" s="22">
        <f t="shared" si="2"/>
        <v>0</v>
      </c>
      <c r="M46" s="76"/>
      <c r="N46" s="110"/>
      <c r="O46" s="12"/>
      <c r="P46" s="12"/>
      <c r="Q46" s="12"/>
    </row>
    <row r="47" spans="1:17" s="8" customFormat="1" ht="188.25" customHeight="1" x14ac:dyDescent="0.5">
      <c r="A47" s="66">
        <v>5</v>
      </c>
      <c r="B47" s="105" t="s">
        <v>32</v>
      </c>
      <c r="C47" s="106">
        <v>12</v>
      </c>
      <c r="D47" s="86" t="s">
        <v>17</v>
      </c>
      <c r="E47" s="17">
        <f>E48+E49+E50+E53</f>
        <v>373548.42661999998</v>
      </c>
      <c r="F47" s="17">
        <f>F48+F49+F50+F53</f>
        <v>142447.94375000003</v>
      </c>
      <c r="G47" s="17">
        <f>G48+G49+G50+G53</f>
        <v>243160.59537000002</v>
      </c>
      <c r="H47" s="17">
        <f>H48+H49+H50+H53</f>
        <v>85893.699360000013</v>
      </c>
      <c r="I47" s="51">
        <f t="shared" si="9"/>
        <v>-56554.244390000022</v>
      </c>
      <c r="J47" s="17">
        <f t="shared" si="10"/>
        <v>35.323856330135129</v>
      </c>
      <c r="K47" s="17">
        <f t="shared" si="12"/>
        <v>60.298307647561245</v>
      </c>
      <c r="L47" s="17">
        <f t="shared" si="2"/>
        <v>22.993993078005168</v>
      </c>
      <c r="M47" s="76">
        <v>9</v>
      </c>
      <c r="N47" s="71" t="s">
        <v>68</v>
      </c>
      <c r="O47" s="12"/>
      <c r="P47" s="12"/>
      <c r="Q47" s="12"/>
    </row>
    <row r="48" spans="1:17" s="8" customFormat="1" ht="132" customHeight="1" x14ac:dyDescent="0.5">
      <c r="A48" s="66"/>
      <c r="B48" s="105"/>
      <c r="C48" s="106"/>
      <c r="D48" s="93" t="s">
        <v>18</v>
      </c>
      <c r="E48" s="20">
        <v>0</v>
      </c>
      <c r="F48" s="20">
        <v>0</v>
      </c>
      <c r="G48" s="20">
        <v>0</v>
      </c>
      <c r="H48" s="20">
        <v>0</v>
      </c>
      <c r="I48" s="30">
        <f t="shared" si="9"/>
        <v>0</v>
      </c>
      <c r="J48" s="22">
        <f t="shared" si="10"/>
        <v>0</v>
      </c>
      <c r="K48" s="22">
        <f t="shared" si="12"/>
        <v>0</v>
      </c>
      <c r="L48" s="22">
        <f t="shared" si="2"/>
        <v>0</v>
      </c>
      <c r="M48" s="76"/>
      <c r="N48" s="72"/>
      <c r="O48" s="12"/>
      <c r="P48" s="12"/>
      <c r="Q48" s="12"/>
    </row>
    <row r="49" spans="1:17" s="8" customFormat="1" ht="193.5" customHeight="1" x14ac:dyDescent="0.5">
      <c r="A49" s="66"/>
      <c r="B49" s="105"/>
      <c r="C49" s="106"/>
      <c r="D49" s="93" t="s">
        <v>19</v>
      </c>
      <c r="E49" s="24">
        <v>0</v>
      </c>
      <c r="F49" s="20">
        <v>0</v>
      </c>
      <c r="G49" s="20">
        <v>0</v>
      </c>
      <c r="H49" s="20">
        <v>0</v>
      </c>
      <c r="I49" s="30">
        <f t="shared" si="9"/>
        <v>0</v>
      </c>
      <c r="J49" s="22">
        <f t="shared" si="10"/>
        <v>0</v>
      </c>
      <c r="K49" s="22">
        <f t="shared" si="12"/>
        <v>0</v>
      </c>
      <c r="L49" s="22">
        <f t="shared" si="2"/>
        <v>0</v>
      </c>
      <c r="M49" s="76"/>
      <c r="N49" s="72"/>
      <c r="O49" s="12"/>
      <c r="P49" s="12"/>
      <c r="Q49" s="12"/>
    </row>
    <row r="50" spans="1:17" s="8" customFormat="1" ht="193.5" customHeight="1" x14ac:dyDescent="0.5">
      <c r="A50" s="66"/>
      <c r="B50" s="105"/>
      <c r="C50" s="106"/>
      <c r="D50" s="93" t="s">
        <v>20</v>
      </c>
      <c r="E50" s="56">
        <v>269773.45944999997</v>
      </c>
      <c r="F50" s="56">
        <v>142447.94375000003</v>
      </c>
      <c r="G50" s="56">
        <v>243160.59537000002</v>
      </c>
      <c r="H50" s="56">
        <v>85893.699360000013</v>
      </c>
      <c r="I50" s="53">
        <f>H50-F50</f>
        <v>-56554.244390000022</v>
      </c>
      <c r="J50" s="22">
        <f t="shared" si="10"/>
        <v>35.323856330135129</v>
      </c>
      <c r="K50" s="22">
        <f t="shared" si="12"/>
        <v>60.298307647561245</v>
      </c>
      <c r="L50" s="22">
        <f t="shared" si="2"/>
        <v>31.839195573617808</v>
      </c>
      <c r="M50" s="76"/>
      <c r="N50" s="72"/>
      <c r="O50" s="12"/>
      <c r="P50" s="12"/>
      <c r="Q50" s="12"/>
    </row>
    <row r="51" spans="1:17" s="8" customFormat="1" ht="261.75" customHeight="1" x14ac:dyDescent="0.5">
      <c r="A51" s="66"/>
      <c r="B51" s="105"/>
      <c r="C51" s="106"/>
      <c r="D51" s="99" t="s">
        <v>21</v>
      </c>
      <c r="E51" s="57">
        <v>0</v>
      </c>
      <c r="F51" s="57">
        <v>0</v>
      </c>
      <c r="G51" s="57">
        <v>0</v>
      </c>
      <c r="H51" s="57">
        <v>0</v>
      </c>
      <c r="I51" s="30">
        <f t="shared" si="9"/>
        <v>0</v>
      </c>
      <c r="J51" s="28">
        <f t="shared" si="10"/>
        <v>0</v>
      </c>
      <c r="K51" s="28">
        <f t="shared" si="12"/>
        <v>0</v>
      </c>
      <c r="L51" s="28">
        <f t="shared" si="2"/>
        <v>0</v>
      </c>
      <c r="M51" s="76"/>
      <c r="N51" s="72"/>
      <c r="O51" s="12"/>
      <c r="P51" s="12"/>
      <c r="Q51" s="12"/>
    </row>
    <row r="52" spans="1:17" s="8" customFormat="1" ht="162.75" customHeight="1" x14ac:dyDescent="0.5">
      <c r="A52" s="66"/>
      <c r="B52" s="105"/>
      <c r="C52" s="106"/>
      <c r="D52" s="99" t="s">
        <v>22</v>
      </c>
      <c r="E52" s="57">
        <v>0</v>
      </c>
      <c r="F52" s="57">
        <v>0</v>
      </c>
      <c r="G52" s="57">
        <v>0</v>
      </c>
      <c r="H52" s="57">
        <v>0</v>
      </c>
      <c r="I52" s="30">
        <f t="shared" si="9"/>
        <v>0</v>
      </c>
      <c r="J52" s="28">
        <f t="shared" si="10"/>
        <v>0</v>
      </c>
      <c r="K52" s="28">
        <f t="shared" si="12"/>
        <v>0</v>
      </c>
      <c r="L52" s="28">
        <f t="shared" si="2"/>
        <v>0</v>
      </c>
      <c r="M52" s="76"/>
      <c r="N52" s="72"/>
      <c r="O52" s="12"/>
      <c r="P52" s="12"/>
      <c r="Q52" s="12"/>
    </row>
    <row r="53" spans="1:17" s="8" customFormat="1" ht="132" customHeight="1" x14ac:dyDescent="0.5">
      <c r="A53" s="66"/>
      <c r="B53" s="105"/>
      <c r="C53" s="106"/>
      <c r="D53" s="101" t="s">
        <v>23</v>
      </c>
      <c r="E53" s="57">
        <v>103774.96717</v>
      </c>
      <c r="F53" s="57">
        <v>0</v>
      </c>
      <c r="G53" s="57">
        <v>0</v>
      </c>
      <c r="H53" s="57">
        <v>0</v>
      </c>
      <c r="I53" s="25">
        <f t="shared" si="9"/>
        <v>0</v>
      </c>
      <c r="J53" s="28">
        <f t="shared" si="10"/>
        <v>0</v>
      </c>
      <c r="K53" s="28">
        <f t="shared" si="12"/>
        <v>0</v>
      </c>
      <c r="L53" s="28">
        <f t="shared" si="2"/>
        <v>0</v>
      </c>
      <c r="M53" s="76"/>
      <c r="N53" s="72"/>
      <c r="O53" s="12"/>
      <c r="P53" s="12"/>
      <c r="Q53" s="12"/>
    </row>
    <row r="54" spans="1:17" s="8" customFormat="1" ht="132" customHeight="1" x14ac:dyDescent="0.5">
      <c r="A54" s="66"/>
      <c r="B54" s="105"/>
      <c r="C54" s="106"/>
      <c r="D54" s="102" t="s">
        <v>24</v>
      </c>
      <c r="E54" s="20">
        <v>0</v>
      </c>
      <c r="F54" s="20">
        <v>0</v>
      </c>
      <c r="G54" s="20">
        <v>0</v>
      </c>
      <c r="H54" s="20">
        <v>0</v>
      </c>
      <c r="I54" s="30">
        <f t="shared" si="9"/>
        <v>0</v>
      </c>
      <c r="J54" s="22">
        <f t="shared" si="10"/>
        <v>0</v>
      </c>
      <c r="K54" s="22">
        <f t="shared" si="12"/>
        <v>0</v>
      </c>
      <c r="L54" s="22">
        <f t="shared" si="2"/>
        <v>0</v>
      </c>
      <c r="M54" s="76"/>
      <c r="N54" s="72"/>
      <c r="O54" s="12"/>
      <c r="P54" s="12"/>
      <c r="Q54" s="12"/>
    </row>
    <row r="55" spans="1:17" s="8" customFormat="1" ht="161.25" customHeight="1" x14ac:dyDescent="0.5">
      <c r="A55" s="66">
        <v>6</v>
      </c>
      <c r="B55" s="105" t="s">
        <v>33</v>
      </c>
      <c r="C55" s="106">
        <v>9</v>
      </c>
      <c r="D55" s="86" t="s">
        <v>17</v>
      </c>
      <c r="E55" s="17">
        <f>E56+E57+E58+E59+E61</f>
        <v>192917.65953</v>
      </c>
      <c r="F55" s="17">
        <f>F56+F57+F58+F59+F61</f>
        <v>84184.430840000015</v>
      </c>
      <c r="G55" s="17">
        <f>G56+G57+G58+G59+G61</f>
        <v>102885.41953</v>
      </c>
      <c r="H55" s="17">
        <f>H56+H57+H58+H59+H61</f>
        <v>97975.477920000005</v>
      </c>
      <c r="I55" s="18">
        <f>H55-F55</f>
        <v>13791.047079999989</v>
      </c>
      <c r="J55" s="17">
        <f t="shared" si="10"/>
        <v>95.227757604109954</v>
      </c>
      <c r="K55" s="17">
        <f t="shared" si="12"/>
        <v>116.38194490642944</v>
      </c>
      <c r="L55" s="17">
        <f t="shared" si="2"/>
        <v>50.786163464088766</v>
      </c>
      <c r="M55" s="76">
        <v>11</v>
      </c>
      <c r="N55" s="71" t="s">
        <v>34</v>
      </c>
      <c r="O55" s="12"/>
      <c r="P55" s="12"/>
      <c r="Q55" s="12"/>
    </row>
    <row r="56" spans="1:17" s="8" customFormat="1" ht="171" customHeight="1" x14ac:dyDescent="0.5">
      <c r="A56" s="66"/>
      <c r="B56" s="105"/>
      <c r="C56" s="106"/>
      <c r="D56" s="93" t="s">
        <v>18</v>
      </c>
      <c r="E56" s="20">
        <v>366.8</v>
      </c>
      <c r="F56" s="20">
        <v>0</v>
      </c>
      <c r="G56" s="20">
        <v>0</v>
      </c>
      <c r="H56" s="20">
        <v>0</v>
      </c>
      <c r="I56" s="30">
        <f t="shared" si="9"/>
        <v>0</v>
      </c>
      <c r="J56" s="22">
        <f t="shared" si="10"/>
        <v>0</v>
      </c>
      <c r="K56" s="22">
        <f t="shared" si="12"/>
        <v>0</v>
      </c>
      <c r="L56" s="22">
        <f t="shared" si="2"/>
        <v>0</v>
      </c>
      <c r="M56" s="76"/>
      <c r="N56" s="72"/>
      <c r="O56" s="12"/>
      <c r="P56" s="12"/>
      <c r="Q56" s="12"/>
    </row>
    <row r="57" spans="1:17" s="8" customFormat="1" ht="171" customHeight="1" x14ac:dyDescent="0.5">
      <c r="A57" s="66"/>
      <c r="B57" s="105"/>
      <c r="C57" s="106"/>
      <c r="D57" s="93" t="s">
        <v>19</v>
      </c>
      <c r="E57" s="20">
        <v>72888.2</v>
      </c>
      <c r="F57" s="20">
        <v>40789.800000000003</v>
      </c>
      <c r="G57" s="20">
        <v>53827.46</v>
      </c>
      <c r="H57" s="20">
        <v>53602.787090000005</v>
      </c>
      <c r="I57" s="53">
        <f t="shared" si="9"/>
        <v>12812.987090000002</v>
      </c>
      <c r="J57" s="22">
        <f t="shared" si="10"/>
        <v>99.582605402521324</v>
      </c>
      <c r="K57" s="22">
        <f t="shared" si="12"/>
        <v>131.41223318084423</v>
      </c>
      <c r="L57" s="22">
        <f t="shared" si="2"/>
        <v>73.541104170496737</v>
      </c>
      <c r="M57" s="76"/>
      <c r="N57" s="72"/>
      <c r="O57" s="12"/>
      <c r="P57" s="12"/>
      <c r="Q57" s="12"/>
    </row>
    <row r="58" spans="1:17" s="8" customFormat="1" ht="157.5" customHeight="1" x14ac:dyDescent="0.5">
      <c r="A58" s="66"/>
      <c r="B58" s="105"/>
      <c r="C58" s="106"/>
      <c r="D58" s="93" t="s">
        <v>20</v>
      </c>
      <c r="E58" s="20">
        <v>49057.95953</v>
      </c>
      <c r="F58" s="20">
        <v>43394.630840000005</v>
      </c>
      <c r="G58" s="20">
        <v>49057.95953</v>
      </c>
      <c r="H58" s="20">
        <v>44372.69083</v>
      </c>
      <c r="I58" s="30">
        <f t="shared" si="9"/>
        <v>978.05998999999429</v>
      </c>
      <c r="J58" s="22">
        <f t="shared" si="10"/>
        <v>90.449523900122969</v>
      </c>
      <c r="K58" s="22">
        <f t="shared" si="12"/>
        <v>102.25387328125038</v>
      </c>
      <c r="L58" s="22">
        <f t="shared" si="2"/>
        <v>90.449523900122969</v>
      </c>
      <c r="M58" s="76"/>
      <c r="N58" s="72"/>
      <c r="O58" s="12"/>
      <c r="P58" s="12"/>
      <c r="Q58" s="12"/>
    </row>
    <row r="59" spans="1:17" s="8" customFormat="1" ht="261.75" customHeight="1" x14ac:dyDescent="0.5">
      <c r="A59" s="66"/>
      <c r="B59" s="105"/>
      <c r="C59" s="106"/>
      <c r="D59" s="99" t="s">
        <v>21</v>
      </c>
      <c r="E59" s="20">
        <v>0</v>
      </c>
      <c r="F59" s="20">
        <v>0</v>
      </c>
      <c r="G59" s="20">
        <v>0</v>
      </c>
      <c r="H59" s="20">
        <v>0</v>
      </c>
      <c r="I59" s="26">
        <v>0</v>
      </c>
      <c r="J59" s="22">
        <f t="shared" si="10"/>
        <v>0</v>
      </c>
      <c r="K59" s="22">
        <f t="shared" si="12"/>
        <v>0</v>
      </c>
      <c r="L59" s="22">
        <f t="shared" si="2"/>
        <v>0</v>
      </c>
      <c r="M59" s="76"/>
      <c r="N59" s="72"/>
      <c r="O59" s="12"/>
      <c r="P59" s="12"/>
      <c r="Q59" s="12"/>
    </row>
    <row r="60" spans="1:17" s="8" customFormat="1" ht="178.5" customHeight="1" x14ac:dyDescent="0.5">
      <c r="A60" s="66"/>
      <c r="B60" s="105"/>
      <c r="C60" s="106"/>
      <c r="D60" s="99" t="s">
        <v>22</v>
      </c>
      <c r="E60" s="20">
        <v>0</v>
      </c>
      <c r="F60" s="20">
        <v>0</v>
      </c>
      <c r="G60" s="20">
        <v>0</v>
      </c>
      <c r="H60" s="20">
        <v>0</v>
      </c>
      <c r="I60" s="26">
        <v>0</v>
      </c>
      <c r="J60" s="22">
        <f t="shared" si="10"/>
        <v>0</v>
      </c>
      <c r="K60" s="22">
        <f t="shared" si="12"/>
        <v>0</v>
      </c>
      <c r="L60" s="22">
        <f t="shared" si="2"/>
        <v>0</v>
      </c>
      <c r="M60" s="76"/>
      <c r="N60" s="72"/>
      <c r="O60" s="12"/>
      <c r="P60" s="12"/>
      <c r="Q60" s="12"/>
    </row>
    <row r="61" spans="1:17" s="8" customFormat="1" ht="162" customHeight="1" x14ac:dyDescent="0.5">
      <c r="A61" s="66"/>
      <c r="B61" s="105"/>
      <c r="C61" s="106"/>
      <c r="D61" s="101" t="s">
        <v>23</v>
      </c>
      <c r="E61" s="20">
        <v>70604.7</v>
      </c>
      <c r="F61" s="20">
        <v>0</v>
      </c>
      <c r="G61" s="20">
        <v>0</v>
      </c>
      <c r="H61" s="20">
        <v>0</v>
      </c>
      <c r="I61" s="26">
        <v>0</v>
      </c>
      <c r="J61" s="22">
        <f t="shared" si="10"/>
        <v>0</v>
      </c>
      <c r="K61" s="22">
        <f t="shared" si="12"/>
        <v>0</v>
      </c>
      <c r="L61" s="22">
        <f t="shared" si="2"/>
        <v>0</v>
      </c>
      <c r="M61" s="76"/>
      <c r="N61" s="72"/>
      <c r="O61" s="12"/>
      <c r="P61" s="12"/>
      <c r="Q61" s="12"/>
    </row>
    <row r="62" spans="1:17" s="8" customFormat="1" ht="131.25" customHeight="1" x14ac:dyDescent="0.5">
      <c r="A62" s="66"/>
      <c r="B62" s="105"/>
      <c r="C62" s="106"/>
      <c r="D62" s="102" t="s">
        <v>24</v>
      </c>
      <c r="E62" s="20">
        <v>0</v>
      </c>
      <c r="F62" s="20">
        <v>0</v>
      </c>
      <c r="G62" s="20">
        <v>0</v>
      </c>
      <c r="H62" s="20">
        <v>0</v>
      </c>
      <c r="I62" s="26">
        <v>0</v>
      </c>
      <c r="J62" s="22">
        <f t="shared" si="10"/>
        <v>0</v>
      </c>
      <c r="K62" s="22">
        <f t="shared" si="12"/>
        <v>0</v>
      </c>
      <c r="L62" s="22">
        <f t="shared" si="2"/>
        <v>0</v>
      </c>
      <c r="M62" s="76"/>
      <c r="N62" s="72"/>
      <c r="O62" s="12"/>
      <c r="P62" s="12"/>
      <c r="Q62" s="12"/>
    </row>
    <row r="63" spans="1:17" s="8" customFormat="1" ht="131.25" customHeight="1" x14ac:dyDescent="0.5">
      <c r="A63" s="66">
        <v>7</v>
      </c>
      <c r="B63" s="105" t="s">
        <v>35</v>
      </c>
      <c r="C63" s="106">
        <v>4</v>
      </c>
      <c r="D63" s="86" t="s">
        <v>17</v>
      </c>
      <c r="E63" s="17">
        <f>E64+E65+E66+E67+E69</f>
        <v>17816.288489999999</v>
      </c>
      <c r="F63" s="17">
        <f>F64+F65+F66+F67+F69</f>
        <v>16318.58849</v>
      </c>
      <c r="G63" s="17">
        <f>G64+G65+G66+G67+G69</f>
        <v>16836.885339999997</v>
      </c>
      <c r="H63" s="17">
        <f>H64+H65+H66+H67+H69</f>
        <v>14820.16214</v>
      </c>
      <c r="I63" s="23">
        <f t="shared" ref="I63:I75" si="13">H63-F63</f>
        <v>-1498.4263499999997</v>
      </c>
      <c r="J63" s="17">
        <f t="shared" si="10"/>
        <v>88.021993621297668</v>
      </c>
      <c r="K63" s="17">
        <f t="shared" si="12"/>
        <v>90.817671816908472</v>
      </c>
      <c r="L63" s="17">
        <f t="shared" si="2"/>
        <v>83.183218257373426</v>
      </c>
      <c r="M63" s="111">
        <v>2</v>
      </c>
      <c r="N63" s="112" t="s">
        <v>36</v>
      </c>
      <c r="O63" s="12"/>
      <c r="P63" s="12"/>
      <c r="Q63" s="12"/>
    </row>
    <row r="64" spans="1:17" s="8" customFormat="1" ht="184.5" customHeight="1" x14ac:dyDescent="0.5">
      <c r="A64" s="66"/>
      <c r="B64" s="105"/>
      <c r="C64" s="106"/>
      <c r="D64" s="93" t="s">
        <v>18</v>
      </c>
      <c r="E64" s="19">
        <v>0</v>
      </c>
      <c r="F64" s="19">
        <v>0</v>
      </c>
      <c r="G64" s="19">
        <v>0</v>
      </c>
      <c r="H64" s="19">
        <v>0</v>
      </c>
      <c r="I64" s="26">
        <f t="shared" si="13"/>
        <v>0</v>
      </c>
      <c r="J64" s="22">
        <f t="shared" si="10"/>
        <v>0</v>
      </c>
      <c r="K64" s="22">
        <f t="shared" si="12"/>
        <v>0</v>
      </c>
      <c r="L64" s="22">
        <f t="shared" si="2"/>
        <v>0</v>
      </c>
      <c r="M64" s="111"/>
      <c r="N64" s="113"/>
      <c r="O64" s="12"/>
      <c r="P64" s="12"/>
      <c r="Q64" s="12"/>
    </row>
    <row r="65" spans="1:17" s="8" customFormat="1" ht="180" customHeight="1" x14ac:dyDescent="0.5">
      <c r="A65" s="66"/>
      <c r="B65" s="105"/>
      <c r="C65" s="106"/>
      <c r="D65" s="93" t="s">
        <v>19</v>
      </c>
      <c r="E65" s="45">
        <v>566.9</v>
      </c>
      <c r="F65" s="46">
        <v>214.7</v>
      </c>
      <c r="G65" s="45">
        <v>190.69</v>
      </c>
      <c r="H65" s="46">
        <v>190.69</v>
      </c>
      <c r="I65" s="53">
        <f t="shared" si="13"/>
        <v>-24.009999999999991</v>
      </c>
      <c r="J65" s="22">
        <f t="shared" si="10"/>
        <v>100</v>
      </c>
      <c r="K65" s="22">
        <f t="shared" si="12"/>
        <v>88.816953889147655</v>
      </c>
      <c r="L65" s="22">
        <f t="shared" si="2"/>
        <v>33.637325807020638</v>
      </c>
      <c r="M65" s="111"/>
      <c r="N65" s="113"/>
      <c r="O65" s="12"/>
      <c r="P65" s="12"/>
      <c r="Q65" s="12"/>
    </row>
    <row r="66" spans="1:17" s="8" customFormat="1" ht="171" customHeight="1" x14ac:dyDescent="0.5">
      <c r="A66" s="66"/>
      <c r="B66" s="105"/>
      <c r="C66" s="106"/>
      <c r="D66" s="93" t="s">
        <v>20</v>
      </c>
      <c r="E66" s="46">
        <v>17249.388489999998</v>
      </c>
      <c r="F66" s="46">
        <v>16103.888489999999</v>
      </c>
      <c r="G66" s="45">
        <v>16646.195339999998</v>
      </c>
      <c r="H66" s="46">
        <v>14629.47214</v>
      </c>
      <c r="I66" s="25">
        <f t="shared" si="13"/>
        <v>-1474.4163499999995</v>
      </c>
      <c r="J66" s="22">
        <f t="shared" si="10"/>
        <v>87.884779922329088</v>
      </c>
      <c r="K66" s="22">
        <f t="shared" si="12"/>
        <v>90.844345755898857</v>
      </c>
      <c r="L66" s="22">
        <f t="shared" si="2"/>
        <v>84.811540701753898</v>
      </c>
      <c r="M66" s="111"/>
      <c r="N66" s="113"/>
      <c r="O66" s="12"/>
      <c r="P66" s="12"/>
      <c r="Q66" s="12"/>
    </row>
    <row r="67" spans="1:17" s="8" customFormat="1" ht="270" customHeight="1" x14ac:dyDescent="0.5">
      <c r="A67" s="66"/>
      <c r="B67" s="105"/>
      <c r="C67" s="106"/>
      <c r="D67" s="99" t="s">
        <v>21</v>
      </c>
      <c r="E67" s="46">
        <v>0</v>
      </c>
      <c r="F67" s="46">
        <v>0</v>
      </c>
      <c r="G67" s="46">
        <v>0</v>
      </c>
      <c r="H67" s="46">
        <v>0</v>
      </c>
      <c r="I67" s="26">
        <f t="shared" si="13"/>
        <v>0</v>
      </c>
      <c r="J67" s="22">
        <f t="shared" si="10"/>
        <v>0</v>
      </c>
      <c r="K67" s="22">
        <f t="shared" si="12"/>
        <v>0</v>
      </c>
      <c r="L67" s="22">
        <f t="shared" si="2"/>
        <v>0</v>
      </c>
      <c r="M67" s="111"/>
      <c r="N67" s="113"/>
      <c r="O67" s="12"/>
      <c r="P67" s="12"/>
      <c r="Q67" s="12"/>
    </row>
    <row r="68" spans="1:17" s="8" customFormat="1" ht="198.75" customHeight="1" x14ac:dyDescent="0.5">
      <c r="A68" s="66"/>
      <c r="B68" s="105"/>
      <c r="C68" s="106"/>
      <c r="D68" s="99" t="s">
        <v>22</v>
      </c>
      <c r="E68" s="46">
        <v>0</v>
      </c>
      <c r="F68" s="46">
        <v>0</v>
      </c>
      <c r="G68" s="46">
        <v>0</v>
      </c>
      <c r="H68" s="46">
        <v>0</v>
      </c>
      <c r="I68" s="26">
        <f t="shared" si="13"/>
        <v>0</v>
      </c>
      <c r="J68" s="22">
        <f t="shared" si="10"/>
        <v>0</v>
      </c>
      <c r="K68" s="22">
        <f t="shared" si="12"/>
        <v>0</v>
      </c>
      <c r="L68" s="22">
        <f t="shared" si="2"/>
        <v>0</v>
      </c>
      <c r="M68" s="111"/>
      <c r="N68" s="113"/>
      <c r="O68" s="12"/>
      <c r="P68" s="12"/>
      <c r="Q68" s="12"/>
    </row>
    <row r="69" spans="1:17" s="8" customFormat="1" ht="131.25" customHeight="1" x14ac:dyDescent="0.5">
      <c r="A69" s="66"/>
      <c r="B69" s="105"/>
      <c r="C69" s="106"/>
      <c r="D69" s="101" t="s">
        <v>23</v>
      </c>
      <c r="E69" s="46">
        <v>0</v>
      </c>
      <c r="F69" s="46">
        <v>0</v>
      </c>
      <c r="G69" s="46">
        <v>0</v>
      </c>
      <c r="H69" s="46">
        <v>0</v>
      </c>
      <c r="I69" s="25">
        <v>0</v>
      </c>
      <c r="J69" s="22">
        <f t="shared" si="10"/>
        <v>0</v>
      </c>
      <c r="K69" s="22">
        <f t="shared" si="12"/>
        <v>0</v>
      </c>
      <c r="L69" s="22">
        <f t="shared" si="2"/>
        <v>0</v>
      </c>
      <c r="M69" s="111"/>
      <c r="N69" s="113"/>
      <c r="O69" s="12"/>
      <c r="P69" s="12"/>
      <c r="Q69" s="12"/>
    </row>
    <row r="70" spans="1:17" s="8" customFormat="1" ht="131.25" customHeight="1" x14ac:dyDescent="0.5">
      <c r="A70" s="66"/>
      <c r="B70" s="105"/>
      <c r="C70" s="106"/>
      <c r="D70" s="102" t="s">
        <v>24</v>
      </c>
      <c r="E70" s="19">
        <v>0</v>
      </c>
      <c r="F70" s="19">
        <v>0</v>
      </c>
      <c r="G70" s="19">
        <v>0</v>
      </c>
      <c r="H70" s="19">
        <v>0</v>
      </c>
      <c r="I70" s="25">
        <f t="shared" si="13"/>
        <v>0</v>
      </c>
      <c r="J70" s="22">
        <f t="shared" si="10"/>
        <v>0</v>
      </c>
      <c r="K70" s="22">
        <f t="shared" si="12"/>
        <v>0</v>
      </c>
      <c r="L70" s="22">
        <f t="shared" si="2"/>
        <v>0</v>
      </c>
      <c r="M70" s="111"/>
      <c r="N70" s="113"/>
      <c r="O70" s="12"/>
      <c r="P70" s="12"/>
      <c r="Q70" s="12"/>
    </row>
    <row r="71" spans="1:17" s="8" customFormat="1" ht="212.25" customHeight="1" x14ac:dyDescent="0.5">
      <c r="A71" s="66">
        <v>8</v>
      </c>
      <c r="B71" s="105" t="s">
        <v>37</v>
      </c>
      <c r="C71" s="106">
        <v>13</v>
      </c>
      <c r="D71" s="86" t="s">
        <v>17</v>
      </c>
      <c r="E71" s="17">
        <f>E72+E73+E74+E77+E75</f>
        <v>1758980.6042778001</v>
      </c>
      <c r="F71" s="17">
        <f t="shared" ref="F71:H71" si="14">F72+F73+F74+F77+F75</f>
        <v>265510.34622000001</v>
      </c>
      <c r="G71" s="17">
        <f t="shared" si="14"/>
        <v>354484.90210999997</v>
      </c>
      <c r="H71" s="17">
        <f t="shared" si="14"/>
        <v>82418.624890000006</v>
      </c>
      <c r="I71" s="17">
        <f t="shared" si="13"/>
        <v>-183091.72133</v>
      </c>
      <c r="J71" s="17">
        <f t="shared" si="10"/>
        <v>23.250249700176155</v>
      </c>
      <c r="K71" s="17">
        <f t="shared" si="12"/>
        <v>31.041586914925155</v>
      </c>
      <c r="L71" s="17">
        <f t="shared" ref="L71:L134" si="15">IF(H71=0,0,H71/E71*100)</f>
        <v>4.6855903180262368</v>
      </c>
      <c r="M71" s="76">
        <v>6</v>
      </c>
      <c r="N71" s="109" t="s">
        <v>60</v>
      </c>
      <c r="O71" s="12"/>
      <c r="P71" s="12"/>
      <c r="Q71" s="12"/>
    </row>
    <row r="72" spans="1:17" s="8" customFormat="1" ht="174" customHeight="1" x14ac:dyDescent="0.5">
      <c r="A72" s="66"/>
      <c r="B72" s="105"/>
      <c r="C72" s="106"/>
      <c r="D72" s="93" t="s">
        <v>18</v>
      </c>
      <c r="E72" s="47">
        <v>34857.994000000006</v>
      </c>
      <c r="F72" s="47">
        <v>1890.0360000000001</v>
      </c>
      <c r="G72" s="47">
        <v>1948.6708500000002</v>
      </c>
      <c r="H72" s="47">
        <v>1948.6708500000002</v>
      </c>
      <c r="I72" s="58">
        <f t="shared" si="13"/>
        <v>58.634850000000142</v>
      </c>
      <c r="J72" s="22">
        <f t="shared" si="10"/>
        <v>100</v>
      </c>
      <c r="K72" s="22">
        <f t="shared" si="12"/>
        <v>103.10231392417923</v>
      </c>
      <c r="L72" s="22">
        <f t="shared" si="15"/>
        <v>5.5903126553983569</v>
      </c>
      <c r="M72" s="76"/>
      <c r="N72" s="110"/>
      <c r="O72" s="12"/>
      <c r="P72" s="12"/>
      <c r="Q72" s="12"/>
    </row>
    <row r="73" spans="1:17" s="8" customFormat="1" ht="177.75" customHeight="1" x14ac:dyDescent="0.5">
      <c r="A73" s="66"/>
      <c r="B73" s="105"/>
      <c r="C73" s="106"/>
      <c r="D73" s="93" t="s">
        <v>19</v>
      </c>
      <c r="E73" s="47">
        <v>1025345.0990000002</v>
      </c>
      <c r="F73" s="47">
        <v>181762.9479</v>
      </c>
      <c r="G73" s="47">
        <v>50184.297399999996</v>
      </c>
      <c r="H73" s="48">
        <v>50182.847399999999</v>
      </c>
      <c r="I73" s="19">
        <f t="shared" si="13"/>
        <v>-131580.1005</v>
      </c>
      <c r="J73" s="22">
        <f t="shared" si="10"/>
        <v>99.997110649993886</v>
      </c>
      <c r="K73" s="22">
        <f t="shared" si="12"/>
        <v>27.608953298671711</v>
      </c>
      <c r="L73" s="22">
        <f t="shared" si="15"/>
        <v>4.8942397490310716</v>
      </c>
      <c r="M73" s="76"/>
      <c r="N73" s="110"/>
      <c r="O73" s="12"/>
      <c r="P73" s="12"/>
      <c r="Q73" s="12"/>
    </row>
    <row r="74" spans="1:17" s="8" customFormat="1" ht="195" customHeight="1" x14ac:dyDescent="0.5">
      <c r="A74" s="66"/>
      <c r="B74" s="105"/>
      <c r="C74" s="106"/>
      <c r="D74" s="93" t="s">
        <v>20</v>
      </c>
      <c r="E74" s="47">
        <v>314881.95162999997</v>
      </c>
      <c r="F74" s="47">
        <v>81857.36232</v>
      </c>
      <c r="G74" s="47">
        <v>302351.93385999999</v>
      </c>
      <c r="H74" s="48">
        <v>30287.106639999998</v>
      </c>
      <c r="I74" s="58">
        <f t="shared" si="13"/>
        <v>-51570.255680000002</v>
      </c>
      <c r="J74" s="22">
        <f t="shared" si="10"/>
        <v>10.017169810471275</v>
      </c>
      <c r="K74" s="22">
        <f t="shared" si="12"/>
        <v>36.999856557313024</v>
      </c>
      <c r="L74" s="22">
        <f t="shared" si="15"/>
        <v>9.6185591086492863</v>
      </c>
      <c r="M74" s="76"/>
      <c r="N74" s="110"/>
      <c r="O74" s="12"/>
      <c r="P74" s="12"/>
      <c r="Q74" s="12"/>
    </row>
    <row r="75" spans="1:17" s="8" customFormat="1" ht="248.25" customHeight="1" x14ac:dyDescent="0.5">
      <c r="A75" s="66"/>
      <c r="B75" s="105"/>
      <c r="C75" s="106"/>
      <c r="D75" s="99" t="s">
        <v>21</v>
      </c>
      <c r="E75" s="47">
        <v>0</v>
      </c>
      <c r="F75" s="48">
        <v>0</v>
      </c>
      <c r="G75" s="47">
        <v>0</v>
      </c>
      <c r="H75" s="47">
        <v>0</v>
      </c>
      <c r="I75" s="58">
        <f t="shared" si="13"/>
        <v>0</v>
      </c>
      <c r="J75" s="22">
        <f t="shared" si="10"/>
        <v>0</v>
      </c>
      <c r="K75" s="22">
        <f t="shared" si="12"/>
        <v>0</v>
      </c>
      <c r="L75" s="22">
        <f t="shared" si="15"/>
        <v>0</v>
      </c>
      <c r="M75" s="76"/>
      <c r="N75" s="110"/>
      <c r="O75" s="12"/>
      <c r="P75" s="12"/>
      <c r="Q75" s="12"/>
    </row>
    <row r="76" spans="1:17" s="8" customFormat="1" ht="168.75" customHeight="1" x14ac:dyDescent="0.5">
      <c r="A76" s="66"/>
      <c r="B76" s="105"/>
      <c r="C76" s="106"/>
      <c r="D76" s="99" t="s">
        <v>22</v>
      </c>
      <c r="E76" s="47">
        <v>0</v>
      </c>
      <c r="F76" s="47">
        <v>0</v>
      </c>
      <c r="G76" s="47">
        <v>0</v>
      </c>
      <c r="H76" s="47">
        <v>0</v>
      </c>
      <c r="I76" s="114">
        <v>0</v>
      </c>
      <c r="J76" s="22">
        <f t="shared" si="10"/>
        <v>0</v>
      </c>
      <c r="K76" s="22">
        <f t="shared" si="12"/>
        <v>0</v>
      </c>
      <c r="L76" s="22">
        <f t="shared" si="15"/>
        <v>0</v>
      </c>
      <c r="M76" s="76"/>
      <c r="N76" s="110"/>
      <c r="O76" s="12"/>
      <c r="P76" s="12"/>
      <c r="Q76" s="12"/>
    </row>
    <row r="77" spans="1:17" s="8" customFormat="1" ht="155.25" customHeight="1" x14ac:dyDescent="0.5">
      <c r="A77" s="66"/>
      <c r="B77" s="105"/>
      <c r="C77" s="106"/>
      <c r="D77" s="101" t="s">
        <v>23</v>
      </c>
      <c r="E77" s="47">
        <v>383895.55964779999</v>
      </c>
      <c r="F77" s="47">
        <v>0</v>
      </c>
      <c r="G77" s="47">
        <v>0</v>
      </c>
      <c r="H77" s="47">
        <v>0</v>
      </c>
      <c r="I77" s="114">
        <v>0</v>
      </c>
      <c r="J77" s="22">
        <v>0</v>
      </c>
      <c r="K77" s="22">
        <f t="shared" si="12"/>
        <v>0</v>
      </c>
      <c r="L77" s="22">
        <f t="shared" si="15"/>
        <v>0</v>
      </c>
      <c r="M77" s="76"/>
      <c r="N77" s="110"/>
      <c r="O77" s="12"/>
      <c r="P77" s="12"/>
      <c r="Q77" s="12"/>
    </row>
    <row r="78" spans="1:17" s="8" customFormat="1" ht="133.5" customHeight="1" x14ac:dyDescent="0.5">
      <c r="A78" s="66"/>
      <c r="B78" s="105"/>
      <c r="C78" s="106"/>
      <c r="D78" s="102" t="s">
        <v>24</v>
      </c>
      <c r="E78" s="47">
        <v>0</v>
      </c>
      <c r="F78" s="47">
        <v>0</v>
      </c>
      <c r="G78" s="47">
        <v>0</v>
      </c>
      <c r="H78" s="47">
        <v>0</v>
      </c>
      <c r="I78" s="114">
        <v>0</v>
      </c>
      <c r="J78" s="22">
        <v>0</v>
      </c>
      <c r="K78" s="22">
        <v>0</v>
      </c>
      <c r="L78" s="22">
        <f t="shared" si="15"/>
        <v>0</v>
      </c>
      <c r="M78" s="76"/>
      <c r="N78" s="110"/>
      <c r="O78" s="12"/>
      <c r="P78" s="12"/>
      <c r="Q78" s="12"/>
    </row>
    <row r="79" spans="1:17" s="8" customFormat="1" ht="163.5" customHeight="1" x14ac:dyDescent="0.5">
      <c r="A79" s="66">
        <v>9</v>
      </c>
      <c r="B79" s="105" t="s">
        <v>38</v>
      </c>
      <c r="C79" s="106">
        <v>15</v>
      </c>
      <c r="D79" s="86" t="s">
        <v>17</v>
      </c>
      <c r="E79" s="17">
        <f>E80+E81+E82+E83+E85</f>
        <v>436152.57389</v>
      </c>
      <c r="F79" s="17">
        <f t="shared" ref="F79:H79" si="16">F80+F81+F82+F83+F85</f>
        <v>149405.90325</v>
      </c>
      <c r="G79" s="17">
        <f t="shared" si="16"/>
        <v>298257.79491</v>
      </c>
      <c r="H79" s="17">
        <f t="shared" si="16"/>
        <v>127293.41536</v>
      </c>
      <c r="I79" s="51">
        <f>H79-F79</f>
        <v>-22112.487890000004</v>
      </c>
      <c r="J79" s="17">
        <f t="shared" ref="J79" si="17">IF(H79=0, ,H79/G79*100)</f>
        <v>42.678990300458395</v>
      </c>
      <c r="K79" s="17">
        <f t="shared" ref="K79:K118" si="18">IF(H79=0,0,H79/F79*100)</f>
        <v>85.199722762627843</v>
      </c>
      <c r="L79" s="17">
        <f t="shared" si="15"/>
        <v>29.185524282175638</v>
      </c>
      <c r="M79" s="67">
        <v>14</v>
      </c>
      <c r="N79" s="109" t="s">
        <v>39</v>
      </c>
      <c r="O79" s="12"/>
      <c r="P79" s="12"/>
      <c r="Q79" s="12"/>
    </row>
    <row r="80" spans="1:17" s="8" customFormat="1" ht="155.25" customHeight="1" x14ac:dyDescent="0.5">
      <c r="A80" s="66"/>
      <c r="B80" s="105"/>
      <c r="C80" s="106"/>
      <c r="D80" s="93" t="s">
        <v>18</v>
      </c>
      <c r="E80" s="19">
        <v>2709.8</v>
      </c>
      <c r="F80" s="24">
        <v>0</v>
      </c>
      <c r="G80" s="24">
        <v>0</v>
      </c>
      <c r="H80" s="24">
        <v>0</v>
      </c>
      <c r="I80" s="25">
        <f>H80-F80</f>
        <v>0</v>
      </c>
      <c r="J80" s="22">
        <f>IF(H80=0, ,H80/G80*100)</f>
        <v>0</v>
      </c>
      <c r="K80" s="22">
        <f t="shared" si="18"/>
        <v>0</v>
      </c>
      <c r="L80" s="22">
        <f t="shared" si="15"/>
        <v>0</v>
      </c>
      <c r="M80" s="67"/>
      <c r="N80" s="110"/>
      <c r="O80" s="13"/>
      <c r="P80" s="12"/>
      <c r="Q80" s="12"/>
    </row>
    <row r="81" spans="1:17" s="8" customFormat="1" ht="173.25" customHeight="1" x14ac:dyDescent="0.5">
      <c r="A81" s="66"/>
      <c r="B81" s="105"/>
      <c r="C81" s="106"/>
      <c r="D81" s="93" t="s">
        <v>19</v>
      </c>
      <c r="E81" s="114">
        <v>27024.005129999998</v>
      </c>
      <c r="F81" s="114">
        <v>3306.56</v>
      </c>
      <c r="G81" s="114">
        <v>9300</v>
      </c>
      <c r="H81" s="114">
        <v>300</v>
      </c>
      <c r="I81" s="52">
        <f t="shared" ref="I81:I84" si="19">H81-F81</f>
        <v>-3006.56</v>
      </c>
      <c r="J81" s="22">
        <f t="shared" ref="J81:J83" si="20">IF(H81=0, ,H81/G81*100)</f>
        <v>3.225806451612903</v>
      </c>
      <c r="K81" s="22">
        <f t="shared" si="18"/>
        <v>9.0728733184941461</v>
      </c>
      <c r="L81" s="22">
        <f t="shared" si="15"/>
        <v>1.1101241231891374</v>
      </c>
      <c r="M81" s="67"/>
      <c r="N81" s="110"/>
      <c r="O81" s="12"/>
      <c r="P81" s="12"/>
      <c r="Q81" s="12"/>
    </row>
    <row r="82" spans="1:17" s="8" customFormat="1" ht="173.25" customHeight="1" x14ac:dyDescent="0.5">
      <c r="A82" s="66"/>
      <c r="B82" s="105"/>
      <c r="C82" s="106"/>
      <c r="D82" s="93" t="s">
        <v>20</v>
      </c>
      <c r="E82" s="114">
        <v>282968.19491000002</v>
      </c>
      <c r="F82" s="114">
        <v>146099.34325000001</v>
      </c>
      <c r="G82" s="114">
        <v>288957.79491</v>
      </c>
      <c r="H82" s="114">
        <v>126993.41536</v>
      </c>
      <c r="I82" s="52">
        <f t="shared" si="19"/>
        <v>-19105.927890000006</v>
      </c>
      <c r="J82" s="22">
        <f t="shared" si="20"/>
        <v>43.948776463896358</v>
      </c>
      <c r="K82" s="22">
        <f t="shared" si="18"/>
        <v>86.92264628643359</v>
      </c>
      <c r="L82" s="22">
        <f t="shared" si="15"/>
        <v>44.879042112980621</v>
      </c>
      <c r="M82" s="67"/>
      <c r="N82" s="110"/>
      <c r="O82" s="12"/>
      <c r="P82" s="12"/>
      <c r="Q82" s="12"/>
    </row>
    <row r="83" spans="1:17" s="8" customFormat="1" ht="207.75" customHeight="1" x14ac:dyDescent="0.5">
      <c r="A83" s="66"/>
      <c r="B83" s="105"/>
      <c r="C83" s="106"/>
      <c r="D83" s="99" t="s">
        <v>21</v>
      </c>
      <c r="E83" s="35">
        <v>0</v>
      </c>
      <c r="F83" s="35">
        <v>0</v>
      </c>
      <c r="G83" s="35">
        <v>0</v>
      </c>
      <c r="H83" s="35">
        <v>0</v>
      </c>
      <c r="I83" s="25">
        <f t="shared" si="19"/>
        <v>0</v>
      </c>
      <c r="J83" s="22">
        <f t="shared" si="20"/>
        <v>0</v>
      </c>
      <c r="K83" s="22">
        <f t="shared" si="18"/>
        <v>0</v>
      </c>
      <c r="L83" s="22">
        <f t="shared" si="15"/>
        <v>0</v>
      </c>
      <c r="M83" s="67"/>
      <c r="N83" s="110"/>
      <c r="O83" s="12"/>
      <c r="P83" s="12"/>
      <c r="Q83" s="12"/>
    </row>
    <row r="84" spans="1:17" s="8" customFormat="1" ht="188.25" customHeight="1" x14ac:dyDescent="0.5">
      <c r="A84" s="66"/>
      <c r="B84" s="105"/>
      <c r="C84" s="106"/>
      <c r="D84" s="99" t="s">
        <v>22</v>
      </c>
      <c r="E84" s="115">
        <v>26328.963729999999</v>
      </c>
      <c r="F84" s="115">
        <v>10</v>
      </c>
      <c r="G84" s="115">
        <v>1890.2337299999999</v>
      </c>
      <c r="H84" s="115">
        <v>385.27773000000002</v>
      </c>
      <c r="I84" s="25">
        <f t="shared" si="19"/>
        <v>375.27773000000002</v>
      </c>
      <c r="J84" s="22">
        <f>IF(H84=0, ,H84/G84*100)</f>
        <v>20.382544438036241</v>
      </c>
      <c r="K84" s="22">
        <v>0</v>
      </c>
      <c r="L84" s="22">
        <f t="shared" si="15"/>
        <v>1.4633228027922847</v>
      </c>
      <c r="M84" s="67"/>
      <c r="N84" s="110"/>
      <c r="O84" s="12"/>
      <c r="P84" s="12"/>
      <c r="Q84" s="12"/>
    </row>
    <row r="85" spans="1:17" s="8" customFormat="1" ht="186.75" customHeight="1" x14ac:dyDescent="0.5">
      <c r="A85" s="66"/>
      <c r="B85" s="105"/>
      <c r="C85" s="106"/>
      <c r="D85" s="101" t="s">
        <v>23</v>
      </c>
      <c r="E85" s="115">
        <v>123450.57385</v>
      </c>
      <c r="F85" s="19">
        <v>0</v>
      </c>
      <c r="G85" s="19">
        <v>0</v>
      </c>
      <c r="H85" s="19">
        <v>0</v>
      </c>
      <c r="I85" s="26">
        <v>0</v>
      </c>
      <c r="J85" s="22">
        <v>0</v>
      </c>
      <c r="K85" s="22">
        <f t="shared" si="18"/>
        <v>0</v>
      </c>
      <c r="L85" s="22">
        <f t="shared" si="15"/>
        <v>0</v>
      </c>
      <c r="M85" s="67"/>
      <c r="N85" s="110"/>
      <c r="O85" s="12"/>
      <c r="P85" s="12"/>
      <c r="Q85" s="12"/>
    </row>
    <row r="86" spans="1:17" s="8" customFormat="1" ht="133.5" customHeight="1" x14ac:dyDescent="0.5">
      <c r="A86" s="66"/>
      <c r="B86" s="105"/>
      <c r="C86" s="106"/>
      <c r="D86" s="102" t="s">
        <v>24</v>
      </c>
      <c r="E86" s="19">
        <v>0</v>
      </c>
      <c r="F86" s="19">
        <v>0</v>
      </c>
      <c r="G86" s="19">
        <v>0</v>
      </c>
      <c r="H86" s="19">
        <v>0</v>
      </c>
      <c r="I86" s="26">
        <v>0</v>
      </c>
      <c r="J86" s="22">
        <f t="shared" ref="J86:J139" si="21">IF(H86=0, ,H86/G86*100)</f>
        <v>0</v>
      </c>
      <c r="K86" s="22">
        <f t="shared" si="18"/>
        <v>0</v>
      </c>
      <c r="L86" s="22">
        <f t="shared" si="15"/>
        <v>0</v>
      </c>
      <c r="M86" s="67"/>
      <c r="N86" s="110"/>
      <c r="O86" s="12"/>
      <c r="P86" s="12"/>
      <c r="Q86" s="12"/>
    </row>
    <row r="87" spans="1:17" s="8" customFormat="1" ht="186" customHeight="1" x14ac:dyDescent="0.5">
      <c r="A87" s="66">
        <v>10</v>
      </c>
      <c r="B87" s="116" t="s">
        <v>40</v>
      </c>
      <c r="C87" s="117">
        <v>4</v>
      </c>
      <c r="D87" s="86" t="s">
        <v>17</v>
      </c>
      <c r="E87" s="17">
        <f>E88+E89+E90+E93+E91</f>
        <v>1952.5300200000001</v>
      </c>
      <c r="F87" s="17">
        <f>F88+F89+F90+F93+F91</f>
        <v>1214.29313</v>
      </c>
      <c r="G87" s="17">
        <f>G88+G89+G90+G93+G91</f>
        <v>1206.7422000000001</v>
      </c>
      <c r="H87" s="17">
        <f>H88+H89+H90+H93+H91</f>
        <v>1179.1484</v>
      </c>
      <c r="I87" s="23">
        <f t="shared" ref="I87:I130" si="22">H87-F87</f>
        <v>-35.144729999999981</v>
      </c>
      <c r="J87" s="17">
        <f t="shared" si="21"/>
        <v>97.713364130300562</v>
      </c>
      <c r="K87" s="17">
        <f t="shared" si="18"/>
        <v>97.105745793027751</v>
      </c>
      <c r="L87" s="17">
        <f t="shared" si="15"/>
        <v>60.390794913360665</v>
      </c>
      <c r="M87" s="67">
        <v>5</v>
      </c>
      <c r="N87" s="109" t="s">
        <v>41</v>
      </c>
      <c r="O87" s="12"/>
      <c r="P87" s="12"/>
      <c r="Q87" s="12"/>
    </row>
    <row r="88" spans="1:17" s="8" customFormat="1" ht="194.25" customHeight="1" x14ac:dyDescent="0.5">
      <c r="A88" s="66"/>
      <c r="B88" s="116"/>
      <c r="C88" s="117"/>
      <c r="D88" s="93" t="s">
        <v>18</v>
      </c>
      <c r="E88" s="114">
        <v>6.5</v>
      </c>
      <c r="F88" s="118">
        <v>6.5</v>
      </c>
      <c r="G88" s="24">
        <v>6.4960000000000004</v>
      </c>
      <c r="H88" s="24">
        <v>6.4960000000000004</v>
      </c>
      <c r="I88" s="59">
        <f t="shared" si="22"/>
        <v>-3.9999999999995595E-3</v>
      </c>
      <c r="J88" s="22">
        <f t="shared" si="21"/>
        <v>100</v>
      </c>
      <c r="K88" s="22">
        <f t="shared" si="18"/>
        <v>99.938461538461539</v>
      </c>
      <c r="L88" s="22">
        <f t="shared" si="15"/>
        <v>99.938461538461539</v>
      </c>
      <c r="M88" s="67"/>
      <c r="N88" s="110"/>
      <c r="O88" s="12"/>
      <c r="P88" s="12"/>
      <c r="Q88" s="12"/>
    </row>
    <row r="89" spans="1:17" s="8" customFormat="1" ht="194.25" customHeight="1" x14ac:dyDescent="0.5">
      <c r="A89" s="66"/>
      <c r="B89" s="116"/>
      <c r="C89" s="117"/>
      <c r="D89" s="93" t="s">
        <v>19</v>
      </c>
      <c r="E89" s="114">
        <v>1886.1000200000001</v>
      </c>
      <c r="F89" s="114">
        <v>1207.79313</v>
      </c>
      <c r="G89" s="114">
        <v>1200.2462</v>
      </c>
      <c r="H89" s="114">
        <v>1172.6523999999999</v>
      </c>
      <c r="I89" s="25">
        <f t="shared" si="22"/>
        <v>-35.140730000000076</v>
      </c>
      <c r="J89" s="22">
        <f t="shared" si="21"/>
        <v>97.700988347224083</v>
      </c>
      <c r="K89" s="22">
        <f t="shared" si="18"/>
        <v>97.09050092046806</v>
      </c>
      <c r="L89" s="22">
        <f t="shared" si="15"/>
        <v>62.173394176624839</v>
      </c>
      <c r="M89" s="67"/>
      <c r="N89" s="110"/>
      <c r="O89" s="12"/>
      <c r="P89" s="12"/>
      <c r="Q89" s="12"/>
    </row>
    <row r="90" spans="1:17" s="8" customFormat="1" ht="159" customHeight="1" x14ac:dyDescent="0.5">
      <c r="A90" s="66"/>
      <c r="B90" s="116"/>
      <c r="C90" s="117"/>
      <c r="D90" s="93" t="s">
        <v>20</v>
      </c>
      <c r="E90" s="118">
        <v>0</v>
      </c>
      <c r="F90" s="114">
        <v>0</v>
      </c>
      <c r="G90" s="114">
        <v>0</v>
      </c>
      <c r="H90" s="114">
        <v>0</v>
      </c>
      <c r="I90" s="25">
        <f t="shared" si="22"/>
        <v>0</v>
      </c>
      <c r="J90" s="22">
        <f t="shared" si="21"/>
        <v>0</v>
      </c>
      <c r="K90" s="22">
        <f t="shared" si="18"/>
        <v>0</v>
      </c>
      <c r="L90" s="22">
        <f t="shared" si="15"/>
        <v>0</v>
      </c>
      <c r="M90" s="67"/>
      <c r="N90" s="110"/>
      <c r="O90" s="12"/>
      <c r="P90" s="12"/>
      <c r="Q90" s="12"/>
    </row>
    <row r="91" spans="1:17" s="8" customFormat="1" ht="228.75" customHeight="1" x14ac:dyDescent="0.5">
      <c r="A91" s="66"/>
      <c r="B91" s="116"/>
      <c r="C91" s="117"/>
      <c r="D91" s="99" t="s">
        <v>21</v>
      </c>
      <c r="E91" s="114">
        <v>0</v>
      </c>
      <c r="F91" s="114">
        <v>0</v>
      </c>
      <c r="G91" s="114">
        <v>0</v>
      </c>
      <c r="H91" s="114">
        <v>0</v>
      </c>
      <c r="I91" s="25">
        <f t="shared" si="22"/>
        <v>0</v>
      </c>
      <c r="J91" s="22">
        <f t="shared" si="21"/>
        <v>0</v>
      </c>
      <c r="K91" s="22">
        <f t="shared" si="18"/>
        <v>0</v>
      </c>
      <c r="L91" s="22">
        <f t="shared" si="15"/>
        <v>0</v>
      </c>
      <c r="M91" s="67"/>
      <c r="N91" s="110"/>
      <c r="O91" s="12"/>
      <c r="P91" s="12"/>
      <c r="Q91" s="12"/>
    </row>
    <row r="92" spans="1:17" s="8" customFormat="1" ht="232.5" customHeight="1" x14ac:dyDescent="0.5">
      <c r="A92" s="66"/>
      <c r="B92" s="116"/>
      <c r="C92" s="117"/>
      <c r="D92" s="99" t="s">
        <v>22</v>
      </c>
      <c r="E92" s="114">
        <v>148</v>
      </c>
      <c r="F92" s="114">
        <v>0</v>
      </c>
      <c r="G92" s="114">
        <v>148</v>
      </c>
      <c r="H92" s="114">
        <v>25.446249999999999</v>
      </c>
      <c r="I92" s="25">
        <f t="shared" si="22"/>
        <v>25.446249999999999</v>
      </c>
      <c r="J92" s="22">
        <f t="shared" si="21"/>
        <v>17.193412162162161</v>
      </c>
      <c r="K92" s="22">
        <v>0</v>
      </c>
      <c r="L92" s="22">
        <f t="shared" si="15"/>
        <v>17.193412162162161</v>
      </c>
      <c r="M92" s="67"/>
      <c r="N92" s="110"/>
      <c r="O92" s="12"/>
      <c r="P92" s="12"/>
      <c r="Q92" s="12"/>
    </row>
    <row r="93" spans="1:17" s="8" customFormat="1" ht="128.25" customHeight="1" x14ac:dyDescent="0.5">
      <c r="A93" s="66"/>
      <c r="B93" s="116"/>
      <c r="C93" s="117"/>
      <c r="D93" s="101" t="s">
        <v>23</v>
      </c>
      <c r="E93" s="114">
        <v>59.93</v>
      </c>
      <c r="F93" s="24">
        <v>0</v>
      </c>
      <c r="G93" s="24">
        <v>0</v>
      </c>
      <c r="H93" s="24">
        <v>0</v>
      </c>
      <c r="I93" s="25">
        <f t="shared" si="22"/>
        <v>0</v>
      </c>
      <c r="J93" s="22">
        <f t="shared" si="21"/>
        <v>0</v>
      </c>
      <c r="K93" s="22">
        <f t="shared" si="18"/>
        <v>0</v>
      </c>
      <c r="L93" s="22">
        <f t="shared" si="15"/>
        <v>0</v>
      </c>
      <c r="M93" s="67"/>
      <c r="N93" s="110"/>
      <c r="O93" s="12"/>
      <c r="P93" s="12"/>
      <c r="Q93" s="12"/>
    </row>
    <row r="94" spans="1:17" s="8" customFormat="1" ht="128.25" customHeight="1" x14ac:dyDescent="0.5">
      <c r="A94" s="66"/>
      <c r="B94" s="116"/>
      <c r="C94" s="117"/>
      <c r="D94" s="102" t="s">
        <v>24</v>
      </c>
      <c r="E94" s="24">
        <v>0</v>
      </c>
      <c r="F94" s="24">
        <v>0</v>
      </c>
      <c r="G94" s="24">
        <v>0</v>
      </c>
      <c r="H94" s="24">
        <v>0</v>
      </c>
      <c r="I94" s="26">
        <f t="shared" si="22"/>
        <v>0</v>
      </c>
      <c r="J94" s="22">
        <f t="shared" si="21"/>
        <v>0</v>
      </c>
      <c r="K94" s="22">
        <f t="shared" si="18"/>
        <v>0</v>
      </c>
      <c r="L94" s="22">
        <f t="shared" si="15"/>
        <v>0</v>
      </c>
      <c r="M94" s="67"/>
      <c r="N94" s="110"/>
      <c r="O94" s="12"/>
      <c r="P94" s="12"/>
      <c r="Q94" s="12"/>
    </row>
    <row r="95" spans="1:17" s="8" customFormat="1" ht="165.75" customHeight="1" x14ac:dyDescent="0.5">
      <c r="A95" s="66">
        <v>11</v>
      </c>
      <c r="B95" s="116" t="s">
        <v>42</v>
      </c>
      <c r="C95" s="117">
        <v>6</v>
      </c>
      <c r="D95" s="86" t="s">
        <v>17</v>
      </c>
      <c r="E95" s="17">
        <f>E96+E97+E98+E101+E99</f>
        <v>65015.049999999996</v>
      </c>
      <c r="F95" s="17">
        <f t="shared" ref="F95:G95" si="23">F96+F97+F98+F101+F99</f>
        <v>33241.732349999998</v>
      </c>
      <c r="G95" s="17">
        <f t="shared" si="23"/>
        <v>51466.765999999996</v>
      </c>
      <c r="H95" s="17">
        <f>H96+H97+H98+H101+H99</f>
        <v>31877.047600000002</v>
      </c>
      <c r="I95" s="23">
        <f t="shared" si="22"/>
        <v>-1364.6847499999967</v>
      </c>
      <c r="J95" s="17">
        <f t="shared" si="21"/>
        <v>61.937149110942791</v>
      </c>
      <c r="K95" s="17">
        <f t="shared" si="18"/>
        <v>95.894664166020831</v>
      </c>
      <c r="L95" s="17">
        <f t="shared" si="15"/>
        <v>49.030259301500195</v>
      </c>
      <c r="M95" s="67">
        <v>6</v>
      </c>
      <c r="N95" s="70" t="s">
        <v>70</v>
      </c>
      <c r="O95" s="12"/>
      <c r="P95" s="12"/>
      <c r="Q95" s="12"/>
    </row>
    <row r="96" spans="1:17" s="8" customFormat="1" ht="163.5" customHeight="1" x14ac:dyDescent="0.5">
      <c r="A96" s="66"/>
      <c r="B96" s="116"/>
      <c r="C96" s="117"/>
      <c r="D96" s="93" t="s">
        <v>18</v>
      </c>
      <c r="E96" s="19">
        <v>0</v>
      </c>
      <c r="F96" s="19">
        <v>0</v>
      </c>
      <c r="G96" s="19">
        <v>0</v>
      </c>
      <c r="H96" s="19">
        <v>0</v>
      </c>
      <c r="I96" s="26">
        <f t="shared" si="22"/>
        <v>0</v>
      </c>
      <c r="J96" s="22">
        <f t="shared" si="21"/>
        <v>0</v>
      </c>
      <c r="K96" s="22">
        <f t="shared" si="18"/>
        <v>0</v>
      </c>
      <c r="L96" s="22">
        <f t="shared" si="15"/>
        <v>0</v>
      </c>
      <c r="M96" s="67"/>
      <c r="N96" s="70"/>
      <c r="O96" s="12"/>
      <c r="P96" s="12"/>
      <c r="Q96" s="12"/>
    </row>
    <row r="97" spans="1:17" s="8" customFormat="1" ht="154.5" customHeight="1" x14ac:dyDescent="0.5">
      <c r="A97" s="66"/>
      <c r="B97" s="116"/>
      <c r="C97" s="117"/>
      <c r="D97" s="93" t="s">
        <v>19</v>
      </c>
      <c r="E97" s="118">
        <v>0</v>
      </c>
      <c r="F97" s="115">
        <v>0</v>
      </c>
      <c r="G97" s="118">
        <v>0</v>
      </c>
      <c r="H97" s="19">
        <v>0</v>
      </c>
      <c r="I97" s="25">
        <f t="shared" si="22"/>
        <v>0</v>
      </c>
      <c r="J97" s="22">
        <f t="shared" si="21"/>
        <v>0</v>
      </c>
      <c r="K97" s="22">
        <f t="shared" si="18"/>
        <v>0</v>
      </c>
      <c r="L97" s="22">
        <f t="shared" si="15"/>
        <v>0</v>
      </c>
      <c r="M97" s="67"/>
      <c r="N97" s="70"/>
      <c r="O97" s="12"/>
      <c r="P97" s="12"/>
      <c r="Q97" s="12"/>
    </row>
    <row r="98" spans="1:17" s="8" customFormat="1" ht="172.5" customHeight="1" x14ac:dyDescent="0.5">
      <c r="A98" s="66"/>
      <c r="B98" s="116"/>
      <c r="C98" s="117"/>
      <c r="D98" s="93" t="s">
        <v>20</v>
      </c>
      <c r="E98" s="114">
        <v>51395.049999999996</v>
      </c>
      <c r="F98" s="115">
        <v>33241.732349999998</v>
      </c>
      <c r="G98" s="115">
        <v>51466.765999999996</v>
      </c>
      <c r="H98" s="115">
        <v>31877.047600000002</v>
      </c>
      <c r="I98" s="25">
        <f t="shared" si="22"/>
        <v>-1364.6847499999967</v>
      </c>
      <c r="J98" s="22">
        <f t="shared" si="21"/>
        <v>61.937149110942791</v>
      </c>
      <c r="K98" s="22">
        <f t="shared" si="18"/>
        <v>95.894664166020831</v>
      </c>
      <c r="L98" s="22">
        <f t="shared" si="15"/>
        <v>62.023575422146692</v>
      </c>
      <c r="M98" s="67"/>
      <c r="N98" s="70"/>
      <c r="O98" s="12"/>
      <c r="P98" s="12"/>
      <c r="Q98" s="12"/>
    </row>
    <row r="99" spans="1:17" s="8" customFormat="1" ht="249.75" customHeight="1" x14ac:dyDescent="0.5">
      <c r="A99" s="66"/>
      <c r="B99" s="116"/>
      <c r="C99" s="117"/>
      <c r="D99" s="99" t="s">
        <v>21</v>
      </c>
      <c r="E99" s="115">
        <v>0</v>
      </c>
      <c r="F99" s="19">
        <v>0</v>
      </c>
      <c r="G99" s="19">
        <v>0</v>
      </c>
      <c r="H99" s="19">
        <v>0</v>
      </c>
      <c r="I99" s="30">
        <v>0</v>
      </c>
      <c r="J99" s="22">
        <f t="shared" si="21"/>
        <v>0</v>
      </c>
      <c r="K99" s="22">
        <f t="shared" si="18"/>
        <v>0</v>
      </c>
      <c r="L99" s="22">
        <f t="shared" si="15"/>
        <v>0</v>
      </c>
      <c r="M99" s="67"/>
      <c r="N99" s="70"/>
      <c r="O99" s="12"/>
      <c r="P99" s="12"/>
      <c r="Q99" s="12"/>
    </row>
    <row r="100" spans="1:17" s="8" customFormat="1" ht="173.25" customHeight="1" x14ac:dyDescent="0.5">
      <c r="A100" s="66"/>
      <c r="B100" s="116"/>
      <c r="C100" s="117"/>
      <c r="D100" s="99" t="s">
        <v>22</v>
      </c>
      <c r="E100" s="115">
        <v>0</v>
      </c>
      <c r="F100" s="19">
        <v>0</v>
      </c>
      <c r="G100" s="19">
        <v>0</v>
      </c>
      <c r="H100" s="19">
        <v>0</v>
      </c>
      <c r="I100" s="30">
        <f t="shared" si="22"/>
        <v>0</v>
      </c>
      <c r="J100" s="22">
        <f t="shared" si="21"/>
        <v>0</v>
      </c>
      <c r="K100" s="22">
        <f t="shared" si="18"/>
        <v>0</v>
      </c>
      <c r="L100" s="22">
        <f t="shared" si="15"/>
        <v>0</v>
      </c>
      <c r="M100" s="67"/>
      <c r="N100" s="70"/>
      <c r="O100" s="12"/>
      <c r="P100" s="12"/>
      <c r="Q100" s="12"/>
    </row>
    <row r="101" spans="1:17" s="8" customFormat="1" ht="143.25" customHeight="1" x14ac:dyDescent="0.5">
      <c r="A101" s="66"/>
      <c r="B101" s="116"/>
      <c r="C101" s="117"/>
      <c r="D101" s="101" t="s">
        <v>23</v>
      </c>
      <c r="E101" s="24">
        <v>13620</v>
      </c>
      <c r="F101" s="19">
        <v>0</v>
      </c>
      <c r="G101" s="19">
        <v>0</v>
      </c>
      <c r="H101" s="19">
        <v>0</v>
      </c>
      <c r="I101" s="25">
        <f t="shared" si="22"/>
        <v>0</v>
      </c>
      <c r="J101" s="22">
        <f t="shared" si="21"/>
        <v>0</v>
      </c>
      <c r="K101" s="22">
        <f t="shared" si="18"/>
        <v>0</v>
      </c>
      <c r="L101" s="22">
        <f t="shared" si="15"/>
        <v>0</v>
      </c>
      <c r="M101" s="67"/>
      <c r="N101" s="70"/>
      <c r="O101" s="12"/>
      <c r="P101" s="12"/>
      <c r="Q101" s="12"/>
    </row>
    <row r="102" spans="1:17" s="8" customFormat="1" ht="177" customHeight="1" x14ac:dyDescent="0.5">
      <c r="A102" s="66"/>
      <c r="B102" s="116"/>
      <c r="C102" s="117"/>
      <c r="D102" s="102" t="s">
        <v>24</v>
      </c>
      <c r="E102" s="19">
        <v>14300</v>
      </c>
      <c r="F102" s="19">
        <v>0</v>
      </c>
      <c r="G102" s="19">
        <v>0</v>
      </c>
      <c r="H102" s="19">
        <v>0</v>
      </c>
      <c r="I102" s="30">
        <v>0</v>
      </c>
      <c r="J102" s="22">
        <f t="shared" si="21"/>
        <v>0</v>
      </c>
      <c r="K102" s="22">
        <f t="shared" si="18"/>
        <v>0</v>
      </c>
      <c r="L102" s="22">
        <f t="shared" si="15"/>
        <v>0</v>
      </c>
      <c r="M102" s="67"/>
      <c r="N102" s="70"/>
      <c r="O102" s="12"/>
      <c r="P102" s="12"/>
      <c r="Q102" s="12"/>
    </row>
    <row r="103" spans="1:17" s="8" customFormat="1" ht="197.25" customHeight="1" x14ac:dyDescent="0.5">
      <c r="A103" s="66">
        <v>12</v>
      </c>
      <c r="B103" s="105" t="s">
        <v>58</v>
      </c>
      <c r="C103" s="106">
        <v>4</v>
      </c>
      <c r="D103" s="86" t="s">
        <v>17</v>
      </c>
      <c r="E103" s="17">
        <f>E104+E105+E106+E109+E107</f>
        <v>360043.49636999995</v>
      </c>
      <c r="F103" s="17">
        <f>F104+F105+F106+F109+F107</f>
        <v>59335.677770000002</v>
      </c>
      <c r="G103" s="17">
        <f>G104+G105+G106+G109+G107</f>
        <v>237871.38747999998</v>
      </c>
      <c r="H103" s="17">
        <f>H104+H105+H106+H109+H107</f>
        <v>50996.972480000004</v>
      </c>
      <c r="I103" s="23">
        <f t="shared" si="22"/>
        <v>-8338.7052899999981</v>
      </c>
      <c r="J103" s="17">
        <f t="shared" si="21"/>
        <v>21.438884693220107</v>
      </c>
      <c r="K103" s="17">
        <f t="shared" si="18"/>
        <v>85.946557613577937</v>
      </c>
      <c r="L103" s="17">
        <f t="shared" si="15"/>
        <v>14.164114334561621</v>
      </c>
      <c r="M103" s="67">
        <v>7</v>
      </c>
      <c r="N103" s="112" t="s">
        <v>36</v>
      </c>
      <c r="O103" s="12"/>
      <c r="P103" s="12"/>
      <c r="Q103" s="12"/>
    </row>
    <row r="104" spans="1:17" s="8" customFormat="1" ht="130.5" customHeight="1" x14ac:dyDescent="0.5">
      <c r="A104" s="66"/>
      <c r="B104" s="105"/>
      <c r="C104" s="106"/>
      <c r="D104" s="93" t="s">
        <v>18</v>
      </c>
      <c r="E104" s="19">
        <v>0</v>
      </c>
      <c r="F104" s="19">
        <v>0</v>
      </c>
      <c r="G104" s="19">
        <v>0</v>
      </c>
      <c r="H104" s="19">
        <v>0</v>
      </c>
      <c r="I104" s="26">
        <f t="shared" si="22"/>
        <v>0</v>
      </c>
      <c r="J104" s="22">
        <f t="shared" si="21"/>
        <v>0</v>
      </c>
      <c r="K104" s="22">
        <f t="shared" si="18"/>
        <v>0</v>
      </c>
      <c r="L104" s="22">
        <f t="shared" si="15"/>
        <v>0</v>
      </c>
      <c r="M104" s="67"/>
      <c r="N104" s="113"/>
      <c r="O104" s="12"/>
      <c r="P104" s="12"/>
      <c r="Q104" s="12"/>
    </row>
    <row r="105" spans="1:17" s="8" customFormat="1" ht="183.75" customHeight="1" x14ac:dyDescent="0.5">
      <c r="A105" s="66"/>
      <c r="B105" s="105"/>
      <c r="C105" s="106"/>
      <c r="D105" s="93" t="s">
        <v>19</v>
      </c>
      <c r="E105" s="20">
        <v>120.6</v>
      </c>
      <c r="F105" s="19">
        <v>96.12</v>
      </c>
      <c r="G105" s="19">
        <v>96.12</v>
      </c>
      <c r="H105" s="19">
        <v>96.12</v>
      </c>
      <c r="I105" s="25">
        <f t="shared" si="22"/>
        <v>0</v>
      </c>
      <c r="J105" s="22">
        <f t="shared" si="21"/>
        <v>100</v>
      </c>
      <c r="K105" s="22">
        <f t="shared" si="18"/>
        <v>100</v>
      </c>
      <c r="L105" s="22">
        <f t="shared" si="15"/>
        <v>79.701492537313442</v>
      </c>
      <c r="M105" s="67"/>
      <c r="N105" s="113"/>
      <c r="O105" s="12"/>
      <c r="P105" s="12"/>
      <c r="Q105" s="12"/>
    </row>
    <row r="106" spans="1:17" s="8" customFormat="1" ht="165.75" customHeight="1" x14ac:dyDescent="0.5">
      <c r="A106" s="66"/>
      <c r="B106" s="105"/>
      <c r="C106" s="106"/>
      <c r="D106" s="93" t="s">
        <v>20</v>
      </c>
      <c r="E106" s="20">
        <v>237882.68636999998</v>
      </c>
      <c r="F106" s="19">
        <v>59239.557769999999</v>
      </c>
      <c r="G106" s="19">
        <v>237775.26747999998</v>
      </c>
      <c r="H106" s="19">
        <v>50900.852480000001</v>
      </c>
      <c r="I106" s="25">
        <f t="shared" si="22"/>
        <v>-8338.7052899999981</v>
      </c>
      <c r="J106" s="22">
        <f t="shared" si="21"/>
        <v>21.407126577738548</v>
      </c>
      <c r="K106" s="22">
        <f t="shared" si="18"/>
        <v>85.923754997673413</v>
      </c>
      <c r="L106" s="22">
        <f t="shared" si="15"/>
        <v>21.39745992309394</v>
      </c>
      <c r="M106" s="67"/>
      <c r="N106" s="113"/>
      <c r="O106" s="12"/>
      <c r="P106" s="12"/>
      <c r="Q106" s="12"/>
    </row>
    <row r="107" spans="1:17" s="8" customFormat="1" ht="234.75" customHeight="1" x14ac:dyDescent="0.5">
      <c r="A107" s="66"/>
      <c r="B107" s="105"/>
      <c r="C107" s="106"/>
      <c r="D107" s="99" t="s">
        <v>21</v>
      </c>
      <c r="E107" s="19">
        <v>0</v>
      </c>
      <c r="F107" s="19">
        <v>0</v>
      </c>
      <c r="G107" s="19">
        <v>0</v>
      </c>
      <c r="H107" s="19">
        <v>0</v>
      </c>
      <c r="I107" s="26">
        <f t="shared" si="22"/>
        <v>0</v>
      </c>
      <c r="J107" s="22">
        <f t="shared" si="21"/>
        <v>0</v>
      </c>
      <c r="K107" s="22">
        <f t="shared" si="18"/>
        <v>0</v>
      </c>
      <c r="L107" s="22">
        <f t="shared" si="15"/>
        <v>0</v>
      </c>
      <c r="M107" s="67"/>
      <c r="N107" s="113"/>
      <c r="O107" s="12"/>
      <c r="P107" s="12"/>
      <c r="Q107" s="12"/>
    </row>
    <row r="108" spans="1:17" s="8" customFormat="1" ht="174.75" customHeight="1" x14ac:dyDescent="0.5">
      <c r="A108" s="66"/>
      <c r="B108" s="105"/>
      <c r="C108" s="106"/>
      <c r="D108" s="99" t="s">
        <v>22</v>
      </c>
      <c r="E108" s="19">
        <v>0</v>
      </c>
      <c r="F108" s="19">
        <v>0</v>
      </c>
      <c r="G108" s="19">
        <v>0</v>
      </c>
      <c r="H108" s="19">
        <v>0</v>
      </c>
      <c r="I108" s="26">
        <f t="shared" si="22"/>
        <v>0</v>
      </c>
      <c r="J108" s="22">
        <f t="shared" si="21"/>
        <v>0</v>
      </c>
      <c r="K108" s="22">
        <f t="shared" si="18"/>
        <v>0</v>
      </c>
      <c r="L108" s="22">
        <f t="shared" si="15"/>
        <v>0</v>
      </c>
      <c r="M108" s="67"/>
      <c r="N108" s="113"/>
      <c r="O108" s="12"/>
      <c r="P108" s="12"/>
      <c r="Q108" s="12"/>
    </row>
    <row r="109" spans="1:17" s="8" customFormat="1" ht="192.75" customHeight="1" x14ac:dyDescent="0.5">
      <c r="A109" s="66"/>
      <c r="B109" s="105"/>
      <c r="C109" s="106"/>
      <c r="D109" s="101" t="s">
        <v>23</v>
      </c>
      <c r="E109" s="19">
        <v>122040.20999999999</v>
      </c>
      <c r="F109" s="19">
        <v>0</v>
      </c>
      <c r="G109" s="19">
        <v>0</v>
      </c>
      <c r="H109" s="19">
        <v>0</v>
      </c>
      <c r="I109" s="25">
        <f t="shared" si="22"/>
        <v>0</v>
      </c>
      <c r="J109" s="22">
        <f t="shared" si="21"/>
        <v>0</v>
      </c>
      <c r="K109" s="22">
        <f t="shared" si="18"/>
        <v>0</v>
      </c>
      <c r="L109" s="22">
        <f t="shared" si="15"/>
        <v>0</v>
      </c>
      <c r="M109" s="67"/>
      <c r="N109" s="113"/>
      <c r="O109" s="12"/>
      <c r="P109" s="12"/>
      <c r="Q109" s="12"/>
    </row>
    <row r="110" spans="1:17" s="8" customFormat="1" ht="130.5" customHeight="1" x14ac:dyDescent="0.5">
      <c r="A110" s="66"/>
      <c r="B110" s="105"/>
      <c r="C110" s="106"/>
      <c r="D110" s="102" t="s">
        <v>24</v>
      </c>
      <c r="E110" s="19">
        <v>0</v>
      </c>
      <c r="F110" s="19">
        <v>0</v>
      </c>
      <c r="G110" s="19">
        <v>0</v>
      </c>
      <c r="H110" s="19">
        <v>0</v>
      </c>
      <c r="I110" s="26">
        <f t="shared" si="22"/>
        <v>0</v>
      </c>
      <c r="J110" s="22">
        <f t="shared" si="21"/>
        <v>0</v>
      </c>
      <c r="K110" s="22">
        <f t="shared" si="18"/>
        <v>0</v>
      </c>
      <c r="L110" s="22">
        <f t="shared" si="15"/>
        <v>0</v>
      </c>
      <c r="M110" s="67"/>
      <c r="N110" s="113"/>
      <c r="O110" s="12"/>
      <c r="P110" s="12"/>
      <c r="Q110" s="12"/>
    </row>
    <row r="111" spans="1:17" s="8" customFormat="1" ht="201.75" customHeight="1" x14ac:dyDescent="0.5">
      <c r="A111" s="66">
        <v>13</v>
      </c>
      <c r="B111" s="105" t="s">
        <v>43</v>
      </c>
      <c r="C111" s="106">
        <v>2</v>
      </c>
      <c r="D111" s="86" t="s">
        <v>17</v>
      </c>
      <c r="E111" s="17">
        <f>E112+E113+E114+E115+E117</f>
        <v>78717.882809999996</v>
      </c>
      <c r="F111" s="17">
        <f>F112+F113+F114+F115+F117</f>
        <v>58277.938699999999</v>
      </c>
      <c r="G111" s="17">
        <f>G112+G113+G114+G115+G117</f>
        <v>56773.88401999999</v>
      </c>
      <c r="H111" s="17">
        <f>H112+H113+H114+H115+H117</f>
        <v>40765.010819999996</v>
      </c>
      <c r="I111" s="54">
        <f>H111-F111</f>
        <v>-17512.927880000003</v>
      </c>
      <c r="J111" s="17">
        <f t="shared" si="21"/>
        <v>71.802399155286821</v>
      </c>
      <c r="K111" s="17">
        <f t="shared" si="18"/>
        <v>69.949301106629562</v>
      </c>
      <c r="L111" s="17">
        <f t="shared" si="15"/>
        <v>51.786213455961217</v>
      </c>
      <c r="M111" s="67">
        <v>4</v>
      </c>
      <c r="N111" s="119" t="s">
        <v>44</v>
      </c>
      <c r="O111" s="12"/>
      <c r="P111" s="12"/>
      <c r="Q111" s="12"/>
    </row>
    <row r="112" spans="1:17" s="8" customFormat="1" ht="174.75" customHeight="1" x14ac:dyDescent="0.5">
      <c r="A112" s="66"/>
      <c r="B112" s="105"/>
      <c r="C112" s="106"/>
      <c r="D112" s="93" t="s">
        <v>18</v>
      </c>
      <c r="E112" s="19">
        <v>0</v>
      </c>
      <c r="F112" s="19">
        <v>0</v>
      </c>
      <c r="G112" s="19">
        <v>0</v>
      </c>
      <c r="H112" s="19">
        <v>0</v>
      </c>
      <c r="I112" s="26">
        <f t="shared" si="22"/>
        <v>0</v>
      </c>
      <c r="J112" s="22">
        <f t="shared" si="21"/>
        <v>0</v>
      </c>
      <c r="K112" s="22">
        <f t="shared" si="18"/>
        <v>0</v>
      </c>
      <c r="L112" s="22">
        <f t="shared" si="15"/>
        <v>0</v>
      </c>
      <c r="M112" s="67"/>
      <c r="N112" s="119"/>
      <c r="O112" s="12"/>
      <c r="P112" s="12"/>
      <c r="Q112" s="12"/>
    </row>
    <row r="113" spans="1:17" s="8" customFormat="1" ht="170.25" customHeight="1" x14ac:dyDescent="0.5">
      <c r="A113" s="66"/>
      <c r="B113" s="105"/>
      <c r="C113" s="106"/>
      <c r="D113" s="93" t="s">
        <v>19</v>
      </c>
      <c r="E113" s="19">
        <v>408</v>
      </c>
      <c r="F113" s="19">
        <v>0</v>
      </c>
      <c r="G113" s="19">
        <v>0</v>
      </c>
      <c r="H113" s="19">
        <v>0</v>
      </c>
      <c r="I113" s="26">
        <f t="shared" si="22"/>
        <v>0</v>
      </c>
      <c r="J113" s="22">
        <f t="shared" si="21"/>
        <v>0</v>
      </c>
      <c r="K113" s="22">
        <f t="shared" si="18"/>
        <v>0</v>
      </c>
      <c r="L113" s="22">
        <f t="shared" si="15"/>
        <v>0</v>
      </c>
      <c r="M113" s="67"/>
      <c r="N113" s="119"/>
      <c r="O113" s="12"/>
      <c r="P113" s="12"/>
      <c r="Q113" s="12"/>
    </row>
    <row r="114" spans="1:17" s="8" customFormat="1" ht="179.25" customHeight="1" x14ac:dyDescent="0.5">
      <c r="A114" s="66"/>
      <c r="B114" s="105"/>
      <c r="C114" s="106"/>
      <c r="D114" s="93" t="s">
        <v>20</v>
      </c>
      <c r="E114" s="118">
        <v>56773.882809999996</v>
      </c>
      <c r="F114" s="115">
        <v>41605.938699999999</v>
      </c>
      <c r="G114" s="115">
        <v>56773.88401999999</v>
      </c>
      <c r="H114" s="114">
        <v>40765.010819999996</v>
      </c>
      <c r="I114" s="30">
        <f>H114-F114</f>
        <v>-840.92788000000292</v>
      </c>
      <c r="J114" s="22">
        <f t="shared" si="21"/>
        <v>71.802399155286821</v>
      </c>
      <c r="K114" s="22">
        <f t="shared" si="18"/>
        <v>97.978827286980547</v>
      </c>
      <c r="L114" s="22">
        <f t="shared" si="15"/>
        <v>71.802400685583819</v>
      </c>
      <c r="M114" s="67"/>
      <c r="N114" s="119"/>
      <c r="O114" s="12"/>
      <c r="P114" s="12"/>
      <c r="Q114" s="12"/>
    </row>
    <row r="115" spans="1:17" s="8" customFormat="1" ht="243" customHeight="1" x14ac:dyDescent="0.5">
      <c r="A115" s="66"/>
      <c r="B115" s="105"/>
      <c r="C115" s="106"/>
      <c r="D115" s="99" t="s">
        <v>21</v>
      </c>
      <c r="E115" s="115">
        <v>0</v>
      </c>
      <c r="F115" s="19">
        <v>0</v>
      </c>
      <c r="G115" s="19">
        <v>0</v>
      </c>
      <c r="H115" s="19">
        <v>0</v>
      </c>
      <c r="I115" s="26">
        <f t="shared" si="22"/>
        <v>0</v>
      </c>
      <c r="J115" s="22">
        <f t="shared" si="21"/>
        <v>0</v>
      </c>
      <c r="K115" s="22">
        <f t="shared" si="18"/>
        <v>0</v>
      </c>
      <c r="L115" s="22">
        <f t="shared" si="15"/>
        <v>0</v>
      </c>
      <c r="M115" s="67"/>
      <c r="N115" s="119"/>
      <c r="O115" s="12"/>
      <c r="P115" s="12"/>
      <c r="Q115" s="12"/>
    </row>
    <row r="116" spans="1:17" s="8" customFormat="1" ht="165.75" customHeight="1" x14ac:dyDescent="0.5">
      <c r="A116" s="66"/>
      <c r="B116" s="105"/>
      <c r="C116" s="106"/>
      <c r="D116" s="99" t="s">
        <v>22</v>
      </c>
      <c r="E116" s="115">
        <v>0</v>
      </c>
      <c r="F116" s="19">
        <v>0</v>
      </c>
      <c r="G116" s="19">
        <v>0</v>
      </c>
      <c r="H116" s="19">
        <v>0</v>
      </c>
      <c r="I116" s="26">
        <f t="shared" si="22"/>
        <v>0</v>
      </c>
      <c r="J116" s="22">
        <f t="shared" si="21"/>
        <v>0</v>
      </c>
      <c r="K116" s="22">
        <f t="shared" si="18"/>
        <v>0</v>
      </c>
      <c r="L116" s="22">
        <f t="shared" si="15"/>
        <v>0</v>
      </c>
      <c r="M116" s="67"/>
      <c r="N116" s="119"/>
      <c r="O116" s="12"/>
      <c r="P116" s="12"/>
      <c r="Q116" s="12"/>
    </row>
    <row r="117" spans="1:17" s="8" customFormat="1" ht="130.5" customHeight="1" x14ac:dyDescent="0.5">
      <c r="A117" s="66"/>
      <c r="B117" s="105"/>
      <c r="C117" s="106"/>
      <c r="D117" s="101" t="s">
        <v>23</v>
      </c>
      <c r="E117" s="114">
        <v>21536</v>
      </c>
      <c r="F117" s="19">
        <v>16672</v>
      </c>
      <c r="G117" s="19">
        <v>0</v>
      </c>
      <c r="H117" s="19">
        <v>0</v>
      </c>
      <c r="I117" s="52">
        <f t="shared" si="22"/>
        <v>-16672</v>
      </c>
      <c r="J117" s="22">
        <f t="shared" si="21"/>
        <v>0</v>
      </c>
      <c r="K117" s="22">
        <f t="shared" si="18"/>
        <v>0</v>
      </c>
      <c r="L117" s="22">
        <f t="shared" si="15"/>
        <v>0</v>
      </c>
      <c r="M117" s="67"/>
      <c r="N117" s="119"/>
      <c r="O117" s="12"/>
      <c r="P117" s="12"/>
      <c r="Q117" s="12"/>
    </row>
    <row r="118" spans="1:17" s="8" customFormat="1" ht="130.5" customHeight="1" x14ac:dyDescent="0.5">
      <c r="A118" s="66"/>
      <c r="B118" s="105"/>
      <c r="C118" s="106"/>
      <c r="D118" s="102" t="s">
        <v>24</v>
      </c>
      <c r="E118" s="19">
        <v>0</v>
      </c>
      <c r="F118" s="19">
        <v>0</v>
      </c>
      <c r="G118" s="19">
        <v>0</v>
      </c>
      <c r="H118" s="19">
        <v>0</v>
      </c>
      <c r="I118" s="26">
        <f t="shared" si="22"/>
        <v>0</v>
      </c>
      <c r="J118" s="22">
        <f t="shared" si="21"/>
        <v>0</v>
      </c>
      <c r="K118" s="22">
        <f t="shared" si="18"/>
        <v>0</v>
      </c>
      <c r="L118" s="22">
        <f t="shared" si="15"/>
        <v>0</v>
      </c>
      <c r="M118" s="67"/>
      <c r="N118" s="119"/>
      <c r="O118" s="12"/>
      <c r="P118" s="12"/>
      <c r="Q118" s="12"/>
    </row>
    <row r="119" spans="1:17" s="8" customFormat="1" ht="228" customHeight="1" x14ac:dyDescent="0.5">
      <c r="A119" s="66">
        <v>14</v>
      </c>
      <c r="B119" s="105" t="s">
        <v>45</v>
      </c>
      <c r="C119" s="106">
        <v>3</v>
      </c>
      <c r="D119" s="86" t="s">
        <v>17</v>
      </c>
      <c r="E119" s="17">
        <f>E120+E121+E122+E123+E125+E126</f>
        <v>5325.19</v>
      </c>
      <c r="F119" s="17">
        <f>F120+F121+F122+F123+F125+F126</f>
        <v>2362.2826800000003</v>
      </c>
      <c r="G119" s="17">
        <f>G120+G121+G122+G123+G125+G126</f>
        <v>4975.49</v>
      </c>
      <c r="H119" s="17">
        <f>H120+H121+H122+H123+H125+H126</f>
        <v>3277.1674400000002</v>
      </c>
      <c r="I119" s="18">
        <f t="shared" si="22"/>
        <v>914.88475999999991</v>
      </c>
      <c r="J119" s="17">
        <f t="shared" si="21"/>
        <v>65.86622503512217</v>
      </c>
      <c r="K119" s="17">
        <f>IF(F119=0,0,H119/F119*100)</f>
        <v>138.72884340835958</v>
      </c>
      <c r="L119" s="17">
        <f t="shared" si="15"/>
        <v>61.540854692508631</v>
      </c>
      <c r="M119" s="67">
        <v>6</v>
      </c>
      <c r="N119" s="109" t="s">
        <v>46</v>
      </c>
      <c r="O119" s="12"/>
      <c r="P119" s="12"/>
      <c r="Q119" s="12"/>
    </row>
    <row r="120" spans="1:17" s="8" customFormat="1" ht="147" customHeight="1" x14ac:dyDescent="0.5">
      <c r="A120" s="66"/>
      <c r="B120" s="105"/>
      <c r="C120" s="106"/>
      <c r="D120" s="93" t="s">
        <v>18</v>
      </c>
      <c r="E120" s="19">
        <v>0</v>
      </c>
      <c r="F120" s="19">
        <v>0</v>
      </c>
      <c r="G120" s="19">
        <v>0</v>
      </c>
      <c r="H120" s="20">
        <v>0</v>
      </c>
      <c r="I120" s="21">
        <f t="shared" si="22"/>
        <v>0</v>
      </c>
      <c r="J120" s="22">
        <f t="shared" si="21"/>
        <v>0</v>
      </c>
      <c r="K120" s="22">
        <f t="shared" ref="K120:K139" si="24">IF(H120=0,0,H120/F120*100)</f>
        <v>0</v>
      </c>
      <c r="L120" s="22">
        <f t="shared" si="15"/>
        <v>0</v>
      </c>
      <c r="M120" s="67"/>
      <c r="N120" s="110"/>
      <c r="O120" s="12"/>
      <c r="P120" s="12"/>
      <c r="Q120" s="12"/>
    </row>
    <row r="121" spans="1:17" s="8" customFormat="1" ht="169.5" customHeight="1" x14ac:dyDescent="0.5">
      <c r="A121" s="66"/>
      <c r="B121" s="105"/>
      <c r="C121" s="106"/>
      <c r="D121" s="93" t="s">
        <v>19</v>
      </c>
      <c r="E121" s="118">
        <v>2477.6999999999998</v>
      </c>
      <c r="F121" s="114">
        <v>1299.5550000000001</v>
      </c>
      <c r="G121" s="115">
        <v>2128</v>
      </c>
      <c r="H121" s="20">
        <v>2128</v>
      </c>
      <c r="I121" s="21">
        <f t="shared" si="22"/>
        <v>828.44499999999994</v>
      </c>
      <c r="J121" s="22">
        <f t="shared" si="21"/>
        <v>100</v>
      </c>
      <c r="K121" s="22">
        <f t="shared" si="24"/>
        <v>163.74836001554377</v>
      </c>
      <c r="L121" s="22">
        <f t="shared" si="15"/>
        <v>85.886104048109132</v>
      </c>
      <c r="M121" s="67"/>
      <c r="N121" s="110"/>
      <c r="O121" s="12"/>
      <c r="P121" s="12"/>
      <c r="Q121" s="12"/>
    </row>
    <row r="122" spans="1:17" s="8" customFormat="1" ht="169.5" customHeight="1" x14ac:dyDescent="0.5">
      <c r="A122" s="66"/>
      <c r="B122" s="105"/>
      <c r="C122" s="106"/>
      <c r="D122" s="93" t="s">
        <v>20</v>
      </c>
      <c r="E122" s="118">
        <v>2847.49</v>
      </c>
      <c r="F122" s="115">
        <v>1062.72768</v>
      </c>
      <c r="G122" s="115">
        <v>2847.49</v>
      </c>
      <c r="H122" s="20">
        <v>1149.1674399999999</v>
      </c>
      <c r="I122" s="21">
        <f t="shared" si="22"/>
        <v>86.439759999999978</v>
      </c>
      <c r="J122" s="22">
        <f t="shared" si="21"/>
        <v>40.357207224608338</v>
      </c>
      <c r="K122" s="22">
        <f t="shared" si="24"/>
        <v>108.13376386319401</v>
      </c>
      <c r="L122" s="22">
        <f t="shared" si="15"/>
        <v>40.357207224608338</v>
      </c>
      <c r="M122" s="67"/>
      <c r="N122" s="110"/>
      <c r="O122" s="12"/>
      <c r="P122" s="12"/>
      <c r="Q122" s="12"/>
    </row>
    <row r="123" spans="1:17" s="8" customFormat="1" ht="231" customHeight="1" x14ac:dyDescent="0.5">
      <c r="A123" s="66"/>
      <c r="B123" s="105"/>
      <c r="C123" s="106"/>
      <c r="D123" s="99" t="s">
        <v>21</v>
      </c>
      <c r="E123" s="115">
        <v>0</v>
      </c>
      <c r="F123" s="19">
        <v>0</v>
      </c>
      <c r="G123" s="19">
        <v>0</v>
      </c>
      <c r="H123" s="20">
        <v>0</v>
      </c>
      <c r="I123" s="21">
        <f t="shared" si="22"/>
        <v>0</v>
      </c>
      <c r="J123" s="22">
        <f t="shared" si="21"/>
        <v>0</v>
      </c>
      <c r="K123" s="22">
        <f t="shared" si="24"/>
        <v>0</v>
      </c>
      <c r="L123" s="22">
        <f t="shared" si="15"/>
        <v>0</v>
      </c>
      <c r="M123" s="67"/>
      <c r="N123" s="110"/>
      <c r="O123" s="12"/>
      <c r="P123" s="12"/>
      <c r="Q123" s="12"/>
    </row>
    <row r="124" spans="1:17" s="8" customFormat="1" ht="198" customHeight="1" x14ac:dyDescent="0.5">
      <c r="A124" s="66"/>
      <c r="B124" s="105"/>
      <c r="C124" s="106"/>
      <c r="D124" s="99" t="s">
        <v>22</v>
      </c>
      <c r="E124" s="115">
        <v>0</v>
      </c>
      <c r="F124" s="19">
        <v>0</v>
      </c>
      <c r="G124" s="19">
        <v>0</v>
      </c>
      <c r="H124" s="20">
        <v>0</v>
      </c>
      <c r="I124" s="21">
        <f t="shared" si="22"/>
        <v>0</v>
      </c>
      <c r="J124" s="22">
        <f t="shared" si="21"/>
        <v>0</v>
      </c>
      <c r="K124" s="22">
        <f t="shared" si="24"/>
        <v>0</v>
      </c>
      <c r="L124" s="22">
        <f t="shared" si="15"/>
        <v>0</v>
      </c>
      <c r="M124" s="67"/>
      <c r="N124" s="110"/>
      <c r="O124" s="12"/>
      <c r="P124" s="12"/>
      <c r="Q124" s="12"/>
    </row>
    <row r="125" spans="1:17" s="8" customFormat="1" ht="128.25" customHeight="1" x14ac:dyDescent="0.5">
      <c r="A125" s="66"/>
      <c r="B125" s="105"/>
      <c r="C125" s="106"/>
      <c r="D125" s="101" t="s">
        <v>23</v>
      </c>
      <c r="E125" s="19">
        <v>0</v>
      </c>
      <c r="F125" s="19">
        <v>0</v>
      </c>
      <c r="G125" s="19">
        <v>0</v>
      </c>
      <c r="H125" s="20">
        <v>0</v>
      </c>
      <c r="I125" s="21">
        <f t="shared" si="22"/>
        <v>0</v>
      </c>
      <c r="J125" s="22">
        <f t="shared" si="21"/>
        <v>0</v>
      </c>
      <c r="K125" s="22">
        <f t="shared" si="24"/>
        <v>0</v>
      </c>
      <c r="L125" s="22">
        <f t="shared" si="15"/>
        <v>0</v>
      </c>
      <c r="M125" s="67"/>
      <c r="N125" s="110"/>
      <c r="O125" s="12"/>
      <c r="P125" s="12"/>
      <c r="Q125" s="12"/>
    </row>
    <row r="126" spans="1:17" s="8" customFormat="1" ht="128.25" customHeight="1" x14ac:dyDescent="0.5">
      <c r="A126" s="66"/>
      <c r="B126" s="105"/>
      <c r="C126" s="106"/>
      <c r="D126" s="102" t="s">
        <v>24</v>
      </c>
      <c r="E126" s="19">
        <v>0</v>
      </c>
      <c r="F126" s="19">
        <v>0</v>
      </c>
      <c r="G126" s="19">
        <v>0</v>
      </c>
      <c r="H126" s="20">
        <v>0</v>
      </c>
      <c r="I126" s="21">
        <f t="shared" si="22"/>
        <v>0</v>
      </c>
      <c r="J126" s="22">
        <f t="shared" si="21"/>
        <v>0</v>
      </c>
      <c r="K126" s="22">
        <f t="shared" si="24"/>
        <v>0</v>
      </c>
      <c r="L126" s="22">
        <f t="shared" si="15"/>
        <v>0</v>
      </c>
      <c r="M126" s="67"/>
      <c r="N126" s="110"/>
      <c r="O126" s="12"/>
      <c r="P126" s="12"/>
      <c r="Q126" s="12"/>
    </row>
    <row r="127" spans="1:17" s="8" customFormat="1" ht="169.5" customHeight="1" x14ac:dyDescent="0.5">
      <c r="A127" s="66">
        <v>15</v>
      </c>
      <c r="B127" s="105" t="s">
        <v>47</v>
      </c>
      <c r="C127" s="106">
        <v>5</v>
      </c>
      <c r="D127" s="86" t="s">
        <v>17</v>
      </c>
      <c r="E127" s="17">
        <f>E128+E129+E130+E133</f>
        <v>363001.34584999998</v>
      </c>
      <c r="F127" s="17">
        <f>F128+F129+F130+F133</f>
        <v>148838.67087</v>
      </c>
      <c r="G127" s="17">
        <f>G128+G129+G130+G133</f>
        <v>140518.05898999999</v>
      </c>
      <c r="H127" s="17">
        <f>H128+H129+H130+H133</f>
        <v>88113.379310000004</v>
      </c>
      <c r="I127" s="54">
        <f t="shared" si="22"/>
        <v>-60725.291559999998</v>
      </c>
      <c r="J127" s="34">
        <f>IF(H127=0, ,H127/G127*100)</f>
        <v>62.706089127142448</v>
      </c>
      <c r="K127" s="16">
        <f t="shared" si="24"/>
        <v>59.200595379517182</v>
      </c>
      <c r="L127" s="34">
        <f>IF(H127=0,0,H127/E127*100)</f>
        <v>24.273568216028146</v>
      </c>
      <c r="M127" s="67">
        <v>7</v>
      </c>
      <c r="N127" s="68" t="s">
        <v>61</v>
      </c>
      <c r="O127" s="12"/>
      <c r="P127" s="12"/>
      <c r="Q127" s="12"/>
    </row>
    <row r="128" spans="1:17" s="8" customFormat="1" ht="128.25" customHeight="1" x14ac:dyDescent="0.5">
      <c r="A128" s="66"/>
      <c r="B128" s="105"/>
      <c r="C128" s="106"/>
      <c r="D128" s="93" t="s">
        <v>18</v>
      </c>
      <c r="E128" s="20">
        <v>0</v>
      </c>
      <c r="F128" s="20">
        <v>0</v>
      </c>
      <c r="G128" s="20">
        <v>0</v>
      </c>
      <c r="H128" s="20">
        <v>0</v>
      </c>
      <c r="I128" s="41">
        <f t="shared" si="22"/>
        <v>0</v>
      </c>
      <c r="J128" s="42">
        <f t="shared" si="21"/>
        <v>0</v>
      </c>
      <c r="K128" s="42">
        <f t="shared" si="24"/>
        <v>0</v>
      </c>
      <c r="L128" s="42">
        <v>0</v>
      </c>
      <c r="M128" s="67"/>
      <c r="N128" s="69"/>
      <c r="O128" s="12"/>
      <c r="P128" s="12"/>
      <c r="Q128" s="12"/>
    </row>
    <row r="129" spans="1:17" s="8" customFormat="1" ht="159" customHeight="1" x14ac:dyDescent="0.5">
      <c r="A129" s="66"/>
      <c r="B129" s="105"/>
      <c r="C129" s="106"/>
      <c r="D129" s="93" t="s">
        <v>19</v>
      </c>
      <c r="E129" s="20">
        <v>275784.5</v>
      </c>
      <c r="F129" s="118">
        <v>110738.40300000001</v>
      </c>
      <c r="G129" s="118">
        <v>69166.851479999998</v>
      </c>
      <c r="H129" s="118">
        <v>69166.851479999998</v>
      </c>
      <c r="I129" s="55">
        <f t="shared" si="22"/>
        <v>-41571.551520000008</v>
      </c>
      <c r="J129" s="42">
        <f>IF(H129=0, ,H129/G129*100)</f>
        <v>100</v>
      </c>
      <c r="K129" s="42">
        <f t="shared" si="24"/>
        <v>62.459679394148381</v>
      </c>
      <c r="L129" s="42">
        <f t="shared" si="15"/>
        <v>25.080035854081718</v>
      </c>
      <c r="M129" s="67"/>
      <c r="N129" s="69"/>
      <c r="O129" s="12"/>
      <c r="P129" s="12"/>
      <c r="Q129" s="12"/>
    </row>
    <row r="130" spans="1:17" s="8" customFormat="1" ht="177" customHeight="1" x14ac:dyDescent="0.5">
      <c r="A130" s="66"/>
      <c r="B130" s="105"/>
      <c r="C130" s="106"/>
      <c r="D130" s="93" t="s">
        <v>20</v>
      </c>
      <c r="E130" s="118">
        <v>71551.650509999992</v>
      </c>
      <c r="F130" s="118">
        <v>38100.267869999996</v>
      </c>
      <c r="G130" s="118">
        <v>71351.207509999993</v>
      </c>
      <c r="H130" s="118">
        <v>18946.527830000003</v>
      </c>
      <c r="I130" s="55">
        <f t="shared" si="22"/>
        <v>-19153.740039999993</v>
      </c>
      <c r="J130" s="42">
        <f>IF(H130=0, ,H130/G130*100)</f>
        <v>26.553899353903176</v>
      </c>
      <c r="K130" s="42">
        <f t="shared" si="24"/>
        <v>49.728069877740744</v>
      </c>
      <c r="L130" s="42">
        <f t="shared" si="15"/>
        <v>26.479511925936709</v>
      </c>
      <c r="M130" s="67"/>
      <c r="N130" s="69"/>
      <c r="O130" s="12"/>
      <c r="P130" s="12"/>
      <c r="Q130" s="12"/>
    </row>
    <row r="131" spans="1:17" s="8" customFormat="1" ht="263.25" customHeight="1" x14ac:dyDescent="0.5">
      <c r="A131" s="66"/>
      <c r="B131" s="105"/>
      <c r="C131" s="106"/>
      <c r="D131" s="99" t="s">
        <v>21</v>
      </c>
      <c r="E131" s="118">
        <v>0</v>
      </c>
      <c r="F131" s="20">
        <v>0</v>
      </c>
      <c r="G131" s="20">
        <v>0</v>
      </c>
      <c r="H131" s="20">
        <v>0</v>
      </c>
      <c r="I131" s="43">
        <v>0</v>
      </c>
      <c r="J131" s="42">
        <f t="shared" si="21"/>
        <v>0</v>
      </c>
      <c r="K131" s="42">
        <f t="shared" si="24"/>
        <v>0</v>
      </c>
      <c r="L131" s="42">
        <f t="shared" si="15"/>
        <v>0</v>
      </c>
      <c r="M131" s="67"/>
      <c r="N131" s="69"/>
      <c r="O131" s="12"/>
      <c r="P131" s="12"/>
      <c r="Q131" s="12"/>
    </row>
    <row r="132" spans="1:17" s="8" customFormat="1" ht="201.75" customHeight="1" x14ac:dyDescent="0.5">
      <c r="A132" s="66"/>
      <c r="B132" s="105"/>
      <c r="C132" s="106"/>
      <c r="D132" s="99" t="s">
        <v>22</v>
      </c>
      <c r="E132" s="118">
        <v>0</v>
      </c>
      <c r="F132" s="20">
        <v>0</v>
      </c>
      <c r="G132" s="20">
        <v>0</v>
      </c>
      <c r="H132" s="20">
        <v>0</v>
      </c>
      <c r="I132" s="41">
        <f t="shared" ref="I132:I139" si="25">H132-F132</f>
        <v>0</v>
      </c>
      <c r="J132" s="42">
        <f t="shared" si="21"/>
        <v>0</v>
      </c>
      <c r="K132" s="42">
        <f>IF(H132=0,0,H132/F132*100)</f>
        <v>0</v>
      </c>
      <c r="L132" s="42">
        <f t="shared" si="15"/>
        <v>0</v>
      </c>
      <c r="M132" s="67"/>
      <c r="N132" s="69"/>
      <c r="O132" s="12"/>
      <c r="P132" s="12"/>
      <c r="Q132" s="12"/>
    </row>
    <row r="133" spans="1:17" s="8" customFormat="1" ht="172.5" customHeight="1" x14ac:dyDescent="0.5">
      <c r="A133" s="66"/>
      <c r="B133" s="105"/>
      <c r="C133" s="106"/>
      <c r="D133" s="101" t="s">
        <v>23</v>
      </c>
      <c r="E133" s="20">
        <v>15665.19534</v>
      </c>
      <c r="F133" s="20">
        <v>0</v>
      </c>
      <c r="G133" s="20">
        <v>0</v>
      </c>
      <c r="H133" s="20">
        <v>0</v>
      </c>
      <c r="I133" s="44">
        <f>H133-F133</f>
        <v>0</v>
      </c>
      <c r="J133" s="42">
        <f t="shared" si="21"/>
        <v>0</v>
      </c>
      <c r="K133" s="42">
        <f>IF(H133=0,0,H133/F133*100)</f>
        <v>0</v>
      </c>
      <c r="L133" s="42">
        <f t="shared" si="15"/>
        <v>0</v>
      </c>
      <c r="M133" s="67"/>
      <c r="N133" s="69"/>
      <c r="O133" s="12"/>
      <c r="P133" s="12"/>
      <c r="Q133" s="12"/>
    </row>
    <row r="134" spans="1:17" s="8" customFormat="1" ht="128.25" customHeight="1" x14ac:dyDescent="0.5">
      <c r="A134" s="66"/>
      <c r="B134" s="105"/>
      <c r="C134" s="106"/>
      <c r="D134" s="102" t="s">
        <v>24</v>
      </c>
      <c r="E134" s="20"/>
      <c r="F134" s="20">
        <v>0</v>
      </c>
      <c r="G134" s="20">
        <v>0</v>
      </c>
      <c r="H134" s="20">
        <v>0</v>
      </c>
      <c r="I134" s="41">
        <f t="shared" si="25"/>
        <v>0</v>
      </c>
      <c r="J134" s="42">
        <f t="shared" si="21"/>
        <v>0</v>
      </c>
      <c r="K134" s="42">
        <f t="shared" si="24"/>
        <v>0</v>
      </c>
      <c r="L134" s="42">
        <f t="shared" si="15"/>
        <v>0</v>
      </c>
      <c r="M134" s="67"/>
      <c r="N134" s="69"/>
      <c r="O134" s="12"/>
      <c r="P134" s="12"/>
      <c r="Q134" s="12"/>
    </row>
    <row r="135" spans="1:17" s="8" customFormat="1" ht="205.5" customHeight="1" x14ac:dyDescent="0.5">
      <c r="A135" s="66">
        <v>16</v>
      </c>
      <c r="B135" s="105" t="s">
        <v>48</v>
      </c>
      <c r="C135" s="106">
        <v>2</v>
      </c>
      <c r="D135" s="86" t="s">
        <v>17</v>
      </c>
      <c r="E135" s="17">
        <f>E136+E137+E138+E139+E141</f>
        <v>67810.367160000009</v>
      </c>
      <c r="F135" s="17">
        <f>F136+F137+F138+F141</f>
        <v>33486.679129999997</v>
      </c>
      <c r="G135" s="17">
        <f>G136+G137+G138+G141</f>
        <v>58872.05416</v>
      </c>
      <c r="H135" s="17">
        <f>H136+H137+H138+H141</f>
        <v>33694.417829999999</v>
      </c>
      <c r="I135" s="51">
        <f t="shared" si="25"/>
        <v>207.7387000000017</v>
      </c>
      <c r="J135" s="17">
        <f t="shared" si="21"/>
        <v>57.233297378118863</v>
      </c>
      <c r="K135" s="17">
        <f t="shared" si="24"/>
        <v>100.62036220191774</v>
      </c>
      <c r="L135" s="17">
        <f t="shared" ref="L135:L140" si="26">IF(H135=0,0,H135/E135*100)</f>
        <v>49.68918358825178</v>
      </c>
      <c r="M135" s="67">
        <v>7</v>
      </c>
      <c r="N135" s="120" t="s">
        <v>62</v>
      </c>
      <c r="O135" s="12"/>
      <c r="P135" s="12"/>
      <c r="Q135" s="12"/>
    </row>
    <row r="136" spans="1:17" s="8" customFormat="1" ht="196.5" customHeight="1" x14ac:dyDescent="0.5">
      <c r="A136" s="66"/>
      <c r="B136" s="105"/>
      <c r="C136" s="106"/>
      <c r="D136" s="93" t="s">
        <v>18</v>
      </c>
      <c r="E136" s="36">
        <v>0</v>
      </c>
      <c r="F136" s="36">
        <v>0</v>
      </c>
      <c r="G136" s="36">
        <v>0</v>
      </c>
      <c r="H136" s="36">
        <v>0</v>
      </c>
      <c r="I136" s="26">
        <f t="shared" si="25"/>
        <v>0</v>
      </c>
      <c r="J136" s="22">
        <f t="shared" si="21"/>
        <v>0</v>
      </c>
      <c r="K136" s="22">
        <f t="shared" si="24"/>
        <v>0</v>
      </c>
      <c r="L136" s="22">
        <f t="shared" si="26"/>
        <v>0</v>
      </c>
      <c r="M136" s="67"/>
      <c r="N136" s="120"/>
      <c r="O136" s="12"/>
      <c r="P136" s="12"/>
      <c r="Q136" s="12"/>
    </row>
    <row r="137" spans="1:17" s="8" customFormat="1" ht="170.25" customHeight="1" x14ac:dyDescent="0.5">
      <c r="A137" s="66"/>
      <c r="B137" s="105"/>
      <c r="C137" s="106"/>
      <c r="D137" s="93" t="s">
        <v>19</v>
      </c>
      <c r="E137" s="36">
        <v>0</v>
      </c>
      <c r="F137" s="36">
        <v>0</v>
      </c>
      <c r="G137" s="36">
        <v>0</v>
      </c>
      <c r="H137" s="36">
        <v>0</v>
      </c>
      <c r="I137" s="26">
        <f t="shared" si="25"/>
        <v>0</v>
      </c>
      <c r="J137" s="22">
        <f t="shared" si="21"/>
        <v>0</v>
      </c>
      <c r="K137" s="22">
        <f t="shared" si="24"/>
        <v>0</v>
      </c>
      <c r="L137" s="22">
        <f t="shared" si="26"/>
        <v>0</v>
      </c>
      <c r="M137" s="67"/>
      <c r="N137" s="120"/>
      <c r="O137" s="12"/>
      <c r="P137" s="12"/>
      <c r="Q137" s="12"/>
    </row>
    <row r="138" spans="1:17" s="8" customFormat="1" ht="201" customHeight="1" x14ac:dyDescent="0.5">
      <c r="A138" s="66"/>
      <c r="B138" s="105"/>
      <c r="C138" s="106"/>
      <c r="D138" s="93" t="s">
        <v>20</v>
      </c>
      <c r="E138" s="38">
        <v>59290.367160000009</v>
      </c>
      <c r="F138" s="37">
        <v>33486.679129999997</v>
      </c>
      <c r="G138" s="38">
        <v>58872.05416</v>
      </c>
      <c r="H138" s="38">
        <v>33694.417829999999</v>
      </c>
      <c r="I138" s="52">
        <f t="shared" si="25"/>
        <v>207.7387000000017</v>
      </c>
      <c r="J138" s="22">
        <f>IF(H138=0, ,H138/G138*100)</f>
        <v>57.233297378118863</v>
      </c>
      <c r="K138" s="22">
        <f t="shared" si="24"/>
        <v>100.62036220191774</v>
      </c>
      <c r="L138" s="22">
        <f t="shared" si="26"/>
        <v>56.829497680580722</v>
      </c>
      <c r="M138" s="67"/>
      <c r="N138" s="120"/>
      <c r="O138" s="12"/>
      <c r="P138" s="12"/>
      <c r="Q138" s="12"/>
    </row>
    <row r="139" spans="1:17" s="8" customFormat="1" ht="253.5" customHeight="1" x14ac:dyDescent="0.5">
      <c r="A139" s="66"/>
      <c r="B139" s="105"/>
      <c r="C139" s="106"/>
      <c r="D139" s="99" t="s">
        <v>21</v>
      </c>
      <c r="E139" s="115">
        <v>0</v>
      </c>
      <c r="F139" s="19">
        <v>0</v>
      </c>
      <c r="G139" s="19">
        <v>0</v>
      </c>
      <c r="H139" s="19">
        <v>0</v>
      </c>
      <c r="I139" s="26">
        <f t="shared" si="25"/>
        <v>0</v>
      </c>
      <c r="J139" s="22">
        <f t="shared" si="21"/>
        <v>0</v>
      </c>
      <c r="K139" s="22">
        <f t="shared" si="24"/>
        <v>0</v>
      </c>
      <c r="L139" s="22">
        <f t="shared" si="26"/>
        <v>0</v>
      </c>
      <c r="M139" s="67"/>
      <c r="N139" s="120"/>
      <c r="O139" s="12"/>
      <c r="P139" s="12"/>
      <c r="Q139" s="12"/>
    </row>
    <row r="140" spans="1:17" s="8" customFormat="1" ht="153" customHeight="1" x14ac:dyDescent="0.5">
      <c r="A140" s="66"/>
      <c r="B140" s="105"/>
      <c r="C140" s="106"/>
      <c r="D140" s="99" t="s">
        <v>22</v>
      </c>
      <c r="E140" s="115">
        <v>0</v>
      </c>
      <c r="F140" s="19">
        <v>0</v>
      </c>
      <c r="G140" s="19">
        <v>0</v>
      </c>
      <c r="H140" s="19">
        <v>0</v>
      </c>
      <c r="I140" s="26">
        <v>0</v>
      </c>
      <c r="J140" s="22">
        <v>0</v>
      </c>
      <c r="K140" s="22">
        <v>0</v>
      </c>
      <c r="L140" s="22">
        <f t="shared" si="26"/>
        <v>0</v>
      </c>
      <c r="M140" s="67"/>
      <c r="N140" s="120"/>
      <c r="O140" s="12"/>
      <c r="P140" s="12"/>
      <c r="Q140" s="12"/>
    </row>
    <row r="141" spans="1:17" s="8" customFormat="1" ht="130.5" customHeight="1" x14ac:dyDescent="0.5">
      <c r="A141" s="66"/>
      <c r="B141" s="105"/>
      <c r="C141" s="106"/>
      <c r="D141" s="101" t="s">
        <v>23</v>
      </c>
      <c r="E141" s="19">
        <v>8520</v>
      </c>
      <c r="F141" s="19">
        <v>0</v>
      </c>
      <c r="G141" s="19">
        <v>0</v>
      </c>
      <c r="H141" s="19">
        <v>0</v>
      </c>
      <c r="I141" s="26">
        <f>H141-F141</f>
        <v>0</v>
      </c>
      <c r="J141" s="22">
        <f t="shared" ref="J141:J175" si="27">IF(H141=0, ,H141/G141*100)</f>
        <v>0</v>
      </c>
      <c r="K141" s="22">
        <f t="shared" ref="K141:K175" si="28">IF(H141=0,0,H141/F141*100)</f>
        <v>0</v>
      </c>
      <c r="L141" s="22">
        <f>IF(H141=0,0,H141/#REF!*100)</f>
        <v>0</v>
      </c>
      <c r="M141" s="67"/>
      <c r="N141" s="120"/>
      <c r="O141" s="12"/>
      <c r="P141" s="12"/>
      <c r="Q141" s="12"/>
    </row>
    <row r="142" spans="1:17" s="8" customFormat="1" ht="130.5" customHeight="1" x14ac:dyDescent="0.5">
      <c r="A142" s="66"/>
      <c r="B142" s="105"/>
      <c r="C142" s="106"/>
      <c r="D142" s="102" t="s">
        <v>24</v>
      </c>
      <c r="E142" s="49">
        <v>0</v>
      </c>
      <c r="F142" s="19">
        <v>0</v>
      </c>
      <c r="G142" s="19">
        <v>0</v>
      </c>
      <c r="H142" s="19">
        <v>0</v>
      </c>
      <c r="I142" s="26">
        <v>0</v>
      </c>
      <c r="J142" s="22">
        <f t="shared" si="27"/>
        <v>0</v>
      </c>
      <c r="K142" s="22">
        <f t="shared" si="28"/>
        <v>0</v>
      </c>
      <c r="L142" s="22">
        <f>IF(H142=0,0,H142/E141*100)</f>
        <v>0</v>
      </c>
      <c r="M142" s="67"/>
      <c r="N142" s="120"/>
      <c r="O142" s="12"/>
      <c r="P142" s="12"/>
      <c r="Q142" s="12"/>
    </row>
    <row r="143" spans="1:17" s="8" customFormat="1" ht="160.5" customHeight="1" x14ac:dyDescent="0.5">
      <c r="A143" s="66">
        <v>17</v>
      </c>
      <c r="B143" s="76" t="s">
        <v>57</v>
      </c>
      <c r="C143" s="106">
        <v>6</v>
      </c>
      <c r="D143" s="86" t="s">
        <v>17</v>
      </c>
      <c r="E143" s="17">
        <f>E144+E145+E146+E147+E149</f>
        <v>531682.74999000004</v>
      </c>
      <c r="F143" s="17">
        <f>F144+F145+F146+F147+F149</f>
        <v>372107.89999999997</v>
      </c>
      <c r="G143" s="17">
        <f>G144+G145+G146+G147+G149</f>
        <v>482654.93998999998</v>
      </c>
      <c r="H143" s="17">
        <f>H144+H145+H146+H147+H149</f>
        <v>371399.17505000002</v>
      </c>
      <c r="I143" s="51">
        <f t="shared" ref="I143:I154" si="29">H143-F143</f>
        <v>-708.72494999994524</v>
      </c>
      <c r="J143" s="17">
        <f t="shared" si="27"/>
        <v>76.949212424448604</v>
      </c>
      <c r="K143" s="17">
        <f t="shared" si="28"/>
        <v>99.809537784604956</v>
      </c>
      <c r="L143" s="17">
        <f t="shared" ref="L143:L190" si="30">IF(H143=0,0,H143/E143*100)</f>
        <v>69.853531087285674</v>
      </c>
      <c r="M143" s="67">
        <v>10</v>
      </c>
      <c r="N143" s="109" t="s">
        <v>49</v>
      </c>
      <c r="O143" s="12"/>
      <c r="P143" s="12"/>
      <c r="Q143" s="12"/>
    </row>
    <row r="144" spans="1:17" s="8" customFormat="1" ht="130.5" customHeight="1" x14ac:dyDescent="0.5">
      <c r="A144" s="66"/>
      <c r="B144" s="76"/>
      <c r="C144" s="106"/>
      <c r="D144" s="93" t="s">
        <v>18</v>
      </c>
      <c r="E144" s="24">
        <v>0</v>
      </c>
      <c r="F144" s="24">
        <v>0</v>
      </c>
      <c r="G144" s="24">
        <v>0</v>
      </c>
      <c r="H144" s="24">
        <v>0</v>
      </c>
      <c r="I144" s="27">
        <f t="shared" si="29"/>
        <v>0</v>
      </c>
      <c r="J144" s="28">
        <f t="shared" si="27"/>
        <v>0</v>
      </c>
      <c r="K144" s="28">
        <f t="shared" si="28"/>
        <v>0</v>
      </c>
      <c r="L144" s="28">
        <f t="shared" si="30"/>
        <v>0</v>
      </c>
      <c r="M144" s="67"/>
      <c r="N144" s="110"/>
      <c r="O144" s="12"/>
      <c r="P144" s="12"/>
      <c r="Q144" s="12"/>
    </row>
    <row r="145" spans="1:17" s="8" customFormat="1" ht="205.5" customHeight="1" x14ac:dyDescent="0.5">
      <c r="A145" s="66"/>
      <c r="B145" s="76"/>
      <c r="C145" s="106"/>
      <c r="D145" s="93" t="s">
        <v>19</v>
      </c>
      <c r="E145" s="62">
        <v>120478.79999999999</v>
      </c>
      <c r="F145" s="50">
        <v>72287.3</v>
      </c>
      <c r="G145" s="50">
        <v>72287.3</v>
      </c>
      <c r="H145" s="50">
        <v>72258.779269999999</v>
      </c>
      <c r="I145" s="27">
        <f t="shared" si="29"/>
        <v>-28.520730000003823</v>
      </c>
      <c r="J145" s="29">
        <f t="shared" si="27"/>
        <v>99.960545310172051</v>
      </c>
      <c r="K145" s="29">
        <f t="shared" si="28"/>
        <v>99.960545310172051</v>
      </c>
      <c r="L145" s="29">
        <f t="shared" si="30"/>
        <v>59.976343779984532</v>
      </c>
      <c r="M145" s="67"/>
      <c r="N145" s="110"/>
      <c r="O145" s="12"/>
      <c r="P145" s="12"/>
      <c r="Q145" s="12"/>
    </row>
    <row r="146" spans="1:17" s="8" customFormat="1" ht="179.25" customHeight="1" x14ac:dyDescent="0.5">
      <c r="A146" s="66"/>
      <c r="B146" s="76"/>
      <c r="C146" s="106"/>
      <c r="D146" s="93" t="s">
        <v>20</v>
      </c>
      <c r="E146" s="62">
        <v>410367.63999</v>
      </c>
      <c r="F146" s="50">
        <v>299820.59999999998</v>
      </c>
      <c r="G146" s="50">
        <v>410367.63999</v>
      </c>
      <c r="H146" s="50">
        <v>299140.39578000002</v>
      </c>
      <c r="I146" s="52">
        <f t="shared" si="29"/>
        <v>-680.20421999995597</v>
      </c>
      <c r="J146" s="29">
        <f t="shared" si="27"/>
        <v>72.895707806612037</v>
      </c>
      <c r="K146" s="29">
        <f t="shared" si="28"/>
        <v>99.773129591495717</v>
      </c>
      <c r="L146" s="29">
        <f t="shared" si="30"/>
        <v>72.895707806612037</v>
      </c>
      <c r="M146" s="67"/>
      <c r="N146" s="110"/>
      <c r="O146" s="12"/>
      <c r="P146" s="12"/>
      <c r="Q146" s="12"/>
    </row>
    <row r="147" spans="1:17" s="8" customFormat="1" ht="288.75" customHeight="1" x14ac:dyDescent="0.5">
      <c r="A147" s="66"/>
      <c r="B147" s="76"/>
      <c r="C147" s="106"/>
      <c r="D147" s="99" t="s">
        <v>21</v>
      </c>
      <c r="E147" s="50">
        <v>0</v>
      </c>
      <c r="F147" s="50">
        <v>0</v>
      </c>
      <c r="G147" s="50">
        <v>0</v>
      </c>
      <c r="H147" s="50">
        <v>0</v>
      </c>
      <c r="I147" s="27">
        <f t="shared" si="29"/>
        <v>0</v>
      </c>
      <c r="J147" s="28">
        <f t="shared" si="27"/>
        <v>0</v>
      </c>
      <c r="K147" s="28">
        <f t="shared" si="28"/>
        <v>0</v>
      </c>
      <c r="L147" s="28">
        <f t="shared" si="30"/>
        <v>0</v>
      </c>
      <c r="M147" s="67"/>
      <c r="N147" s="110"/>
      <c r="O147" s="12"/>
      <c r="P147" s="12"/>
      <c r="Q147" s="12"/>
    </row>
    <row r="148" spans="1:17" s="8" customFormat="1" ht="195.75" customHeight="1" x14ac:dyDescent="0.5">
      <c r="A148" s="66"/>
      <c r="B148" s="76"/>
      <c r="C148" s="106"/>
      <c r="D148" s="99" t="s">
        <v>22</v>
      </c>
      <c r="E148" s="50">
        <v>0</v>
      </c>
      <c r="F148" s="50">
        <v>0</v>
      </c>
      <c r="G148" s="50">
        <v>0</v>
      </c>
      <c r="H148" s="50">
        <v>0</v>
      </c>
      <c r="I148" s="27">
        <f t="shared" si="29"/>
        <v>0</v>
      </c>
      <c r="J148" s="28">
        <f t="shared" si="27"/>
        <v>0</v>
      </c>
      <c r="K148" s="28">
        <f t="shared" si="28"/>
        <v>0</v>
      </c>
      <c r="L148" s="28">
        <f t="shared" si="30"/>
        <v>0</v>
      </c>
      <c r="M148" s="67"/>
      <c r="N148" s="110"/>
      <c r="O148" s="12"/>
      <c r="P148" s="12"/>
      <c r="Q148" s="12"/>
    </row>
    <row r="149" spans="1:17" s="8" customFormat="1" ht="130.5" customHeight="1" x14ac:dyDescent="0.5">
      <c r="A149" s="66"/>
      <c r="B149" s="76"/>
      <c r="C149" s="106"/>
      <c r="D149" s="101" t="s">
        <v>23</v>
      </c>
      <c r="E149" s="50">
        <v>836.31</v>
      </c>
      <c r="F149" s="50">
        <v>0</v>
      </c>
      <c r="G149" s="50">
        <v>0</v>
      </c>
      <c r="H149" s="50">
        <v>0</v>
      </c>
      <c r="I149" s="25">
        <f t="shared" si="29"/>
        <v>0</v>
      </c>
      <c r="J149" s="28">
        <f t="shared" si="27"/>
        <v>0</v>
      </c>
      <c r="K149" s="28">
        <f t="shared" si="28"/>
        <v>0</v>
      </c>
      <c r="L149" s="28">
        <f t="shared" si="30"/>
        <v>0</v>
      </c>
      <c r="M149" s="67"/>
      <c r="N149" s="110"/>
      <c r="O149" s="12"/>
      <c r="P149" s="12"/>
      <c r="Q149" s="12"/>
    </row>
    <row r="150" spans="1:17" s="8" customFormat="1" ht="130.5" customHeight="1" x14ac:dyDescent="0.5">
      <c r="A150" s="66"/>
      <c r="B150" s="76"/>
      <c r="C150" s="106"/>
      <c r="D150" s="102" t="s">
        <v>24</v>
      </c>
      <c r="E150" s="50">
        <v>0</v>
      </c>
      <c r="F150" s="50">
        <v>0</v>
      </c>
      <c r="G150" s="50">
        <v>0</v>
      </c>
      <c r="H150" s="50">
        <v>0</v>
      </c>
      <c r="I150" s="27">
        <f t="shared" si="29"/>
        <v>0</v>
      </c>
      <c r="J150" s="28">
        <f t="shared" si="27"/>
        <v>0</v>
      </c>
      <c r="K150" s="28">
        <f t="shared" si="28"/>
        <v>0</v>
      </c>
      <c r="L150" s="28">
        <f t="shared" si="30"/>
        <v>0</v>
      </c>
      <c r="M150" s="67"/>
      <c r="N150" s="110"/>
      <c r="O150" s="12"/>
      <c r="P150" s="12"/>
      <c r="Q150" s="12"/>
    </row>
    <row r="151" spans="1:17" s="8" customFormat="1" ht="172.5" customHeight="1" x14ac:dyDescent="0.5">
      <c r="A151" s="66">
        <v>18</v>
      </c>
      <c r="B151" s="105" t="s">
        <v>50</v>
      </c>
      <c r="C151" s="106">
        <v>3</v>
      </c>
      <c r="D151" s="86" t="s">
        <v>17</v>
      </c>
      <c r="E151" s="17">
        <f>E152+E153+E154+E155+E157</f>
        <v>9620.6180000000004</v>
      </c>
      <c r="F151" s="17">
        <f>F152+F153+F154+F155+F157</f>
        <v>2133.1965299999997</v>
      </c>
      <c r="G151" s="17">
        <f>G152+G153+G154+G155+G157</f>
        <v>2262.4699999999998</v>
      </c>
      <c r="H151" s="17">
        <f>H152+H153+H154+H155+H157</f>
        <v>2062.0146999999997</v>
      </c>
      <c r="I151" s="23">
        <f t="shared" si="29"/>
        <v>-71.181829999999991</v>
      </c>
      <c r="J151" s="17">
        <f t="shared" si="27"/>
        <v>91.139979756637658</v>
      </c>
      <c r="K151" s="17">
        <f t="shared" si="28"/>
        <v>96.663137737243559</v>
      </c>
      <c r="L151" s="17">
        <f t="shared" si="30"/>
        <v>21.433287341831882</v>
      </c>
      <c r="M151" s="67">
        <v>4</v>
      </c>
      <c r="N151" s="107" t="s">
        <v>63</v>
      </c>
      <c r="O151" s="12"/>
      <c r="P151" s="12"/>
      <c r="Q151" s="12"/>
    </row>
    <row r="152" spans="1:17" s="8" customFormat="1" ht="131.25" customHeight="1" x14ac:dyDescent="0.5">
      <c r="A152" s="66"/>
      <c r="B152" s="105"/>
      <c r="C152" s="106"/>
      <c r="D152" s="93" t="s">
        <v>18</v>
      </c>
      <c r="E152" s="19">
        <v>0</v>
      </c>
      <c r="F152" s="19">
        <v>0</v>
      </c>
      <c r="G152" s="19">
        <v>0</v>
      </c>
      <c r="H152" s="19">
        <v>0</v>
      </c>
      <c r="I152" s="27">
        <v>0</v>
      </c>
      <c r="J152" s="19">
        <f t="shared" si="27"/>
        <v>0</v>
      </c>
      <c r="K152" s="19">
        <f t="shared" si="28"/>
        <v>0</v>
      </c>
      <c r="L152" s="19">
        <f t="shared" si="30"/>
        <v>0</v>
      </c>
      <c r="M152" s="67"/>
      <c r="N152" s="108"/>
      <c r="O152" s="12"/>
      <c r="P152" s="12"/>
      <c r="Q152" s="12"/>
    </row>
    <row r="153" spans="1:17" s="8" customFormat="1" ht="157.5" customHeight="1" x14ac:dyDescent="0.5">
      <c r="A153" s="66"/>
      <c r="B153" s="105"/>
      <c r="C153" s="106"/>
      <c r="D153" s="93" t="s">
        <v>19</v>
      </c>
      <c r="E153" s="114">
        <v>9075.6180000000004</v>
      </c>
      <c r="F153" s="115">
        <v>2111.1965299999997</v>
      </c>
      <c r="G153" s="115">
        <v>2092.4699999999998</v>
      </c>
      <c r="H153" s="115">
        <v>2040.0146999999999</v>
      </c>
      <c r="I153" s="25">
        <f t="shared" si="29"/>
        <v>-71.181829999999763</v>
      </c>
      <c r="J153" s="39">
        <f t="shared" si="27"/>
        <v>97.493139686590496</v>
      </c>
      <c r="K153" s="39">
        <f t="shared" si="28"/>
        <v>96.628365526917577</v>
      </c>
      <c r="L153" s="39">
        <f t="shared" si="30"/>
        <v>22.477970095259629</v>
      </c>
      <c r="M153" s="67"/>
      <c r="N153" s="108"/>
      <c r="O153" s="12"/>
      <c r="P153" s="12"/>
      <c r="Q153" s="12"/>
    </row>
    <row r="154" spans="1:17" s="8" customFormat="1" ht="138.75" customHeight="1" x14ac:dyDescent="0.5">
      <c r="A154" s="66"/>
      <c r="B154" s="105"/>
      <c r="C154" s="106"/>
      <c r="D154" s="93" t="s">
        <v>20</v>
      </c>
      <c r="E154" s="114">
        <v>170</v>
      </c>
      <c r="F154" s="115">
        <v>22</v>
      </c>
      <c r="G154" s="115">
        <v>170</v>
      </c>
      <c r="H154" s="115">
        <v>22</v>
      </c>
      <c r="I154" s="25">
        <f t="shared" si="29"/>
        <v>0</v>
      </c>
      <c r="J154" s="39">
        <f t="shared" si="27"/>
        <v>12.941176470588237</v>
      </c>
      <c r="K154" s="39">
        <f t="shared" si="28"/>
        <v>100</v>
      </c>
      <c r="L154" s="39">
        <f t="shared" si="30"/>
        <v>12.941176470588237</v>
      </c>
      <c r="M154" s="67"/>
      <c r="N154" s="108"/>
      <c r="O154" s="12"/>
      <c r="P154" s="12"/>
      <c r="Q154" s="12"/>
    </row>
    <row r="155" spans="1:17" s="8" customFormat="1" ht="234" customHeight="1" x14ac:dyDescent="0.5">
      <c r="A155" s="66"/>
      <c r="B155" s="105"/>
      <c r="C155" s="106"/>
      <c r="D155" s="99" t="s">
        <v>21</v>
      </c>
      <c r="E155" s="115">
        <v>0</v>
      </c>
      <c r="F155" s="115">
        <v>0</v>
      </c>
      <c r="G155" s="115">
        <v>0</v>
      </c>
      <c r="H155" s="115">
        <v>0</v>
      </c>
      <c r="I155" s="31">
        <v>0</v>
      </c>
      <c r="J155" s="39">
        <f t="shared" si="27"/>
        <v>0</v>
      </c>
      <c r="K155" s="19">
        <f t="shared" si="28"/>
        <v>0</v>
      </c>
      <c r="L155" s="19">
        <f t="shared" si="30"/>
        <v>0</v>
      </c>
      <c r="M155" s="67"/>
      <c r="N155" s="108"/>
      <c r="O155" s="12"/>
      <c r="P155" s="12"/>
      <c r="Q155" s="12"/>
    </row>
    <row r="156" spans="1:17" s="8" customFormat="1" ht="204" customHeight="1" x14ac:dyDescent="0.5">
      <c r="A156" s="66"/>
      <c r="B156" s="105"/>
      <c r="C156" s="106"/>
      <c r="D156" s="99" t="s">
        <v>22</v>
      </c>
      <c r="E156" s="115">
        <v>0</v>
      </c>
      <c r="F156" s="115">
        <v>0</v>
      </c>
      <c r="G156" s="115">
        <v>0</v>
      </c>
      <c r="H156" s="115">
        <v>0</v>
      </c>
      <c r="I156" s="31">
        <v>0</v>
      </c>
      <c r="J156" s="39">
        <f t="shared" si="27"/>
        <v>0</v>
      </c>
      <c r="K156" s="19">
        <f t="shared" si="28"/>
        <v>0</v>
      </c>
      <c r="L156" s="19">
        <f t="shared" si="30"/>
        <v>0</v>
      </c>
      <c r="M156" s="67"/>
      <c r="N156" s="108"/>
      <c r="O156" s="12"/>
      <c r="P156" s="12"/>
      <c r="Q156" s="12"/>
    </row>
    <row r="157" spans="1:17" s="8" customFormat="1" ht="157.5" customHeight="1" x14ac:dyDescent="0.5">
      <c r="A157" s="66"/>
      <c r="B157" s="105"/>
      <c r="C157" s="106"/>
      <c r="D157" s="101" t="s">
        <v>23</v>
      </c>
      <c r="E157" s="19">
        <v>375</v>
      </c>
      <c r="F157" s="19">
        <v>0</v>
      </c>
      <c r="G157" s="19">
        <v>0</v>
      </c>
      <c r="H157" s="19">
        <v>0</v>
      </c>
      <c r="I157" s="40">
        <v>0</v>
      </c>
      <c r="J157" s="39">
        <f t="shared" si="27"/>
        <v>0</v>
      </c>
      <c r="K157" s="39">
        <f t="shared" si="28"/>
        <v>0</v>
      </c>
      <c r="L157" s="39">
        <f t="shared" si="30"/>
        <v>0</v>
      </c>
      <c r="M157" s="67"/>
      <c r="N157" s="108"/>
      <c r="O157" s="12"/>
      <c r="P157" s="12"/>
      <c r="Q157" s="12"/>
    </row>
    <row r="158" spans="1:17" s="8" customFormat="1" ht="131.25" customHeight="1" x14ac:dyDescent="0.5">
      <c r="A158" s="66"/>
      <c r="B158" s="105"/>
      <c r="C158" s="106"/>
      <c r="D158" s="102" t="s">
        <v>24</v>
      </c>
      <c r="E158" s="19">
        <v>0</v>
      </c>
      <c r="F158" s="19">
        <v>0</v>
      </c>
      <c r="G158" s="19">
        <v>0</v>
      </c>
      <c r="H158" s="19">
        <v>0</v>
      </c>
      <c r="I158" s="31">
        <v>0</v>
      </c>
      <c r="J158" s="19">
        <f t="shared" si="27"/>
        <v>0</v>
      </c>
      <c r="K158" s="19">
        <f t="shared" si="28"/>
        <v>0</v>
      </c>
      <c r="L158" s="19">
        <f t="shared" si="30"/>
        <v>0</v>
      </c>
      <c r="M158" s="67"/>
      <c r="N158" s="108"/>
      <c r="O158" s="12"/>
      <c r="P158" s="12"/>
      <c r="Q158" s="12"/>
    </row>
    <row r="159" spans="1:17" s="8" customFormat="1" ht="176.25" customHeight="1" x14ac:dyDescent="0.5">
      <c r="A159" s="66">
        <v>19</v>
      </c>
      <c r="B159" s="105" t="s">
        <v>51</v>
      </c>
      <c r="C159" s="106">
        <v>3</v>
      </c>
      <c r="D159" s="86" t="s">
        <v>17</v>
      </c>
      <c r="E159" s="17">
        <f>E160+E161+E162+E165</f>
        <v>85902.262000000002</v>
      </c>
      <c r="F159" s="17">
        <f>F160+F161+F162+F165</f>
        <v>39000.75722</v>
      </c>
      <c r="G159" s="17">
        <f>G160+G161+G162+G165</f>
        <v>35014.756999999998</v>
      </c>
      <c r="H159" s="17">
        <f>H160+H161+H162+H165</f>
        <v>34093.623470000006</v>
      </c>
      <c r="I159" s="51">
        <f t="shared" ref="I159:I185" si="31">H159-F159</f>
        <v>-4907.1337499999936</v>
      </c>
      <c r="J159" s="17">
        <f t="shared" si="27"/>
        <v>97.369299092951039</v>
      </c>
      <c r="K159" s="17">
        <f t="shared" si="28"/>
        <v>87.417850062963481</v>
      </c>
      <c r="L159" s="17">
        <f t="shared" si="30"/>
        <v>39.688854142164502</v>
      </c>
      <c r="M159" s="67">
        <v>4</v>
      </c>
      <c r="N159" s="109" t="s">
        <v>52</v>
      </c>
      <c r="O159" s="12"/>
      <c r="P159" s="12"/>
      <c r="Q159" s="12"/>
    </row>
    <row r="160" spans="1:17" s="8" customFormat="1" ht="165" customHeight="1" x14ac:dyDescent="0.5">
      <c r="A160" s="66"/>
      <c r="B160" s="105"/>
      <c r="C160" s="106"/>
      <c r="D160" s="93" t="s">
        <v>18</v>
      </c>
      <c r="E160" s="115">
        <v>0</v>
      </c>
      <c r="F160" s="115">
        <v>0</v>
      </c>
      <c r="G160" s="115">
        <v>0</v>
      </c>
      <c r="H160" s="115">
        <v>0</v>
      </c>
      <c r="I160" s="32">
        <f t="shared" si="31"/>
        <v>0</v>
      </c>
      <c r="J160" s="22">
        <f t="shared" si="27"/>
        <v>0</v>
      </c>
      <c r="K160" s="22">
        <f t="shared" si="28"/>
        <v>0</v>
      </c>
      <c r="L160" s="22">
        <f t="shared" si="30"/>
        <v>0</v>
      </c>
      <c r="M160" s="67"/>
      <c r="N160" s="110"/>
      <c r="O160" s="12"/>
      <c r="P160" s="12"/>
      <c r="Q160" s="12"/>
    </row>
    <row r="161" spans="1:17" s="8" customFormat="1" ht="162" customHeight="1" x14ac:dyDescent="0.5">
      <c r="A161" s="66"/>
      <c r="B161" s="105"/>
      <c r="C161" s="106"/>
      <c r="D161" s="93" t="s">
        <v>19</v>
      </c>
      <c r="E161" s="121">
        <v>85482.262000000002</v>
      </c>
      <c r="F161" s="122">
        <v>38580.75722</v>
      </c>
      <c r="G161" s="121">
        <v>34594.756999999998</v>
      </c>
      <c r="H161" s="122">
        <v>33673.623470000006</v>
      </c>
      <c r="I161" s="33">
        <f t="shared" si="31"/>
        <v>-4907.1337499999936</v>
      </c>
      <c r="J161" s="22">
        <f t="shared" si="27"/>
        <v>97.337360889686281</v>
      </c>
      <c r="K161" s="22">
        <f t="shared" si="28"/>
        <v>87.280877557643763</v>
      </c>
      <c r="L161" s="22">
        <f t="shared" si="30"/>
        <v>39.392527387728705</v>
      </c>
      <c r="M161" s="67"/>
      <c r="N161" s="110"/>
      <c r="O161" s="12"/>
      <c r="P161" s="12"/>
      <c r="Q161" s="12"/>
    </row>
    <row r="162" spans="1:17" s="8" customFormat="1" ht="131.25" customHeight="1" x14ac:dyDescent="0.5">
      <c r="A162" s="66"/>
      <c r="B162" s="105"/>
      <c r="C162" s="106"/>
      <c r="D162" s="93" t="s">
        <v>20</v>
      </c>
      <c r="E162" s="121">
        <v>420</v>
      </c>
      <c r="F162" s="121">
        <v>420</v>
      </c>
      <c r="G162" s="123">
        <v>420</v>
      </c>
      <c r="H162" s="121">
        <v>420</v>
      </c>
      <c r="I162" s="40">
        <f t="shared" si="31"/>
        <v>0</v>
      </c>
      <c r="J162" s="22">
        <f t="shared" si="27"/>
        <v>100</v>
      </c>
      <c r="K162" s="22">
        <f t="shared" si="28"/>
        <v>100</v>
      </c>
      <c r="L162" s="22">
        <f t="shared" si="30"/>
        <v>100</v>
      </c>
      <c r="M162" s="67"/>
      <c r="N162" s="110"/>
      <c r="O162" s="12"/>
      <c r="P162" s="12"/>
      <c r="Q162" s="12"/>
    </row>
    <row r="163" spans="1:17" s="8" customFormat="1" ht="245.25" customHeight="1" x14ac:dyDescent="0.5">
      <c r="A163" s="66"/>
      <c r="B163" s="105"/>
      <c r="C163" s="106"/>
      <c r="D163" s="99" t="s">
        <v>21</v>
      </c>
      <c r="E163" s="115">
        <v>0</v>
      </c>
      <c r="F163" s="115">
        <v>0</v>
      </c>
      <c r="G163" s="115">
        <v>0</v>
      </c>
      <c r="H163" s="115">
        <v>0</v>
      </c>
      <c r="I163" s="32">
        <f t="shared" si="31"/>
        <v>0</v>
      </c>
      <c r="J163" s="22">
        <f t="shared" si="27"/>
        <v>0</v>
      </c>
      <c r="K163" s="22">
        <f t="shared" si="28"/>
        <v>0</v>
      </c>
      <c r="L163" s="22">
        <f t="shared" si="30"/>
        <v>0</v>
      </c>
      <c r="M163" s="67"/>
      <c r="N163" s="110"/>
      <c r="O163" s="12"/>
      <c r="P163" s="12"/>
      <c r="Q163" s="12"/>
    </row>
    <row r="164" spans="1:17" s="8" customFormat="1" ht="191.25" customHeight="1" x14ac:dyDescent="0.5">
      <c r="A164" s="66"/>
      <c r="B164" s="105"/>
      <c r="C164" s="106"/>
      <c r="D164" s="99" t="s">
        <v>22</v>
      </c>
      <c r="E164" s="115">
        <v>0</v>
      </c>
      <c r="F164" s="115">
        <v>0</v>
      </c>
      <c r="G164" s="115">
        <v>0</v>
      </c>
      <c r="H164" s="115">
        <v>0</v>
      </c>
      <c r="I164" s="32">
        <f t="shared" si="31"/>
        <v>0</v>
      </c>
      <c r="J164" s="22">
        <f t="shared" si="27"/>
        <v>0</v>
      </c>
      <c r="K164" s="22">
        <f t="shared" si="28"/>
        <v>0</v>
      </c>
      <c r="L164" s="22">
        <f t="shared" si="30"/>
        <v>0</v>
      </c>
      <c r="M164" s="67"/>
      <c r="N164" s="110"/>
      <c r="O164" s="12"/>
      <c r="P164" s="12"/>
      <c r="Q164" s="12"/>
    </row>
    <row r="165" spans="1:17" s="8" customFormat="1" ht="131.25" customHeight="1" x14ac:dyDescent="0.5">
      <c r="A165" s="66"/>
      <c r="B165" s="105"/>
      <c r="C165" s="106"/>
      <c r="D165" s="101" t="s">
        <v>23</v>
      </c>
      <c r="E165" s="19">
        <v>0</v>
      </c>
      <c r="F165" s="19">
        <v>0</v>
      </c>
      <c r="G165" s="19">
        <v>0</v>
      </c>
      <c r="H165" s="19">
        <v>0</v>
      </c>
      <c r="I165" s="40">
        <f t="shared" si="31"/>
        <v>0</v>
      </c>
      <c r="J165" s="22">
        <f t="shared" si="27"/>
        <v>0</v>
      </c>
      <c r="K165" s="22">
        <f t="shared" si="28"/>
        <v>0</v>
      </c>
      <c r="L165" s="22">
        <f t="shared" si="30"/>
        <v>0</v>
      </c>
      <c r="M165" s="67"/>
      <c r="N165" s="110"/>
      <c r="O165" s="12"/>
      <c r="P165" s="12"/>
      <c r="Q165" s="12"/>
    </row>
    <row r="166" spans="1:17" s="8" customFormat="1" ht="131.25" customHeight="1" x14ac:dyDescent="0.5">
      <c r="A166" s="66"/>
      <c r="B166" s="105"/>
      <c r="C166" s="106"/>
      <c r="D166" s="102" t="s">
        <v>24</v>
      </c>
      <c r="E166" s="19">
        <v>0</v>
      </c>
      <c r="F166" s="19">
        <v>0</v>
      </c>
      <c r="G166" s="19">
        <v>0</v>
      </c>
      <c r="H166" s="19">
        <v>0</v>
      </c>
      <c r="I166" s="32">
        <f t="shared" si="31"/>
        <v>0</v>
      </c>
      <c r="J166" s="22">
        <f t="shared" si="27"/>
        <v>0</v>
      </c>
      <c r="K166" s="22">
        <f t="shared" si="28"/>
        <v>0</v>
      </c>
      <c r="L166" s="22">
        <f t="shared" si="30"/>
        <v>0</v>
      </c>
      <c r="M166" s="67"/>
      <c r="N166" s="110"/>
      <c r="O166" s="12"/>
      <c r="P166" s="12"/>
      <c r="Q166" s="12"/>
    </row>
    <row r="167" spans="1:17" s="8" customFormat="1" ht="222.75" customHeight="1" x14ac:dyDescent="0.5">
      <c r="A167" s="66">
        <v>20</v>
      </c>
      <c r="B167" s="105" t="s">
        <v>53</v>
      </c>
      <c r="C167" s="106">
        <v>10</v>
      </c>
      <c r="D167" s="86" t="s">
        <v>17</v>
      </c>
      <c r="E167" s="17">
        <f>E168+E169+E170+E171+E173</f>
        <v>679577.49390999996</v>
      </c>
      <c r="F167" s="17">
        <f>F168+F169+F170+F171+F173</f>
        <v>361593.52281999995</v>
      </c>
      <c r="G167" s="17">
        <f>G168+G169+G170+G171+G173</f>
        <v>581963.76372000005</v>
      </c>
      <c r="H167" s="17">
        <f>H168+H169+H170+H171+H173</f>
        <v>347861.71143000002</v>
      </c>
      <c r="I167" s="51">
        <f t="shared" si="31"/>
        <v>-13731.81138999993</v>
      </c>
      <c r="J167" s="17">
        <f t="shared" si="27"/>
        <v>59.773775124144422</v>
      </c>
      <c r="K167" s="17">
        <f t="shared" si="28"/>
        <v>96.202417763761886</v>
      </c>
      <c r="L167" s="17">
        <f t="shared" si="30"/>
        <v>51.187938763032257</v>
      </c>
      <c r="M167" s="67">
        <v>11</v>
      </c>
      <c r="N167" s="109" t="s">
        <v>69</v>
      </c>
      <c r="O167" s="12"/>
      <c r="P167" s="12"/>
      <c r="Q167" s="12"/>
    </row>
    <row r="168" spans="1:17" s="8" customFormat="1" ht="172.5" customHeight="1" x14ac:dyDescent="0.5">
      <c r="A168" s="66"/>
      <c r="B168" s="105"/>
      <c r="C168" s="106"/>
      <c r="D168" s="93" t="s">
        <v>18</v>
      </c>
      <c r="E168" s="124">
        <v>4644.1000000000004</v>
      </c>
      <c r="F168" s="124">
        <v>3685.7593899999997</v>
      </c>
      <c r="G168" s="124">
        <v>3797.2950000000001</v>
      </c>
      <c r="H168" s="124">
        <v>3797.2950000000001</v>
      </c>
      <c r="I168" s="63">
        <f t="shared" si="31"/>
        <v>111.53561000000036</v>
      </c>
      <c r="J168" s="22">
        <f t="shared" si="27"/>
        <v>100</v>
      </c>
      <c r="K168" s="22">
        <f t="shared" si="28"/>
        <v>103.02612292876776</v>
      </c>
      <c r="L168" s="22">
        <f t="shared" si="30"/>
        <v>81.766004177343291</v>
      </c>
      <c r="M168" s="67"/>
      <c r="N168" s="110"/>
      <c r="O168" s="12"/>
      <c r="P168" s="12"/>
      <c r="Q168" s="12"/>
    </row>
    <row r="169" spans="1:17" s="8" customFormat="1" ht="146.25" customHeight="1" x14ac:dyDescent="0.5">
      <c r="A169" s="66"/>
      <c r="B169" s="105"/>
      <c r="C169" s="106"/>
      <c r="D169" s="93" t="s">
        <v>19</v>
      </c>
      <c r="E169" s="124">
        <v>107028.3</v>
      </c>
      <c r="F169" s="124">
        <v>64348.690949999997</v>
      </c>
      <c r="G169" s="124">
        <v>68622.502200000003</v>
      </c>
      <c r="H169" s="124">
        <v>68591.663769999999</v>
      </c>
      <c r="I169" s="64">
        <f t="shared" si="31"/>
        <v>4242.9728200000027</v>
      </c>
      <c r="J169" s="22">
        <f t="shared" si="27"/>
        <v>99.955060761395558</v>
      </c>
      <c r="K169" s="22">
        <f t="shared" si="28"/>
        <v>106.59372048966289</v>
      </c>
      <c r="L169" s="22">
        <f t="shared" si="30"/>
        <v>64.08740844243998</v>
      </c>
      <c r="M169" s="67"/>
      <c r="N169" s="110"/>
      <c r="O169" s="12"/>
      <c r="P169" s="12"/>
      <c r="Q169" s="12"/>
    </row>
    <row r="170" spans="1:17" s="8" customFormat="1" ht="159" customHeight="1" x14ac:dyDescent="0.5">
      <c r="A170" s="66"/>
      <c r="B170" s="105"/>
      <c r="C170" s="106"/>
      <c r="D170" s="93" t="s">
        <v>20</v>
      </c>
      <c r="E170" s="118">
        <v>511672.85391000001</v>
      </c>
      <c r="F170" s="118">
        <v>291574.77247999999</v>
      </c>
      <c r="G170" s="118">
        <v>509543.96652000007</v>
      </c>
      <c r="H170" s="118">
        <v>275472.75266</v>
      </c>
      <c r="I170" s="63">
        <f t="shared" si="31"/>
        <v>-16102.019819999987</v>
      </c>
      <c r="J170" s="22">
        <f t="shared" si="27"/>
        <v>54.062607107562997</v>
      </c>
      <c r="K170" s="22">
        <f t="shared" si="28"/>
        <v>94.477567560785985</v>
      </c>
      <c r="L170" s="22">
        <f t="shared" si="30"/>
        <v>53.837671972422818</v>
      </c>
      <c r="M170" s="67"/>
      <c r="N170" s="110"/>
      <c r="O170" s="12"/>
      <c r="P170" s="12"/>
      <c r="Q170" s="12"/>
    </row>
    <row r="171" spans="1:17" s="8" customFormat="1" ht="234" customHeight="1" x14ac:dyDescent="0.5">
      <c r="A171" s="66"/>
      <c r="B171" s="105"/>
      <c r="C171" s="106"/>
      <c r="D171" s="99" t="s">
        <v>21</v>
      </c>
      <c r="E171" s="118">
        <v>0</v>
      </c>
      <c r="F171" s="20">
        <v>0</v>
      </c>
      <c r="G171" s="20">
        <v>0</v>
      </c>
      <c r="H171" s="20">
        <v>0</v>
      </c>
      <c r="I171" s="64">
        <f t="shared" si="31"/>
        <v>0</v>
      </c>
      <c r="J171" s="22">
        <f t="shared" si="27"/>
        <v>0</v>
      </c>
      <c r="K171" s="22">
        <f t="shared" si="28"/>
        <v>0</v>
      </c>
      <c r="L171" s="22">
        <f t="shared" si="30"/>
        <v>0</v>
      </c>
      <c r="M171" s="67"/>
      <c r="N171" s="110"/>
      <c r="O171" s="12"/>
      <c r="P171" s="12"/>
      <c r="Q171" s="12"/>
    </row>
    <row r="172" spans="1:17" s="8" customFormat="1" ht="215.25" customHeight="1" x14ac:dyDescent="0.5">
      <c r="A172" s="66"/>
      <c r="B172" s="105"/>
      <c r="C172" s="106"/>
      <c r="D172" s="99" t="s">
        <v>22</v>
      </c>
      <c r="E172" s="118">
        <v>0</v>
      </c>
      <c r="F172" s="20">
        <v>0</v>
      </c>
      <c r="G172" s="20">
        <v>0</v>
      </c>
      <c r="H172" s="20">
        <v>0</v>
      </c>
      <c r="I172" s="64">
        <f t="shared" si="31"/>
        <v>0</v>
      </c>
      <c r="J172" s="22">
        <f t="shared" si="27"/>
        <v>0</v>
      </c>
      <c r="K172" s="22">
        <f t="shared" si="28"/>
        <v>0</v>
      </c>
      <c r="L172" s="22">
        <f t="shared" si="30"/>
        <v>0</v>
      </c>
      <c r="M172" s="67"/>
      <c r="N172" s="110"/>
      <c r="O172" s="12"/>
      <c r="P172" s="12"/>
      <c r="Q172" s="12"/>
    </row>
    <row r="173" spans="1:17" s="8" customFormat="1" ht="141.75" customHeight="1" x14ac:dyDescent="0.5">
      <c r="A173" s="66"/>
      <c r="B173" s="105"/>
      <c r="C173" s="106"/>
      <c r="D173" s="101" t="s">
        <v>23</v>
      </c>
      <c r="E173" s="118">
        <v>56232.24</v>
      </c>
      <c r="F173" s="118">
        <v>1984.3000000000002</v>
      </c>
      <c r="G173" s="118">
        <v>0</v>
      </c>
      <c r="H173" s="118">
        <v>0</v>
      </c>
      <c r="I173" s="65">
        <f t="shared" si="31"/>
        <v>-1984.3000000000002</v>
      </c>
      <c r="J173" s="22">
        <f t="shared" si="27"/>
        <v>0</v>
      </c>
      <c r="K173" s="22">
        <f t="shared" si="28"/>
        <v>0</v>
      </c>
      <c r="L173" s="22">
        <f t="shared" si="30"/>
        <v>0</v>
      </c>
      <c r="M173" s="67"/>
      <c r="N173" s="110"/>
      <c r="O173" s="12"/>
      <c r="P173" s="12"/>
      <c r="Q173" s="12"/>
    </row>
    <row r="174" spans="1:17" s="8" customFormat="1" ht="128.25" customHeight="1" x14ac:dyDescent="0.5">
      <c r="A174" s="66"/>
      <c r="B174" s="105"/>
      <c r="C174" s="106"/>
      <c r="D174" s="102" t="s">
        <v>24</v>
      </c>
      <c r="E174" s="118">
        <v>0</v>
      </c>
      <c r="F174" s="118">
        <v>0</v>
      </c>
      <c r="G174" s="118">
        <v>0</v>
      </c>
      <c r="H174" s="118">
        <v>0</v>
      </c>
      <c r="I174" s="64">
        <f t="shared" si="31"/>
        <v>0</v>
      </c>
      <c r="J174" s="22">
        <f t="shared" si="27"/>
        <v>0</v>
      </c>
      <c r="K174" s="22">
        <f t="shared" si="28"/>
        <v>0</v>
      </c>
      <c r="L174" s="22">
        <f t="shared" si="30"/>
        <v>0</v>
      </c>
      <c r="M174" s="67"/>
      <c r="N174" s="110"/>
      <c r="O174" s="12"/>
      <c r="P174" s="12"/>
      <c r="Q174" s="12"/>
    </row>
    <row r="175" spans="1:17" s="8" customFormat="1" ht="210.75" customHeight="1" x14ac:dyDescent="0.5">
      <c r="A175" s="66">
        <v>21</v>
      </c>
      <c r="B175" s="105" t="s">
        <v>54</v>
      </c>
      <c r="C175" s="106">
        <v>14</v>
      </c>
      <c r="D175" s="86" t="s">
        <v>17</v>
      </c>
      <c r="E175" s="17">
        <f>E176+E177+E178+E179+E181</f>
        <v>2680.7</v>
      </c>
      <c r="F175" s="17">
        <f>F176+F177+F178+F179+F181</f>
        <v>1728.296</v>
      </c>
      <c r="G175" s="17">
        <f>G176+G177+G178+G179+G181</f>
        <v>1980.0910000000001</v>
      </c>
      <c r="H175" s="17">
        <f>H176+H177+H178+H179+H181</f>
        <v>1610.0809999999999</v>
      </c>
      <c r="I175" s="60">
        <f t="shared" si="31"/>
        <v>-118.21500000000015</v>
      </c>
      <c r="J175" s="17">
        <f t="shared" si="27"/>
        <v>81.31348508730153</v>
      </c>
      <c r="K175" s="17">
        <f t="shared" si="28"/>
        <v>93.160025828908928</v>
      </c>
      <c r="L175" s="17">
        <f t="shared" si="30"/>
        <v>60.061961427985231</v>
      </c>
      <c r="M175" s="67">
        <v>3</v>
      </c>
      <c r="N175" s="68" t="s">
        <v>55</v>
      </c>
      <c r="O175" s="12"/>
      <c r="P175" s="12"/>
      <c r="Q175" s="12"/>
    </row>
    <row r="176" spans="1:17" s="8" customFormat="1" ht="169.5" customHeight="1" x14ac:dyDescent="0.5">
      <c r="A176" s="66"/>
      <c r="B176" s="105"/>
      <c r="C176" s="106"/>
      <c r="D176" s="93" t="s">
        <v>18</v>
      </c>
      <c r="E176" s="19">
        <v>0</v>
      </c>
      <c r="F176" s="19">
        <v>0</v>
      </c>
      <c r="G176" s="19">
        <v>0</v>
      </c>
      <c r="H176" s="19">
        <v>0</v>
      </c>
      <c r="I176" s="24">
        <f t="shared" si="31"/>
        <v>0</v>
      </c>
      <c r="J176" s="22">
        <f t="shared" ref="J176:J182" si="32">IF(G176=0,0,H176/G176)*100</f>
        <v>0</v>
      </c>
      <c r="K176" s="22">
        <f t="shared" ref="K176:K182" si="33">IF(F176=0,0,H176/F176*100)</f>
        <v>0</v>
      </c>
      <c r="L176" s="22">
        <f t="shared" si="30"/>
        <v>0</v>
      </c>
      <c r="M176" s="67"/>
      <c r="N176" s="69"/>
      <c r="O176" s="12"/>
      <c r="P176" s="12"/>
      <c r="Q176" s="12"/>
    </row>
    <row r="177" spans="1:17" s="8" customFormat="1" ht="154.5" customHeight="1" x14ac:dyDescent="0.5">
      <c r="A177" s="66"/>
      <c r="B177" s="105"/>
      <c r="C177" s="106"/>
      <c r="D177" s="93" t="s">
        <v>19</v>
      </c>
      <c r="E177" s="20">
        <v>106.7</v>
      </c>
      <c r="F177" s="19">
        <v>106.7</v>
      </c>
      <c r="G177" s="19">
        <v>106.7</v>
      </c>
      <c r="H177" s="19">
        <v>106.7</v>
      </c>
      <c r="I177" s="24">
        <f>H177-F177</f>
        <v>0</v>
      </c>
      <c r="J177" s="22">
        <f t="shared" si="32"/>
        <v>100</v>
      </c>
      <c r="K177" s="22">
        <f t="shared" si="33"/>
        <v>100</v>
      </c>
      <c r="L177" s="22">
        <f t="shared" si="30"/>
        <v>100</v>
      </c>
      <c r="M177" s="67"/>
      <c r="N177" s="69"/>
      <c r="O177" s="12"/>
      <c r="P177" s="12"/>
      <c r="Q177" s="12"/>
    </row>
    <row r="178" spans="1:17" s="8" customFormat="1" ht="184.5" customHeight="1" x14ac:dyDescent="0.5">
      <c r="A178" s="66"/>
      <c r="B178" s="105"/>
      <c r="C178" s="106"/>
      <c r="D178" s="93" t="s">
        <v>20</v>
      </c>
      <c r="E178" s="118">
        <v>2004</v>
      </c>
      <c r="F178" s="115">
        <v>1621.596</v>
      </c>
      <c r="G178" s="19">
        <v>1873.3910000000001</v>
      </c>
      <c r="H178" s="19">
        <v>1503.3809999999999</v>
      </c>
      <c r="I178" s="24">
        <f t="shared" si="31"/>
        <v>-118.21500000000015</v>
      </c>
      <c r="J178" s="22">
        <f t="shared" si="32"/>
        <v>80.249184500192413</v>
      </c>
      <c r="K178" s="22">
        <f t="shared" si="33"/>
        <v>92.709959817365103</v>
      </c>
      <c r="L178" s="22">
        <f t="shared" si="30"/>
        <v>75.019011976047906</v>
      </c>
      <c r="M178" s="67"/>
      <c r="N178" s="69"/>
      <c r="O178" s="12"/>
      <c r="P178" s="12"/>
      <c r="Q178" s="12"/>
    </row>
    <row r="179" spans="1:17" s="8" customFormat="1" ht="247.5" customHeight="1" x14ac:dyDescent="0.5">
      <c r="A179" s="66"/>
      <c r="B179" s="105"/>
      <c r="C179" s="106"/>
      <c r="D179" s="99" t="s">
        <v>21</v>
      </c>
      <c r="E179" s="115">
        <v>0</v>
      </c>
      <c r="F179" s="19">
        <v>0</v>
      </c>
      <c r="G179" s="19">
        <v>0</v>
      </c>
      <c r="H179" s="19">
        <v>0</v>
      </c>
      <c r="I179" s="61">
        <f t="shared" si="31"/>
        <v>0</v>
      </c>
      <c r="J179" s="22">
        <f t="shared" si="32"/>
        <v>0</v>
      </c>
      <c r="K179" s="22">
        <f t="shared" si="33"/>
        <v>0</v>
      </c>
      <c r="L179" s="22">
        <f t="shared" si="30"/>
        <v>0</v>
      </c>
      <c r="M179" s="67"/>
      <c r="N179" s="69"/>
      <c r="O179" s="12"/>
      <c r="P179" s="12"/>
      <c r="Q179" s="12"/>
    </row>
    <row r="180" spans="1:17" s="8" customFormat="1" ht="183" customHeight="1" x14ac:dyDescent="0.5">
      <c r="A180" s="66"/>
      <c r="B180" s="105"/>
      <c r="C180" s="106"/>
      <c r="D180" s="99" t="s">
        <v>22</v>
      </c>
      <c r="E180" s="115">
        <v>0</v>
      </c>
      <c r="F180" s="19">
        <v>0</v>
      </c>
      <c r="G180" s="19">
        <v>0</v>
      </c>
      <c r="H180" s="19">
        <v>0</v>
      </c>
      <c r="I180" s="61">
        <f t="shared" si="31"/>
        <v>0</v>
      </c>
      <c r="J180" s="22">
        <f t="shared" si="32"/>
        <v>0</v>
      </c>
      <c r="K180" s="22">
        <f t="shared" si="33"/>
        <v>0</v>
      </c>
      <c r="L180" s="22">
        <f t="shared" si="30"/>
        <v>0</v>
      </c>
      <c r="M180" s="67"/>
      <c r="N180" s="69"/>
      <c r="O180" s="12"/>
      <c r="P180" s="12"/>
      <c r="Q180" s="12"/>
    </row>
    <row r="181" spans="1:17" s="8" customFormat="1" ht="123.75" customHeight="1" x14ac:dyDescent="0.5">
      <c r="A181" s="66"/>
      <c r="B181" s="105"/>
      <c r="C181" s="106"/>
      <c r="D181" s="101" t="s">
        <v>23</v>
      </c>
      <c r="E181" s="114">
        <v>570</v>
      </c>
      <c r="F181" s="19">
        <v>0</v>
      </c>
      <c r="G181" s="19">
        <v>0</v>
      </c>
      <c r="H181" s="19">
        <v>0</v>
      </c>
      <c r="I181" s="61">
        <f t="shared" si="31"/>
        <v>0</v>
      </c>
      <c r="J181" s="22">
        <f t="shared" si="32"/>
        <v>0</v>
      </c>
      <c r="K181" s="22">
        <f t="shared" si="33"/>
        <v>0</v>
      </c>
      <c r="L181" s="22">
        <f t="shared" si="30"/>
        <v>0</v>
      </c>
      <c r="M181" s="67"/>
      <c r="N181" s="69"/>
      <c r="O181" s="12"/>
      <c r="P181" s="12"/>
      <c r="Q181" s="12"/>
    </row>
    <row r="182" spans="1:17" s="8" customFormat="1" ht="128.25" customHeight="1" x14ac:dyDescent="0.5">
      <c r="A182" s="66"/>
      <c r="B182" s="105"/>
      <c r="C182" s="106"/>
      <c r="D182" s="102" t="s">
        <v>24</v>
      </c>
      <c r="E182" s="19">
        <v>0</v>
      </c>
      <c r="F182" s="19">
        <v>0</v>
      </c>
      <c r="G182" s="19">
        <v>0</v>
      </c>
      <c r="H182" s="19">
        <v>0</v>
      </c>
      <c r="I182" s="61">
        <f t="shared" si="31"/>
        <v>0</v>
      </c>
      <c r="J182" s="22">
        <f t="shared" si="32"/>
        <v>0</v>
      </c>
      <c r="K182" s="22">
        <f t="shared" si="33"/>
        <v>0</v>
      </c>
      <c r="L182" s="22">
        <f t="shared" si="30"/>
        <v>0</v>
      </c>
      <c r="M182" s="67"/>
      <c r="N182" s="69"/>
      <c r="O182" s="12"/>
      <c r="P182" s="12"/>
      <c r="Q182" s="12"/>
    </row>
    <row r="183" spans="1:17" s="8" customFormat="1" ht="210.75" customHeight="1" x14ac:dyDescent="0.5">
      <c r="A183" s="66">
        <v>22</v>
      </c>
      <c r="B183" s="105" t="s">
        <v>56</v>
      </c>
      <c r="C183" s="106">
        <v>3</v>
      </c>
      <c r="D183" s="86" t="s">
        <v>17</v>
      </c>
      <c r="E183" s="17">
        <f>E184+E185+E186+E187+E189</f>
        <v>1500</v>
      </c>
      <c r="F183" s="17">
        <f>F184+F185+F186+F187+F189</f>
        <v>0</v>
      </c>
      <c r="G183" s="17">
        <f>G184+G185+G186+G187+G189</f>
        <v>1500</v>
      </c>
      <c r="H183" s="17">
        <f>H184+H185+H186+H187+H189</f>
        <v>0</v>
      </c>
      <c r="I183" s="18">
        <f t="shared" si="31"/>
        <v>0</v>
      </c>
      <c r="J183" s="17">
        <f t="shared" ref="J183" si="34">IF(H183=0, ,H183/G183*100)</f>
        <v>0</v>
      </c>
      <c r="K183" s="17">
        <f t="shared" ref="K183" si="35">IF(H183=0,0,H183/F183*100)</f>
        <v>0</v>
      </c>
      <c r="L183" s="17">
        <f t="shared" si="30"/>
        <v>0</v>
      </c>
      <c r="M183" s="67">
        <v>3</v>
      </c>
      <c r="N183" s="68" t="s">
        <v>59</v>
      </c>
      <c r="O183" s="12"/>
      <c r="P183" s="12"/>
      <c r="Q183" s="12"/>
    </row>
    <row r="184" spans="1:17" s="8" customFormat="1" ht="169.5" customHeight="1" x14ac:dyDescent="0.5">
      <c r="A184" s="66"/>
      <c r="B184" s="105"/>
      <c r="C184" s="106"/>
      <c r="D184" s="93" t="s">
        <v>18</v>
      </c>
      <c r="E184" s="19">
        <v>0</v>
      </c>
      <c r="F184" s="19">
        <v>0</v>
      </c>
      <c r="G184" s="19">
        <v>0</v>
      </c>
      <c r="H184" s="19">
        <v>0</v>
      </c>
      <c r="I184" s="26">
        <f t="shared" si="31"/>
        <v>0</v>
      </c>
      <c r="J184" s="22">
        <f t="shared" ref="J184:J190" si="36">IF(G184=0,0,H184/G184)*100</f>
        <v>0</v>
      </c>
      <c r="K184" s="22">
        <f t="shared" ref="K184:K190" si="37">IF(F184=0,0,H184/F184*100)</f>
        <v>0</v>
      </c>
      <c r="L184" s="22">
        <f t="shared" si="30"/>
        <v>0</v>
      </c>
      <c r="M184" s="67"/>
      <c r="N184" s="69"/>
      <c r="O184" s="12"/>
      <c r="P184" s="12"/>
      <c r="Q184" s="12"/>
    </row>
    <row r="185" spans="1:17" s="8" customFormat="1" ht="154.5" customHeight="1" x14ac:dyDescent="0.5">
      <c r="A185" s="66"/>
      <c r="B185" s="105"/>
      <c r="C185" s="106"/>
      <c r="D185" s="93" t="s">
        <v>19</v>
      </c>
      <c r="E185" s="19">
        <v>0</v>
      </c>
      <c r="F185" s="19">
        <v>0</v>
      </c>
      <c r="G185" s="19">
        <v>0</v>
      </c>
      <c r="H185" s="19">
        <v>0</v>
      </c>
      <c r="I185" s="25">
        <f t="shared" si="31"/>
        <v>0</v>
      </c>
      <c r="J185" s="22">
        <f t="shared" si="36"/>
        <v>0</v>
      </c>
      <c r="K185" s="22">
        <f t="shared" si="37"/>
        <v>0</v>
      </c>
      <c r="L185" s="22">
        <f t="shared" si="30"/>
        <v>0</v>
      </c>
      <c r="M185" s="67"/>
      <c r="N185" s="69"/>
      <c r="O185" s="12"/>
      <c r="P185" s="12"/>
      <c r="Q185" s="12"/>
    </row>
    <row r="186" spans="1:17" s="8" customFormat="1" ht="184.5" customHeight="1" x14ac:dyDescent="0.5">
      <c r="A186" s="66"/>
      <c r="B186" s="105"/>
      <c r="C186" s="106"/>
      <c r="D186" s="93" t="s">
        <v>20</v>
      </c>
      <c r="E186" s="125">
        <v>1500</v>
      </c>
      <c r="F186" s="125">
        <v>0</v>
      </c>
      <c r="G186" s="125">
        <v>1500</v>
      </c>
      <c r="H186" s="19">
        <v>0</v>
      </c>
      <c r="I186" s="25">
        <v>0</v>
      </c>
      <c r="J186" s="22">
        <f t="shared" si="36"/>
        <v>0</v>
      </c>
      <c r="K186" s="22">
        <f t="shared" si="37"/>
        <v>0</v>
      </c>
      <c r="L186" s="22">
        <f t="shared" si="30"/>
        <v>0</v>
      </c>
      <c r="M186" s="67"/>
      <c r="N186" s="69"/>
      <c r="O186" s="12"/>
      <c r="P186" s="12"/>
      <c r="Q186" s="12"/>
    </row>
    <row r="187" spans="1:17" s="8" customFormat="1" ht="236.25" customHeight="1" x14ac:dyDescent="0.5">
      <c r="A187" s="66"/>
      <c r="B187" s="105"/>
      <c r="C187" s="106"/>
      <c r="D187" s="99" t="s">
        <v>21</v>
      </c>
      <c r="E187" s="115">
        <v>0</v>
      </c>
      <c r="F187" s="19">
        <v>0</v>
      </c>
      <c r="G187" s="19">
        <v>0</v>
      </c>
      <c r="H187" s="19">
        <v>0</v>
      </c>
      <c r="I187" s="26">
        <f t="shared" ref="I187:I190" si="38">H187-F187</f>
        <v>0</v>
      </c>
      <c r="J187" s="22">
        <f t="shared" si="36"/>
        <v>0</v>
      </c>
      <c r="K187" s="22">
        <f t="shared" si="37"/>
        <v>0</v>
      </c>
      <c r="L187" s="22">
        <f t="shared" si="30"/>
        <v>0</v>
      </c>
      <c r="M187" s="67"/>
      <c r="N187" s="69"/>
      <c r="O187" s="12"/>
      <c r="P187" s="12"/>
      <c r="Q187" s="12"/>
    </row>
    <row r="188" spans="1:17" s="8" customFormat="1" ht="183" customHeight="1" x14ac:dyDescent="0.5">
      <c r="A188" s="66"/>
      <c r="B188" s="105"/>
      <c r="C188" s="106"/>
      <c r="D188" s="99" t="s">
        <v>22</v>
      </c>
      <c r="E188" s="115">
        <v>0</v>
      </c>
      <c r="F188" s="19">
        <v>0</v>
      </c>
      <c r="G188" s="19">
        <v>0</v>
      </c>
      <c r="H188" s="19">
        <v>0</v>
      </c>
      <c r="I188" s="26">
        <f t="shared" si="38"/>
        <v>0</v>
      </c>
      <c r="J188" s="22">
        <f t="shared" si="36"/>
        <v>0</v>
      </c>
      <c r="K188" s="22">
        <f t="shared" si="37"/>
        <v>0</v>
      </c>
      <c r="L188" s="22">
        <f t="shared" si="30"/>
        <v>0</v>
      </c>
      <c r="M188" s="67"/>
      <c r="N188" s="69"/>
      <c r="O188" s="12"/>
      <c r="P188" s="12"/>
      <c r="Q188" s="12"/>
    </row>
    <row r="189" spans="1:17" s="8" customFormat="1" ht="128.25" customHeight="1" x14ac:dyDescent="0.5">
      <c r="A189" s="66"/>
      <c r="B189" s="105"/>
      <c r="C189" s="106"/>
      <c r="D189" s="101" t="s">
        <v>23</v>
      </c>
      <c r="E189" s="114">
        <v>0</v>
      </c>
      <c r="F189" s="19">
        <v>0</v>
      </c>
      <c r="G189" s="19">
        <v>0</v>
      </c>
      <c r="H189" s="19">
        <v>0</v>
      </c>
      <c r="I189" s="26">
        <f t="shared" si="38"/>
        <v>0</v>
      </c>
      <c r="J189" s="22">
        <f t="shared" si="36"/>
        <v>0</v>
      </c>
      <c r="K189" s="22">
        <f t="shared" si="37"/>
        <v>0</v>
      </c>
      <c r="L189" s="22">
        <f t="shared" si="30"/>
        <v>0</v>
      </c>
      <c r="M189" s="67"/>
      <c r="N189" s="69"/>
      <c r="O189" s="12"/>
      <c r="P189" s="12"/>
      <c r="Q189" s="12"/>
    </row>
    <row r="190" spans="1:17" s="8" customFormat="1" ht="128.25" customHeight="1" x14ac:dyDescent="0.5">
      <c r="A190" s="66"/>
      <c r="B190" s="105"/>
      <c r="C190" s="106"/>
      <c r="D190" s="102" t="s">
        <v>24</v>
      </c>
      <c r="E190" s="19">
        <v>0</v>
      </c>
      <c r="F190" s="19">
        <v>0</v>
      </c>
      <c r="G190" s="19">
        <v>0</v>
      </c>
      <c r="H190" s="19">
        <v>0</v>
      </c>
      <c r="I190" s="26">
        <f t="shared" si="38"/>
        <v>0</v>
      </c>
      <c r="J190" s="22">
        <f t="shared" si="36"/>
        <v>0</v>
      </c>
      <c r="K190" s="22">
        <f t="shared" si="37"/>
        <v>0</v>
      </c>
      <c r="L190" s="22">
        <f t="shared" si="30"/>
        <v>0</v>
      </c>
      <c r="M190" s="67"/>
      <c r="N190" s="69"/>
      <c r="O190" s="12"/>
      <c r="P190" s="12"/>
      <c r="Q190" s="12"/>
    </row>
    <row r="191" spans="1:17" ht="53.25" x14ac:dyDescent="0.75">
      <c r="M191" s="14"/>
    </row>
    <row r="192" spans="1:17" ht="53.25" x14ac:dyDescent="0.75">
      <c r="M192" s="14"/>
    </row>
    <row r="193" spans="1:13" s="15" customFormat="1" ht="53.25" x14ac:dyDescent="0.75">
      <c r="A193" s="1"/>
      <c r="B193" s="2"/>
      <c r="C193" s="3"/>
      <c r="D193" s="4"/>
      <c r="E193" s="2"/>
      <c r="F193" s="2"/>
      <c r="G193" s="2"/>
      <c r="H193" s="2"/>
      <c r="I193" s="2"/>
      <c r="J193" s="2"/>
      <c r="K193" s="2"/>
      <c r="L193" s="2"/>
      <c r="M193" s="14"/>
    </row>
    <row r="194" spans="1:13" s="15" customFormat="1" ht="53.25" x14ac:dyDescent="0.75">
      <c r="A194" s="1"/>
      <c r="B194" s="2"/>
      <c r="C194" s="3"/>
      <c r="D194" s="4"/>
      <c r="E194" s="2"/>
      <c r="F194" s="2"/>
      <c r="G194" s="2"/>
      <c r="H194" s="2"/>
      <c r="I194" s="2"/>
      <c r="J194" s="2"/>
      <c r="K194" s="2"/>
      <c r="L194" s="2"/>
      <c r="M194" s="14"/>
    </row>
    <row r="195" spans="1:13" s="15" customFormat="1" ht="53.25" x14ac:dyDescent="0.75">
      <c r="A195" s="1"/>
      <c r="B195" s="2"/>
      <c r="C195" s="3"/>
      <c r="D195" s="4"/>
      <c r="E195" s="2"/>
      <c r="F195" s="2"/>
      <c r="G195" s="2"/>
      <c r="H195" s="2"/>
      <c r="I195" s="2"/>
      <c r="J195" s="2"/>
      <c r="K195" s="2"/>
      <c r="L195" s="2"/>
      <c r="M195" s="14"/>
    </row>
    <row r="196" spans="1:13" s="15" customFormat="1" ht="53.25" x14ac:dyDescent="0.75">
      <c r="A196" s="1"/>
      <c r="B196" s="2"/>
      <c r="C196" s="3"/>
      <c r="D196" s="4"/>
      <c r="E196" s="2"/>
      <c r="F196" s="2"/>
      <c r="G196" s="2"/>
      <c r="H196" s="2"/>
      <c r="I196" s="2"/>
      <c r="J196" s="2"/>
      <c r="K196" s="2"/>
      <c r="L196" s="2"/>
      <c r="M196" s="14"/>
    </row>
    <row r="197" spans="1:13" s="15" customFormat="1" ht="53.25" x14ac:dyDescent="0.75">
      <c r="A197" s="1"/>
      <c r="B197" s="2"/>
      <c r="C197" s="3"/>
      <c r="D197" s="4"/>
      <c r="E197" s="2"/>
      <c r="F197" s="2"/>
      <c r="G197" s="2"/>
      <c r="H197" s="2"/>
      <c r="I197" s="2"/>
      <c r="J197" s="2"/>
      <c r="K197" s="2"/>
      <c r="L197" s="2"/>
      <c r="M197" s="14"/>
    </row>
    <row r="198" spans="1:13" s="15" customFormat="1" ht="53.25" x14ac:dyDescent="0.75">
      <c r="A198" s="1"/>
      <c r="B198" s="2"/>
      <c r="C198" s="3"/>
      <c r="D198" s="4"/>
      <c r="E198" s="2"/>
      <c r="F198" s="2"/>
      <c r="G198" s="2"/>
      <c r="H198" s="2"/>
      <c r="I198" s="2"/>
      <c r="J198" s="2"/>
      <c r="K198" s="2"/>
      <c r="L198" s="2"/>
      <c r="M198" s="14"/>
    </row>
    <row r="199" spans="1:13" s="15" customFormat="1" ht="53.25" x14ac:dyDescent="0.75">
      <c r="A199" s="1"/>
      <c r="B199" s="2"/>
      <c r="C199" s="3"/>
      <c r="D199" s="4"/>
      <c r="E199" s="2"/>
      <c r="F199" s="2"/>
      <c r="G199" s="2"/>
      <c r="H199" s="2"/>
      <c r="I199" s="2"/>
      <c r="J199" s="2"/>
      <c r="K199" s="2"/>
      <c r="L199" s="2"/>
      <c r="M199" s="14"/>
    </row>
    <row r="200" spans="1:13" s="15" customFormat="1" ht="53.25" x14ac:dyDescent="0.75">
      <c r="A200" s="1"/>
      <c r="B200" s="2"/>
      <c r="C200" s="3"/>
      <c r="D200" s="4"/>
      <c r="E200" s="2"/>
      <c r="F200" s="2"/>
      <c r="G200" s="2"/>
      <c r="H200" s="2"/>
      <c r="I200" s="2"/>
      <c r="J200" s="2"/>
      <c r="K200" s="2"/>
      <c r="L200" s="2"/>
      <c r="M200" s="14"/>
    </row>
    <row r="201" spans="1:13" s="15" customFormat="1" ht="53.25" x14ac:dyDescent="0.75">
      <c r="A201" s="1"/>
      <c r="B201" s="2"/>
      <c r="C201" s="3"/>
      <c r="D201" s="4"/>
      <c r="E201" s="2"/>
      <c r="F201" s="2"/>
      <c r="G201" s="2"/>
      <c r="H201" s="2"/>
      <c r="I201" s="2"/>
      <c r="J201" s="2"/>
      <c r="K201" s="2"/>
      <c r="L201" s="2"/>
      <c r="M201" s="14"/>
    </row>
    <row r="202" spans="1:13" s="15" customFormat="1" ht="53.25" x14ac:dyDescent="0.75">
      <c r="A202" s="1"/>
      <c r="B202" s="2"/>
      <c r="C202" s="3"/>
      <c r="D202" s="4"/>
      <c r="E202" s="2"/>
      <c r="F202" s="2"/>
      <c r="G202" s="2"/>
      <c r="H202" s="2"/>
      <c r="I202" s="2"/>
      <c r="J202" s="2"/>
      <c r="K202" s="2"/>
      <c r="L202" s="2"/>
      <c r="M202" s="14"/>
    </row>
    <row r="203" spans="1:13" s="15" customFormat="1" ht="53.25" x14ac:dyDescent="0.75">
      <c r="A203" s="1"/>
      <c r="B203" s="2"/>
      <c r="C203" s="3"/>
      <c r="D203" s="4"/>
      <c r="E203" s="2"/>
      <c r="F203" s="2"/>
      <c r="G203" s="2"/>
      <c r="H203" s="2"/>
      <c r="I203" s="2"/>
      <c r="J203" s="2"/>
      <c r="K203" s="2"/>
      <c r="L203" s="2"/>
      <c r="M203" s="14"/>
    </row>
    <row r="204" spans="1:13" s="15" customFormat="1" ht="53.25" x14ac:dyDescent="0.75">
      <c r="A204" s="1"/>
      <c r="B204" s="2"/>
      <c r="C204" s="3"/>
      <c r="D204" s="4"/>
      <c r="E204" s="2"/>
      <c r="F204" s="2"/>
      <c r="G204" s="2"/>
      <c r="H204" s="2"/>
      <c r="I204" s="2"/>
      <c r="J204" s="2"/>
      <c r="K204" s="2"/>
      <c r="L204" s="2"/>
      <c r="M204" s="14"/>
    </row>
    <row r="205" spans="1:13" s="15" customFormat="1" ht="53.25" x14ac:dyDescent="0.75">
      <c r="A205" s="1"/>
      <c r="B205" s="2"/>
      <c r="C205" s="3"/>
      <c r="D205" s="4"/>
      <c r="E205" s="2"/>
      <c r="F205" s="2"/>
      <c r="G205" s="2"/>
      <c r="H205" s="2"/>
      <c r="I205" s="2"/>
      <c r="J205" s="2"/>
      <c r="K205" s="2"/>
      <c r="L205" s="2"/>
      <c r="M205" s="14"/>
    </row>
    <row r="206" spans="1:13" s="15" customFormat="1" ht="53.25" x14ac:dyDescent="0.75">
      <c r="A206" s="1"/>
      <c r="B206" s="2"/>
      <c r="C206" s="3"/>
      <c r="D206" s="4"/>
      <c r="E206" s="2"/>
      <c r="F206" s="2"/>
      <c r="G206" s="2"/>
      <c r="H206" s="2"/>
      <c r="I206" s="2"/>
      <c r="J206" s="2"/>
      <c r="K206" s="2"/>
      <c r="L206" s="2"/>
      <c r="M206" s="14"/>
    </row>
    <row r="207" spans="1:13" s="15" customFormat="1" ht="53.25" x14ac:dyDescent="0.75">
      <c r="A207" s="1"/>
      <c r="B207" s="2"/>
      <c r="C207" s="3"/>
      <c r="D207" s="4"/>
      <c r="E207" s="2"/>
      <c r="F207" s="2"/>
      <c r="G207" s="2"/>
      <c r="H207" s="2"/>
      <c r="I207" s="2"/>
      <c r="J207" s="2"/>
      <c r="K207" s="2"/>
      <c r="L207" s="2"/>
      <c r="M207" s="14"/>
    </row>
    <row r="208" spans="1:13" s="15" customFormat="1" ht="53.25" x14ac:dyDescent="0.75">
      <c r="A208" s="1"/>
      <c r="B208" s="2"/>
      <c r="C208" s="3"/>
      <c r="D208" s="4"/>
      <c r="E208" s="2"/>
      <c r="F208" s="2"/>
      <c r="G208" s="2"/>
      <c r="H208" s="2"/>
      <c r="I208" s="2"/>
      <c r="J208" s="2"/>
      <c r="K208" s="2"/>
      <c r="L208" s="2"/>
      <c r="M208" s="14"/>
    </row>
    <row r="209" spans="1:13" s="15" customFormat="1" ht="53.25" x14ac:dyDescent="0.75">
      <c r="A209" s="1"/>
      <c r="B209" s="2"/>
      <c r="C209" s="3"/>
      <c r="D209" s="4"/>
      <c r="E209" s="2"/>
      <c r="F209" s="2"/>
      <c r="G209" s="2"/>
      <c r="H209" s="2"/>
      <c r="I209" s="2"/>
      <c r="J209" s="2"/>
      <c r="K209" s="2"/>
      <c r="L209" s="2"/>
      <c r="M209" s="14"/>
    </row>
    <row r="210" spans="1:13" s="15" customFormat="1" ht="53.25" x14ac:dyDescent="0.75">
      <c r="A210" s="1"/>
      <c r="B210" s="2"/>
      <c r="C210" s="3"/>
      <c r="D210" s="4"/>
      <c r="E210" s="2"/>
      <c r="F210" s="2"/>
      <c r="G210" s="2"/>
      <c r="H210" s="2"/>
      <c r="I210" s="2"/>
      <c r="J210" s="2"/>
      <c r="K210" s="2"/>
      <c r="L210" s="2"/>
      <c r="M210" s="14"/>
    </row>
    <row r="211" spans="1:13" s="15" customFormat="1" ht="53.25" x14ac:dyDescent="0.75">
      <c r="A211" s="1"/>
      <c r="B211" s="2"/>
      <c r="C211" s="3"/>
      <c r="D211" s="4"/>
      <c r="E211" s="2"/>
      <c r="F211" s="2"/>
      <c r="G211" s="2"/>
      <c r="H211" s="2"/>
      <c r="I211" s="2"/>
      <c r="J211" s="2"/>
      <c r="K211" s="2"/>
      <c r="L211" s="2"/>
      <c r="M211" s="14"/>
    </row>
    <row r="212" spans="1:13" s="15" customFormat="1" ht="53.25" x14ac:dyDescent="0.75">
      <c r="A212" s="1"/>
      <c r="B212" s="2"/>
      <c r="C212" s="3"/>
      <c r="D212" s="4"/>
      <c r="E212" s="2"/>
      <c r="F212" s="2"/>
      <c r="G212" s="2"/>
      <c r="H212" s="2"/>
      <c r="I212" s="2"/>
      <c r="J212" s="2"/>
      <c r="K212" s="2"/>
      <c r="L212" s="2"/>
      <c r="M212" s="14"/>
    </row>
    <row r="213" spans="1:13" s="15" customFormat="1" ht="53.25" x14ac:dyDescent="0.75">
      <c r="A213" s="1"/>
      <c r="B213" s="2"/>
      <c r="C213" s="3"/>
      <c r="D213" s="4"/>
      <c r="E213" s="2"/>
      <c r="F213" s="2"/>
      <c r="G213" s="2"/>
      <c r="H213" s="2"/>
      <c r="I213" s="2"/>
      <c r="J213" s="2"/>
      <c r="K213" s="2"/>
      <c r="L213" s="2"/>
      <c r="M213" s="14"/>
    </row>
    <row r="214" spans="1:13" s="15" customFormat="1" ht="53.25" x14ac:dyDescent="0.75">
      <c r="A214" s="1"/>
      <c r="B214" s="2"/>
      <c r="C214" s="3"/>
      <c r="D214" s="4"/>
      <c r="E214" s="2"/>
      <c r="F214" s="2"/>
      <c r="G214" s="2"/>
      <c r="H214" s="2"/>
      <c r="I214" s="2"/>
      <c r="J214" s="2"/>
      <c r="K214" s="2"/>
      <c r="L214" s="2"/>
      <c r="M214" s="14"/>
    </row>
    <row r="215" spans="1:13" s="15" customFormat="1" ht="53.25" x14ac:dyDescent="0.75">
      <c r="A215" s="1"/>
      <c r="B215" s="2"/>
      <c r="C215" s="3"/>
      <c r="D215" s="4"/>
      <c r="E215" s="2"/>
      <c r="F215" s="2"/>
      <c r="G215" s="2"/>
      <c r="H215" s="2"/>
      <c r="I215" s="2"/>
      <c r="J215" s="2"/>
      <c r="K215" s="2"/>
      <c r="L215" s="2"/>
      <c r="M215" s="14"/>
    </row>
    <row r="216" spans="1:13" s="15" customFormat="1" ht="53.25" x14ac:dyDescent="0.75">
      <c r="A216" s="1"/>
      <c r="B216" s="2"/>
      <c r="C216" s="3"/>
      <c r="D216" s="4"/>
      <c r="E216" s="2"/>
      <c r="F216" s="2"/>
      <c r="G216" s="2"/>
      <c r="H216" s="2"/>
      <c r="I216" s="2"/>
      <c r="J216" s="2"/>
      <c r="K216" s="2"/>
      <c r="L216" s="2"/>
      <c r="M216" s="14"/>
    </row>
    <row r="217" spans="1:13" s="15" customFormat="1" ht="53.25" x14ac:dyDescent="0.75">
      <c r="A217" s="1"/>
      <c r="B217" s="2"/>
      <c r="C217" s="3"/>
      <c r="D217" s="4"/>
      <c r="E217" s="2"/>
      <c r="F217" s="2"/>
      <c r="G217" s="2"/>
      <c r="H217" s="2"/>
      <c r="I217" s="2"/>
      <c r="J217" s="2"/>
      <c r="K217" s="2"/>
      <c r="L217" s="2"/>
      <c r="M217" s="14"/>
    </row>
    <row r="218" spans="1:13" s="15" customFormat="1" ht="53.25" x14ac:dyDescent="0.75">
      <c r="A218" s="1"/>
      <c r="B218" s="2"/>
      <c r="C218" s="3"/>
      <c r="D218" s="4"/>
      <c r="E218" s="2"/>
      <c r="F218" s="2"/>
      <c r="G218" s="2"/>
      <c r="H218" s="2"/>
      <c r="I218" s="2"/>
      <c r="J218" s="2"/>
      <c r="K218" s="2"/>
      <c r="L218" s="2"/>
      <c r="M218" s="14"/>
    </row>
    <row r="219" spans="1:13" s="15" customFormat="1" ht="53.25" x14ac:dyDescent="0.75">
      <c r="A219" s="1"/>
      <c r="B219" s="2"/>
      <c r="C219" s="3"/>
      <c r="D219" s="4"/>
      <c r="E219" s="2"/>
      <c r="F219" s="2"/>
      <c r="G219" s="2"/>
      <c r="H219" s="2"/>
      <c r="I219" s="2"/>
      <c r="J219" s="2"/>
      <c r="K219" s="2"/>
      <c r="L219" s="2"/>
      <c r="M219" s="14"/>
    </row>
    <row r="220" spans="1:13" s="15" customFormat="1" ht="53.25" x14ac:dyDescent="0.75">
      <c r="A220" s="1"/>
      <c r="B220" s="2"/>
      <c r="C220" s="3"/>
      <c r="D220" s="4"/>
      <c r="E220" s="2"/>
      <c r="F220" s="2"/>
      <c r="G220" s="2"/>
      <c r="H220" s="2"/>
      <c r="I220" s="2"/>
      <c r="J220" s="2"/>
      <c r="K220" s="2"/>
      <c r="L220" s="2"/>
      <c r="M220" s="14"/>
    </row>
    <row r="221" spans="1:13" s="15" customFormat="1" ht="53.25" x14ac:dyDescent="0.75">
      <c r="A221" s="1"/>
      <c r="B221" s="2"/>
      <c r="C221" s="3"/>
      <c r="D221" s="4"/>
      <c r="E221" s="2"/>
      <c r="F221" s="2"/>
      <c r="G221" s="2"/>
      <c r="H221" s="2"/>
      <c r="I221" s="2"/>
      <c r="J221" s="2"/>
      <c r="K221" s="2"/>
      <c r="L221" s="2"/>
      <c r="M221" s="14"/>
    </row>
    <row r="222" spans="1:13" s="15" customFormat="1" ht="53.25" x14ac:dyDescent="0.75">
      <c r="A222" s="1"/>
      <c r="B222" s="2"/>
      <c r="C222" s="3"/>
      <c r="D222" s="4"/>
      <c r="E222" s="2"/>
      <c r="F222" s="2"/>
      <c r="G222" s="2"/>
      <c r="H222" s="2"/>
      <c r="I222" s="2"/>
      <c r="J222" s="2"/>
      <c r="K222" s="2"/>
      <c r="L222" s="2"/>
      <c r="M222" s="14"/>
    </row>
    <row r="223" spans="1:13" s="15" customFormat="1" ht="53.25" x14ac:dyDescent="0.75">
      <c r="A223" s="1"/>
      <c r="B223" s="2"/>
      <c r="C223" s="3"/>
      <c r="D223" s="4"/>
      <c r="E223" s="2"/>
      <c r="F223" s="2"/>
      <c r="G223" s="2"/>
      <c r="H223" s="2"/>
      <c r="I223" s="2"/>
      <c r="J223" s="2"/>
      <c r="K223" s="2"/>
      <c r="L223" s="2"/>
      <c r="M223" s="14"/>
    </row>
    <row r="224" spans="1:13" s="15" customFormat="1" ht="53.25" x14ac:dyDescent="0.75">
      <c r="A224" s="1"/>
      <c r="B224" s="2"/>
      <c r="C224" s="3"/>
      <c r="D224" s="4"/>
      <c r="E224" s="2"/>
      <c r="F224" s="2"/>
      <c r="G224" s="2"/>
      <c r="H224" s="2"/>
      <c r="I224" s="2"/>
      <c r="J224" s="2"/>
      <c r="K224" s="2"/>
      <c r="L224" s="2"/>
      <c r="M224" s="14"/>
    </row>
    <row r="225" spans="1:13" s="15" customFormat="1" ht="53.25" x14ac:dyDescent="0.75">
      <c r="A225" s="1"/>
      <c r="B225" s="2"/>
      <c r="C225" s="3"/>
      <c r="D225" s="4"/>
      <c r="E225" s="2"/>
      <c r="F225" s="2"/>
      <c r="G225" s="2"/>
      <c r="H225" s="2"/>
      <c r="I225" s="2"/>
      <c r="J225" s="2"/>
      <c r="K225" s="2"/>
      <c r="L225" s="2"/>
      <c r="M225" s="14"/>
    </row>
    <row r="226" spans="1:13" s="15" customFormat="1" ht="53.25" x14ac:dyDescent="0.75">
      <c r="A226" s="1"/>
      <c r="B226" s="2"/>
      <c r="C226" s="3"/>
      <c r="D226" s="4"/>
      <c r="E226" s="2"/>
      <c r="F226" s="2"/>
      <c r="G226" s="2"/>
      <c r="H226" s="2"/>
      <c r="I226" s="2"/>
      <c r="J226" s="2"/>
      <c r="K226" s="2"/>
      <c r="L226" s="2"/>
      <c r="M226" s="14"/>
    </row>
    <row r="227" spans="1:13" s="15" customFormat="1" ht="53.25" x14ac:dyDescent="0.75">
      <c r="A227" s="1"/>
      <c r="B227" s="2"/>
      <c r="C227" s="3"/>
      <c r="D227" s="4"/>
      <c r="E227" s="2"/>
      <c r="F227" s="2"/>
      <c r="G227" s="2"/>
      <c r="H227" s="2"/>
      <c r="I227" s="2"/>
      <c r="J227" s="2"/>
      <c r="K227" s="2"/>
      <c r="L227" s="2"/>
      <c r="M227" s="14"/>
    </row>
    <row r="228" spans="1:13" s="15" customFormat="1" ht="53.25" x14ac:dyDescent="0.75">
      <c r="A228" s="1"/>
      <c r="B228" s="2"/>
      <c r="C228" s="3"/>
      <c r="D228" s="4"/>
      <c r="E228" s="2"/>
      <c r="F228" s="2"/>
      <c r="G228" s="2"/>
      <c r="H228" s="2"/>
      <c r="I228" s="2"/>
      <c r="J228" s="2"/>
      <c r="K228" s="2"/>
      <c r="L228" s="2"/>
      <c r="M228" s="14"/>
    </row>
    <row r="229" spans="1:13" s="15" customFormat="1" ht="53.25" x14ac:dyDescent="0.75">
      <c r="A229" s="1"/>
      <c r="B229" s="2"/>
      <c r="C229" s="3"/>
      <c r="D229" s="4"/>
      <c r="E229" s="2"/>
      <c r="F229" s="2"/>
      <c r="G229" s="2"/>
      <c r="H229" s="2"/>
      <c r="I229" s="2"/>
      <c r="J229" s="2"/>
      <c r="K229" s="2"/>
      <c r="L229" s="2"/>
      <c r="M229" s="14"/>
    </row>
    <row r="230" spans="1:13" s="15" customFormat="1" ht="53.25" x14ac:dyDescent="0.75">
      <c r="A230" s="1"/>
      <c r="B230" s="2"/>
      <c r="C230" s="3"/>
      <c r="D230" s="4"/>
      <c r="E230" s="2"/>
      <c r="F230" s="2"/>
      <c r="G230" s="2"/>
      <c r="H230" s="2"/>
      <c r="I230" s="2"/>
      <c r="J230" s="2"/>
      <c r="K230" s="2"/>
      <c r="L230" s="2"/>
      <c r="M230" s="14"/>
    </row>
    <row r="231" spans="1:13" s="15" customFormat="1" ht="53.25" x14ac:dyDescent="0.75">
      <c r="A231" s="1"/>
      <c r="B231" s="2"/>
      <c r="C231" s="3"/>
      <c r="D231" s="4"/>
      <c r="E231" s="2"/>
      <c r="F231" s="2"/>
      <c r="G231" s="2"/>
      <c r="H231" s="2"/>
      <c r="I231" s="2"/>
      <c r="J231" s="2"/>
      <c r="K231" s="2"/>
      <c r="L231" s="2"/>
      <c r="M231" s="14"/>
    </row>
    <row r="232" spans="1:13" s="15" customFormat="1" ht="53.25" x14ac:dyDescent="0.75">
      <c r="A232" s="1"/>
      <c r="B232" s="2"/>
      <c r="C232" s="3"/>
      <c r="D232" s="4"/>
      <c r="E232" s="2"/>
      <c r="F232" s="2"/>
      <c r="G232" s="2"/>
      <c r="H232" s="2"/>
      <c r="I232" s="2"/>
      <c r="J232" s="2"/>
      <c r="K232" s="2"/>
      <c r="L232" s="2"/>
      <c r="M232" s="14"/>
    </row>
    <row r="233" spans="1:13" s="15" customFormat="1" ht="53.25" x14ac:dyDescent="0.75">
      <c r="A233" s="1"/>
      <c r="B233" s="2"/>
      <c r="C233" s="3"/>
      <c r="D233" s="4"/>
      <c r="E233" s="2"/>
      <c r="F233" s="2"/>
      <c r="G233" s="2"/>
      <c r="H233" s="2"/>
      <c r="I233" s="2"/>
      <c r="J233" s="2"/>
      <c r="K233" s="2"/>
      <c r="L233" s="2"/>
      <c r="M233" s="14"/>
    </row>
    <row r="234" spans="1:13" s="15" customFormat="1" ht="53.25" x14ac:dyDescent="0.75">
      <c r="A234" s="1"/>
      <c r="B234" s="2"/>
      <c r="C234" s="3"/>
      <c r="D234" s="4"/>
      <c r="E234" s="2"/>
      <c r="F234" s="2"/>
      <c r="G234" s="2"/>
      <c r="H234" s="2"/>
      <c r="I234" s="2"/>
      <c r="J234" s="2"/>
      <c r="K234" s="2"/>
      <c r="L234" s="2"/>
      <c r="M234" s="14"/>
    </row>
    <row r="235" spans="1:13" s="15" customFormat="1" ht="53.25" x14ac:dyDescent="0.75">
      <c r="A235" s="1"/>
      <c r="B235" s="2"/>
      <c r="C235" s="3"/>
      <c r="D235" s="4"/>
      <c r="E235" s="2"/>
      <c r="F235" s="2"/>
      <c r="G235" s="2"/>
      <c r="H235" s="2"/>
      <c r="I235" s="2"/>
      <c r="J235" s="2"/>
      <c r="K235" s="2"/>
      <c r="L235" s="2"/>
      <c r="M235" s="14"/>
    </row>
    <row r="236" spans="1:13" s="15" customFormat="1" ht="53.25" x14ac:dyDescent="0.75">
      <c r="A236" s="1"/>
      <c r="B236" s="2"/>
      <c r="C236" s="3"/>
      <c r="D236" s="4"/>
      <c r="E236" s="2"/>
      <c r="F236" s="2"/>
      <c r="G236" s="2"/>
      <c r="H236" s="2"/>
      <c r="I236" s="2"/>
      <c r="J236" s="2"/>
      <c r="K236" s="2"/>
      <c r="L236" s="2"/>
      <c r="M236" s="14"/>
    </row>
    <row r="237" spans="1:13" s="15" customFormat="1" ht="53.25" x14ac:dyDescent="0.75">
      <c r="A237" s="1"/>
      <c r="B237" s="2"/>
      <c r="C237" s="3"/>
      <c r="D237" s="4"/>
      <c r="E237" s="2"/>
      <c r="F237" s="2"/>
      <c r="G237" s="2"/>
      <c r="H237" s="2"/>
      <c r="I237" s="2"/>
      <c r="J237" s="2"/>
      <c r="K237" s="2"/>
      <c r="L237" s="2"/>
      <c r="M237" s="14"/>
    </row>
    <row r="238" spans="1:13" s="15" customFormat="1" ht="53.25" x14ac:dyDescent="0.75">
      <c r="A238" s="1"/>
      <c r="B238" s="2"/>
      <c r="C238" s="3"/>
      <c r="D238" s="4"/>
      <c r="E238" s="2"/>
      <c r="F238" s="2"/>
      <c r="G238" s="2"/>
      <c r="H238" s="2"/>
      <c r="I238" s="2"/>
      <c r="J238" s="2"/>
      <c r="K238" s="2"/>
      <c r="L238" s="2"/>
      <c r="M238" s="14"/>
    </row>
    <row r="239" spans="1:13" s="15" customFormat="1" ht="53.25" x14ac:dyDescent="0.75">
      <c r="A239" s="1"/>
      <c r="B239" s="2"/>
      <c r="C239" s="3"/>
      <c r="D239" s="4"/>
      <c r="E239" s="2"/>
      <c r="F239" s="2"/>
      <c r="G239" s="2"/>
      <c r="H239" s="2"/>
      <c r="I239" s="2"/>
      <c r="J239" s="2"/>
      <c r="K239" s="2"/>
      <c r="L239" s="2"/>
      <c r="M239" s="14"/>
    </row>
    <row r="240" spans="1:13" s="15" customFormat="1" ht="53.25" x14ac:dyDescent="0.75">
      <c r="A240" s="1"/>
      <c r="B240" s="2"/>
      <c r="C240" s="3"/>
      <c r="D240" s="4"/>
      <c r="E240" s="2"/>
      <c r="F240" s="2"/>
      <c r="G240" s="2"/>
      <c r="H240" s="2"/>
      <c r="I240" s="2"/>
      <c r="J240" s="2"/>
      <c r="K240" s="2"/>
      <c r="L240" s="2"/>
      <c r="M240" s="14"/>
    </row>
    <row r="241" spans="1:13" s="15" customFormat="1" ht="53.25" x14ac:dyDescent="0.75">
      <c r="A241" s="1"/>
      <c r="B241" s="2"/>
      <c r="C241" s="3"/>
      <c r="D241" s="4"/>
      <c r="E241" s="2"/>
      <c r="F241" s="2"/>
      <c r="G241" s="2"/>
      <c r="H241" s="2"/>
      <c r="I241" s="2"/>
      <c r="J241" s="2"/>
      <c r="K241" s="2"/>
      <c r="L241" s="2"/>
      <c r="M241" s="14"/>
    </row>
    <row r="242" spans="1:13" s="15" customFormat="1" ht="53.25" x14ac:dyDescent="0.75">
      <c r="A242" s="1"/>
      <c r="B242" s="2"/>
      <c r="C242" s="3"/>
      <c r="D242" s="4"/>
      <c r="E242" s="2"/>
      <c r="F242" s="2"/>
      <c r="G242" s="2"/>
      <c r="H242" s="2"/>
      <c r="I242" s="2"/>
      <c r="J242" s="2"/>
      <c r="K242" s="2"/>
      <c r="L242" s="2"/>
      <c r="M242" s="14"/>
    </row>
    <row r="243" spans="1:13" s="15" customFormat="1" ht="53.25" x14ac:dyDescent="0.75">
      <c r="A243" s="1"/>
      <c r="B243" s="2"/>
      <c r="C243" s="3"/>
      <c r="D243" s="4"/>
      <c r="E243" s="2"/>
      <c r="F243" s="2"/>
      <c r="G243" s="2"/>
      <c r="H243" s="2"/>
      <c r="I243" s="2"/>
      <c r="J243" s="2"/>
      <c r="K243" s="2"/>
      <c r="L243" s="2"/>
      <c r="M243" s="14"/>
    </row>
    <row r="244" spans="1:13" s="15" customFormat="1" ht="53.25" x14ac:dyDescent="0.75">
      <c r="A244" s="1"/>
      <c r="B244" s="2"/>
      <c r="C244" s="3"/>
      <c r="D244" s="4"/>
      <c r="E244" s="2"/>
      <c r="F244" s="2"/>
      <c r="G244" s="2"/>
      <c r="H244" s="2"/>
      <c r="I244" s="2"/>
      <c r="J244" s="2"/>
      <c r="K244" s="2"/>
      <c r="L244" s="2"/>
      <c r="M244" s="14"/>
    </row>
    <row r="245" spans="1:13" s="15" customFormat="1" ht="53.25" x14ac:dyDescent="0.75">
      <c r="A245" s="1"/>
      <c r="B245" s="2"/>
      <c r="C245" s="3"/>
      <c r="D245" s="4"/>
      <c r="E245" s="2"/>
      <c r="F245" s="2"/>
      <c r="G245" s="2"/>
      <c r="H245" s="2"/>
      <c r="I245" s="2"/>
      <c r="J245" s="2"/>
      <c r="K245" s="2"/>
      <c r="L245" s="2"/>
      <c r="M245" s="14"/>
    </row>
    <row r="246" spans="1:13" s="15" customFormat="1" ht="53.25" x14ac:dyDescent="0.75">
      <c r="A246" s="1"/>
      <c r="B246" s="2"/>
      <c r="C246" s="3"/>
      <c r="D246" s="4"/>
      <c r="E246" s="2"/>
      <c r="F246" s="2"/>
      <c r="G246" s="2"/>
      <c r="H246" s="2"/>
      <c r="I246" s="2"/>
      <c r="J246" s="2"/>
      <c r="K246" s="2"/>
      <c r="L246" s="2"/>
      <c r="M246" s="14"/>
    </row>
    <row r="247" spans="1:13" s="15" customFormat="1" ht="53.25" x14ac:dyDescent="0.75">
      <c r="A247" s="1"/>
      <c r="B247" s="2"/>
      <c r="C247" s="3"/>
      <c r="D247" s="4"/>
      <c r="E247" s="2"/>
      <c r="F247" s="2"/>
      <c r="G247" s="2"/>
      <c r="H247" s="2"/>
      <c r="I247" s="2"/>
      <c r="J247" s="2"/>
      <c r="K247" s="2"/>
      <c r="L247" s="2"/>
      <c r="M247" s="14"/>
    </row>
    <row r="248" spans="1:13" s="15" customFormat="1" ht="53.25" x14ac:dyDescent="0.75">
      <c r="A248" s="1"/>
      <c r="B248" s="2"/>
      <c r="C248" s="3"/>
      <c r="D248" s="4"/>
      <c r="E248" s="2"/>
      <c r="F248" s="2"/>
      <c r="G248" s="2"/>
      <c r="H248" s="2"/>
      <c r="I248" s="2"/>
      <c r="J248" s="2"/>
      <c r="K248" s="2"/>
      <c r="L248" s="2"/>
      <c r="M248" s="14"/>
    </row>
    <row r="249" spans="1:13" s="15" customFormat="1" ht="53.25" x14ac:dyDescent="0.75">
      <c r="A249" s="1"/>
      <c r="B249" s="2"/>
      <c r="C249" s="3"/>
      <c r="D249" s="4"/>
      <c r="E249" s="2"/>
      <c r="F249" s="2"/>
      <c r="G249" s="2"/>
      <c r="H249" s="2"/>
      <c r="I249" s="2"/>
      <c r="J249" s="2"/>
      <c r="K249" s="2"/>
      <c r="L249" s="2"/>
      <c r="M249" s="14"/>
    </row>
    <row r="250" spans="1:13" s="15" customFormat="1" ht="53.25" x14ac:dyDescent="0.75">
      <c r="A250" s="1"/>
      <c r="B250" s="2"/>
      <c r="C250" s="3"/>
      <c r="D250" s="4"/>
      <c r="E250" s="2"/>
      <c r="F250" s="2"/>
      <c r="G250" s="2"/>
      <c r="H250" s="2"/>
      <c r="I250" s="2"/>
      <c r="J250" s="2"/>
      <c r="K250" s="2"/>
      <c r="L250" s="2"/>
      <c r="M250" s="14"/>
    </row>
    <row r="251" spans="1:13" s="15" customFormat="1" ht="53.25" x14ac:dyDescent="0.75">
      <c r="A251" s="1"/>
      <c r="B251" s="2"/>
      <c r="C251" s="3"/>
      <c r="D251" s="4"/>
      <c r="E251" s="2"/>
      <c r="F251" s="2"/>
      <c r="G251" s="2"/>
      <c r="H251" s="2"/>
      <c r="I251" s="2"/>
      <c r="J251" s="2"/>
      <c r="K251" s="2"/>
      <c r="L251" s="2"/>
      <c r="M251" s="14"/>
    </row>
    <row r="252" spans="1:13" s="15" customFormat="1" ht="53.25" x14ac:dyDescent="0.75">
      <c r="A252" s="1"/>
      <c r="B252" s="2"/>
      <c r="C252" s="3"/>
      <c r="D252" s="4"/>
      <c r="E252" s="2"/>
      <c r="F252" s="2"/>
      <c r="G252" s="2"/>
      <c r="H252" s="2"/>
      <c r="I252" s="2"/>
      <c r="J252" s="2"/>
      <c r="K252" s="2"/>
      <c r="L252" s="2"/>
      <c r="M252" s="14"/>
    </row>
    <row r="253" spans="1:13" s="15" customFormat="1" ht="53.25" x14ac:dyDescent="0.75">
      <c r="A253" s="1"/>
      <c r="B253" s="2"/>
      <c r="C253" s="3"/>
      <c r="D253" s="4"/>
      <c r="E253" s="2"/>
      <c r="F253" s="2"/>
      <c r="G253" s="2"/>
      <c r="H253" s="2"/>
      <c r="I253" s="2"/>
      <c r="J253" s="2"/>
      <c r="K253" s="2"/>
      <c r="L253" s="2"/>
      <c r="M253" s="14"/>
    </row>
    <row r="254" spans="1:13" s="15" customFormat="1" ht="53.25" x14ac:dyDescent="0.75">
      <c r="A254" s="1"/>
      <c r="B254" s="2"/>
      <c r="C254" s="3"/>
      <c r="D254" s="4"/>
      <c r="E254" s="2"/>
      <c r="F254" s="2"/>
      <c r="G254" s="2"/>
      <c r="H254" s="2"/>
      <c r="I254" s="2"/>
      <c r="J254" s="2"/>
      <c r="K254" s="2"/>
      <c r="L254" s="2"/>
      <c r="M254" s="14"/>
    </row>
    <row r="255" spans="1:13" s="15" customFormat="1" ht="53.25" x14ac:dyDescent="0.75">
      <c r="A255" s="1"/>
      <c r="B255" s="2"/>
      <c r="C255" s="3"/>
      <c r="D255" s="4"/>
      <c r="E255" s="2"/>
      <c r="F255" s="2"/>
      <c r="G255" s="2"/>
      <c r="H255" s="2"/>
      <c r="I255" s="2"/>
      <c r="J255" s="2"/>
      <c r="K255" s="2"/>
      <c r="L255" s="2"/>
      <c r="M255" s="14"/>
    </row>
    <row r="256" spans="1:13" s="15" customFormat="1" ht="53.25" x14ac:dyDescent="0.75">
      <c r="A256" s="1"/>
      <c r="B256" s="2"/>
      <c r="C256" s="3"/>
      <c r="D256" s="4"/>
      <c r="E256" s="2"/>
      <c r="F256" s="2"/>
      <c r="G256" s="2"/>
      <c r="H256" s="2"/>
      <c r="I256" s="2"/>
      <c r="J256" s="2"/>
      <c r="K256" s="2"/>
      <c r="L256" s="2"/>
      <c r="M256" s="14"/>
    </row>
    <row r="257" spans="1:13" s="15" customFormat="1" ht="53.25" x14ac:dyDescent="0.75">
      <c r="A257" s="1"/>
      <c r="B257" s="2"/>
      <c r="C257" s="3"/>
      <c r="D257" s="4"/>
      <c r="E257" s="2"/>
      <c r="F257" s="2"/>
      <c r="G257" s="2"/>
      <c r="H257" s="2"/>
      <c r="I257" s="2"/>
      <c r="J257" s="2"/>
      <c r="K257" s="2"/>
      <c r="L257" s="2"/>
      <c r="M257" s="14"/>
    </row>
    <row r="258" spans="1:13" s="15" customFormat="1" ht="53.25" x14ac:dyDescent="0.75">
      <c r="A258" s="1"/>
      <c r="B258" s="2"/>
      <c r="C258" s="3"/>
      <c r="D258" s="4"/>
      <c r="E258" s="2"/>
      <c r="F258" s="2"/>
      <c r="G258" s="2"/>
      <c r="H258" s="2"/>
      <c r="I258" s="2"/>
      <c r="J258" s="2"/>
      <c r="K258" s="2"/>
      <c r="L258" s="2"/>
      <c r="M258" s="14"/>
    </row>
    <row r="259" spans="1:13" s="15" customFormat="1" ht="53.25" x14ac:dyDescent="0.75">
      <c r="A259" s="1"/>
      <c r="B259" s="2"/>
      <c r="C259" s="3"/>
      <c r="D259" s="4"/>
      <c r="E259" s="2"/>
      <c r="F259" s="2"/>
      <c r="G259" s="2"/>
      <c r="H259" s="2"/>
      <c r="I259" s="2"/>
      <c r="J259" s="2"/>
      <c r="K259" s="2"/>
      <c r="L259" s="2"/>
      <c r="M259" s="14"/>
    </row>
    <row r="260" spans="1:13" s="15" customFormat="1" ht="53.25" x14ac:dyDescent="0.75">
      <c r="A260" s="1"/>
      <c r="B260" s="2"/>
      <c r="C260" s="3"/>
      <c r="D260" s="4"/>
      <c r="E260" s="2"/>
      <c r="F260" s="2"/>
      <c r="G260" s="2"/>
      <c r="H260" s="2"/>
      <c r="I260" s="2"/>
      <c r="J260" s="2"/>
      <c r="K260" s="2"/>
      <c r="L260" s="2"/>
      <c r="M260" s="14"/>
    </row>
    <row r="261" spans="1:13" s="15" customFormat="1" ht="53.25" x14ac:dyDescent="0.75">
      <c r="A261" s="1"/>
      <c r="B261" s="2"/>
      <c r="C261" s="3"/>
      <c r="D261" s="4"/>
      <c r="E261" s="2"/>
      <c r="F261" s="2"/>
      <c r="G261" s="2"/>
      <c r="H261" s="2"/>
      <c r="I261" s="2"/>
      <c r="J261" s="2"/>
      <c r="K261" s="2"/>
      <c r="L261" s="2"/>
      <c r="M261" s="14"/>
    </row>
    <row r="262" spans="1:13" s="15" customFormat="1" ht="53.25" x14ac:dyDescent="0.75">
      <c r="A262" s="1"/>
      <c r="B262" s="2"/>
      <c r="C262" s="3"/>
      <c r="D262" s="4"/>
      <c r="E262" s="2"/>
      <c r="F262" s="2"/>
      <c r="G262" s="2"/>
      <c r="H262" s="2"/>
      <c r="I262" s="2"/>
      <c r="J262" s="2"/>
      <c r="K262" s="2"/>
      <c r="L262" s="2"/>
      <c r="M262" s="14"/>
    </row>
    <row r="263" spans="1:13" s="15" customFormat="1" ht="53.25" x14ac:dyDescent="0.75">
      <c r="A263" s="1"/>
      <c r="B263" s="2"/>
      <c r="C263" s="3"/>
      <c r="D263" s="4"/>
      <c r="E263" s="2"/>
      <c r="F263" s="2"/>
      <c r="G263" s="2"/>
      <c r="H263" s="2"/>
      <c r="I263" s="2"/>
      <c r="J263" s="2"/>
      <c r="K263" s="2"/>
      <c r="L263" s="2"/>
      <c r="M263" s="14"/>
    </row>
    <row r="264" spans="1:13" s="15" customFormat="1" ht="53.25" x14ac:dyDescent="0.75">
      <c r="A264" s="1"/>
      <c r="B264" s="2"/>
      <c r="C264" s="3"/>
      <c r="D264" s="4"/>
      <c r="E264" s="2"/>
      <c r="F264" s="2"/>
      <c r="G264" s="2"/>
      <c r="H264" s="2"/>
      <c r="I264" s="2"/>
      <c r="J264" s="2"/>
      <c r="K264" s="2"/>
      <c r="L264" s="2"/>
      <c r="M264" s="14"/>
    </row>
    <row r="265" spans="1:13" s="15" customFormat="1" ht="53.25" x14ac:dyDescent="0.75">
      <c r="A265" s="1"/>
      <c r="B265" s="2"/>
      <c r="C265" s="3"/>
      <c r="D265" s="4"/>
      <c r="E265" s="2"/>
      <c r="F265" s="2"/>
      <c r="G265" s="2"/>
      <c r="H265" s="2"/>
      <c r="I265" s="2"/>
      <c r="J265" s="2"/>
      <c r="K265" s="2"/>
      <c r="L265" s="2"/>
      <c r="M265" s="14"/>
    </row>
    <row r="266" spans="1:13" s="15" customFormat="1" ht="53.25" x14ac:dyDescent="0.75">
      <c r="A266" s="1"/>
      <c r="B266" s="2"/>
      <c r="C266" s="3"/>
      <c r="D266" s="4"/>
      <c r="E266" s="2"/>
      <c r="F266" s="2"/>
      <c r="G266" s="2"/>
      <c r="H266" s="2"/>
      <c r="I266" s="2"/>
      <c r="J266" s="2"/>
      <c r="K266" s="2"/>
      <c r="L266" s="2"/>
      <c r="M266" s="14"/>
    </row>
    <row r="267" spans="1:13" s="15" customFormat="1" ht="53.25" x14ac:dyDescent="0.75">
      <c r="A267" s="1"/>
      <c r="B267" s="2"/>
      <c r="C267" s="3"/>
      <c r="D267" s="4"/>
      <c r="E267" s="2"/>
      <c r="F267" s="2"/>
      <c r="G267" s="2"/>
      <c r="H267" s="2"/>
      <c r="I267" s="2"/>
      <c r="J267" s="2"/>
      <c r="K267" s="2"/>
      <c r="L267" s="2"/>
      <c r="M267" s="14"/>
    </row>
    <row r="268" spans="1:13" s="15" customFormat="1" ht="53.25" x14ac:dyDescent="0.75">
      <c r="A268" s="1"/>
      <c r="B268" s="2"/>
      <c r="C268" s="3"/>
      <c r="D268" s="4"/>
      <c r="E268" s="2"/>
      <c r="F268" s="2"/>
      <c r="G268" s="2"/>
      <c r="H268" s="2"/>
      <c r="I268" s="2"/>
      <c r="J268" s="2"/>
      <c r="K268" s="2"/>
      <c r="L268" s="2"/>
      <c r="M268" s="14"/>
    </row>
    <row r="269" spans="1:13" s="15" customFormat="1" ht="53.25" x14ac:dyDescent="0.75">
      <c r="A269" s="1"/>
      <c r="B269" s="2"/>
      <c r="C269" s="3"/>
      <c r="D269" s="4"/>
      <c r="E269" s="2"/>
      <c r="F269" s="2"/>
      <c r="G269" s="2"/>
      <c r="H269" s="2"/>
      <c r="I269" s="2"/>
      <c r="J269" s="2"/>
      <c r="K269" s="2"/>
      <c r="L269" s="2"/>
      <c r="M269" s="14"/>
    </row>
    <row r="270" spans="1:13" s="15" customFormat="1" ht="53.25" x14ac:dyDescent="0.75">
      <c r="A270" s="1"/>
      <c r="B270" s="2"/>
      <c r="C270" s="3"/>
      <c r="D270" s="4"/>
      <c r="E270" s="2"/>
      <c r="F270" s="2"/>
      <c r="G270" s="2"/>
      <c r="H270" s="2"/>
      <c r="I270" s="2"/>
      <c r="J270" s="2"/>
      <c r="K270" s="2"/>
      <c r="L270" s="2"/>
      <c r="M270" s="14"/>
    </row>
    <row r="271" spans="1:13" s="15" customFormat="1" ht="53.25" x14ac:dyDescent="0.75">
      <c r="A271" s="1"/>
      <c r="B271" s="2"/>
      <c r="C271" s="3"/>
      <c r="D271" s="4"/>
      <c r="E271" s="2"/>
      <c r="F271" s="2"/>
      <c r="G271" s="2"/>
      <c r="H271" s="2"/>
      <c r="I271" s="2"/>
      <c r="J271" s="2"/>
      <c r="K271" s="2"/>
      <c r="L271" s="2"/>
      <c r="M271" s="14"/>
    </row>
    <row r="272" spans="1:13" s="15" customFormat="1" ht="53.25" x14ac:dyDescent="0.75">
      <c r="A272" s="1"/>
      <c r="B272" s="2"/>
      <c r="C272" s="3"/>
      <c r="D272" s="4"/>
      <c r="E272" s="2"/>
      <c r="F272" s="2"/>
      <c r="G272" s="2"/>
      <c r="H272" s="2"/>
      <c r="I272" s="2"/>
      <c r="J272" s="2"/>
      <c r="K272" s="2"/>
      <c r="L272" s="2"/>
      <c r="M272" s="14"/>
    </row>
    <row r="273" spans="1:13" s="15" customFormat="1" ht="53.25" x14ac:dyDescent="0.75">
      <c r="A273" s="1"/>
      <c r="B273" s="2"/>
      <c r="C273" s="3"/>
      <c r="D273" s="4"/>
      <c r="E273" s="2"/>
      <c r="F273" s="2"/>
      <c r="G273" s="2"/>
      <c r="H273" s="2"/>
      <c r="I273" s="2"/>
      <c r="J273" s="2"/>
      <c r="K273" s="2"/>
      <c r="L273" s="2"/>
      <c r="M273" s="14"/>
    </row>
    <row r="274" spans="1:13" s="15" customFormat="1" ht="53.25" x14ac:dyDescent="0.75">
      <c r="A274" s="1"/>
      <c r="B274" s="2"/>
      <c r="C274" s="3"/>
      <c r="D274" s="4"/>
      <c r="E274" s="2"/>
      <c r="F274" s="2"/>
      <c r="G274" s="2"/>
      <c r="H274" s="2"/>
      <c r="I274" s="2"/>
      <c r="J274" s="2"/>
      <c r="K274" s="2"/>
      <c r="L274" s="2"/>
      <c r="M274" s="14"/>
    </row>
    <row r="275" spans="1:13" s="15" customFormat="1" ht="53.25" x14ac:dyDescent="0.75">
      <c r="A275" s="1"/>
      <c r="B275" s="2"/>
      <c r="C275" s="3"/>
      <c r="D275" s="4"/>
      <c r="E275" s="2"/>
      <c r="F275" s="2"/>
      <c r="G275" s="2"/>
      <c r="H275" s="2"/>
      <c r="I275" s="2"/>
      <c r="J275" s="2"/>
      <c r="K275" s="2"/>
      <c r="L275" s="2"/>
      <c r="M275" s="14"/>
    </row>
    <row r="276" spans="1:13" s="15" customFormat="1" ht="53.25" x14ac:dyDescent="0.75">
      <c r="A276" s="1"/>
      <c r="B276" s="2"/>
      <c r="C276" s="3"/>
      <c r="D276" s="4"/>
      <c r="E276" s="2"/>
      <c r="F276" s="2"/>
      <c r="G276" s="2"/>
      <c r="H276" s="2"/>
      <c r="I276" s="2"/>
      <c r="J276" s="2"/>
      <c r="K276" s="2"/>
      <c r="L276" s="2"/>
      <c r="M276" s="14"/>
    </row>
    <row r="277" spans="1:13" s="15" customFormat="1" ht="53.25" x14ac:dyDescent="0.75">
      <c r="A277" s="1"/>
      <c r="B277" s="2"/>
      <c r="C277" s="3"/>
      <c r="D277" s="4"/>
      <c r="E277" s="2"/>
      <c r="F277" s="2"/>
      <c r="G277" s="2"/>
      <c r="H277" s="2"/>
      <c r="I277" s="2"/>
      <c r="J277" s="2"/>
      <c r="K277" s="2"/>
      <c r="L277" s="2"/>
      <c r="M277" s="14"/>
    </row>
    <row r="278" spans="1:13" s="15" customFormat="1" ht="53.25" x14ac:dyDescent="0.75">
      <c r="A278" s="1"/>
      <c r="B278" s="2"/>
      <c r="C278" s="3"/>
      <c r="D278" s="4"/>
      <c r="E278" s="2"/>
      <c r="F278" s="2"/>
      <c r="G278" s="2"/>
      <c r="H278" s="2"/>
      <c r="I278" s="2"/>
      <c r="J278" s="2"/>
      <c r="K278" s="2"/>
      <c r="L278" s="2"/>
      <c r="M278" s="14"/>
    </row>
    <row r="279" spans="1:13" s="15" customFormat="1" ht="53.25" x14ac:dyDescent="0.75">
      <c r="A279" s="1"/>
      <c r="B279" s="2"/>
      <c r="C279" s="3"/>
      <c r="D279" s="4"/>
      <c r="E279" s="2"/>
      <c r="F279" s="2"/>
      <c r="G279" s="2"/>
      <c r="H279" s="2"/>
      <c r="I279" s="2"/>
      <c r="J279" s="2"/>
      <c r="K279" s="2"/>
      <c r="L279" s="2"/>
      <c r="M279" s="14"/>
    </row>
    <row r="280" spans="1:13" s="15" customFormat="1" ht="53.25" x14ac:dyDescent="0.75">
      <c r="A280" s="1"/>
      <c r="B280" s="2"/>
      <c r="C280" s="3"/>
      <c r="D280" s="4"/>
      <c r="E280" s="2"/>
      <c r="F280" s="2"/>
      <c r="G280" s="2"/>
      <c r="H280" s="2"/>
      <c r="I280" s="2"/>
      <c r="J280" s="2"/>
      <c r="K280" s="2"/>
      <c r="L280" s="2"/>
      <c r="M280" s="14"/>
    </row>
    <row r="281" spans="1:13" s="15" customFormat="1" ht="53.25" x14ac:dyDescent="0.75">
      <c r="A281" s="1"/>
      <c r="B281" s="2"/>
      <c r="C281" s="3"/>
      <c r="D281" s="4"/>
      <c r="E281" s="2"/>
      <c r="F281" s="2"/>
      <c r="G281" s="2"/>
      <c r="H281" s="2"/>
      <c r="I281" s="2"/>
      <c r="J281" s="2"/>
      <c r="K281" s="2"/>
      <c r="L281" s="2"/>
      <c r="M281" s="14"/>
    </row>
    <row r="282" spans="1:13" s="15" customFormat="1" ht="53.25" x14ac:dyDescent="0.75">
      <c r="A282" s="1"/>
      <c r="B282" s="2"/>
      <c r="C282" s="3"/>
      <c r="D282" s="4"/>
      <c r="E282" s="2"/>
      <c r="F282" s="2"/>
      <c r="G282" s="2"/>
      <c r="H282" s="2"/>
      <c r="I282" s="2"/>
      <c r="J282" s="2"/>
      <c r="K282" s="2"/>
      <c r="L282" s="2"/>
      <c r="M282" s="14"/>
    </row>
    <row r="283" spans="1:13" s="15" customFormat="1" ht="53.25" x14ac:dyDescent="0.75">
      <c r="A283" s="1"/>
      <c r="B283" s="2"/>
      <c r="C283" s="3"/>
      <c r="D283" s="4"/>
      <c r="E283" s="2"/>
      <c r="F283" s="2"/>
      <c r="G283" s="2"/>
      <c r="H283" s="2"/>
      <c r="I283" s="2"/>
      <c r="J283" s="2"/>
      <c r="K283" s="2"/>
      <c r="L283" s="2"/>
      <c r="M283" s="14"/>
    </row>
    <row r="284" spans="1:13" s="15" customFormat="1" ht="53.25" x14ac:dyDescent="0.75">
      <c r="A284" s="1"/>
      <c r="B284" s="2"/>
      <c r="C284" s="3"/>
      <c r="D284" s="4"/>
      <c r="E284" s="2"/>
      <c r="F284" s="2"/>
      <c r="G284" s="2"/>
      <c r="H284" s="2"/>
      <c r="I284" s="2"/>
      <c r="J284" s="2"/>
      <c r="K284" s="2"/>
      <c r="L284" s="2"/>
      <c r="M284" s="14"/>
    </row>
    <row r="285" spans="1:13" s="15" customFormat="1" ht="53.25" x14ac:dyDescent="0.75">
      <c r="A285" s="1"/>
      <c r="B285" s="2"/>
      <c r="C285" s="3"/>
      <c r="D285" s="4"/>
      <c r="E285" s="2"/>
      <c r="F285" s="2"/>
      <c r="G285" s="2"/>
      <c r="H285" s="2"/>
      <c r="I285" s="2"/>
      <c r="J285" s="2"/>
      <c r="K285" s="2"/>
      <c r="L285" s="2"/>
      <c r="M285" s="14"/>
    </row>
    <row r="286" spans="1:13" s="15" customFormat="1" ht="53.25" x14ac:dyDescent="0.75">
      <c r="A286" s="1"/>
      <c r="B286" s="2"/>
      <c r="C286" s="3"/>
      <c r="D286" s="4"/>
      <c r="E286" s="2"/>
      <c r="F286" s="2"/>
      <c r="G286" s="2"/>
      <c r="H286" s="2"/>
      <c r="I286" s="2"/>
      <c r="J286" s="2"/>
      <c r="K286" s="2"/>
      <c r="L286" s="2"/>
      <c r="M286" s="14"/>
    </row>
  </sheetData>
  <mergeCells count="123">
    <mergeCell ref="A183:A190"/>
    <mergeCell ref="B183:B190"/>
    <mergeCell ref="C183:C190"/>
    <mergeCell ref="M183:M190"/>
    <mergeCell ref="N183:N190"/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:N2"/>
    <mergeCell ref="A4:A5"/>
    <mergeCell ref="B4:B5"/>
    <mergeCell ref="C4:C5"/>
    <mergeCell ref="D4:D5"/>
    <mergeCell ref="E4:L4"/>
    <mergeCell ref="M4:M5"/>
    <mergeCell ref="N4:N5"/>
  </mergeCells>
  <pageMargins left="0.39370078740157483" right="0" top="0" bottom="0" header="0" footer="0"/>
  <pageSetup paperSize="9" scale="17" orientation="landscape" r:id="rId1"/>
  <rowBreaks count="11" manualBreakCount="11">
    <brk id="22" max="13" man="1"/>
    <brk id="38" max="13" man="1"/>
    <brk id="54" max="13" man="1"/>
    <brk id="70" max="13" man="1"/>
    <brk id="86" max="13" man="1"/>
    <brk id="102" max="13" man="1"/>
    <brk id="118" max="13" man="1"/>
    <brk id="134" max="13" man="1"/>
    <brk id="150" max="13" man="1"/>
    <brk id="166" max="13" man="1"/>
    <brk id="18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(июль)</vt:lpstr>
      <vt:lpstr>'СВОД (июль)'!Заголовки_для_печати</vt:lpstr>
      <vt:lpstr>'СВОД (июль)'!Область_печати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2020-08-05T12:47:23Z</dcterms:modified>
</cp:coreProperties>
</file>