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35"/>
  </bookViews>
  <sheets>
    <sheet name="СВОД(декабрь)" sheetId="8" r:id="rId1"/>
  </sheets>
  <definedNames>
    <definedName name="_xlnm._FilterDatabase" localSheetId="0" hidden="1">'СВОД(декабрь)'!$A$6:$AC$182</definedName>
    <definedName name="_xlnm.Print_Titles" localSheetId="0">'СВОД(декабрь)'!$4:$6</definedName>
    <definedName name="_xlnm.Print_Area" localSheetId="0">'СВОД(декабрь)'!$A$1:$N$182</definedName>
  </definedNames>
  <calcPr calcId="152511"/>
</workbook>
</file>

<file path=xl/calcChain.xml><?xml version="1.0" encoding="utf-8"?>
<calcChain xmlns="http://schemas.openxmlformats.org/spreadsheetml/2006/main">
  <c r="L182" i="8" l="1"/>
  <c r="K182" i="8"/>
  <c r="J182" i="8"/>
  <c r="I182" i="8"/>
  <c r="L181" i="8"/>
  <c r="K181" i="8"/>
  <c r="J181" i="8"/>
  <c r="I181" i="8"/>
  <c r="L180" i="8"/>
  <c r="K180" i="8"/>
  <c r="J180" i="8"/>
  <c r="I180" i="8"/>
  <c r="L179" i="8"/>
  <c r="K179" i="8"/>
  <c r="J179" i="8"/>
  <c r="I179" i="8"/>
  <c r="L178" i="8"/>
  <c r="K178" i="8"/>
  <c r="J178" i="8"/>
  <c r="L177" i="8"/>
  <c r="K177" i="8"/>
  <c r="J177" i="8"/>
  <c r="I177" i="8"/>
  <c r="L176" i="8"/>
  <c r="K176" i="8"/>
  <c r="J176" i="8"/>
  <c r="I176" i="8"/>
  <c r="I175" i="8"/>
  <c r="H175" i="8"/>
  <c r="K175" i="8" s="1"/>
  <c r="G175" i="8"/>
  <c r="F175" i="8"/>
  <c r="E175" i="8"/>
  <c r="L174" i="8"/>
  <c r="K174" i="8"/>
  <c r="J174" i="8"/>
  <c r="I174" i="8"/>
  <c r="L173" i="8"/>
  <c r="K173" i="8"/>
  <c r="J173" i="8"/>
  <c r="I173" i="8"/>
  <c r="L172" i="8"/>
  <c r="K172" i="8"/>
  <c r="J172" i="8"/>
  <c r="I172" i="8"/>
  <c r="L171" i="8"/>
  <c r="K171" i="8"/>
  <c r="J171" i="8"/>
  <c r="I171" i="8"/>
  <c r="L170" i="8"/>
  <c r="K170" i="8"/>
  <c r="J170" i="8"/>
  <c r="I170" i="8"/>
  <c r="L169" i="8"/>
  <c r="K169" i="8"/>
  <c r="J169" i="8"/>
  <c r="I169" i="8"/>
  <c r="L168" i="8"/>
  <c r="K168" i="8"/>
  <c r="J168" i="8"/>
  <c r="I168" i="8"/>
  <c r="I167" i="8"/>
  <c r="H167" i="8"/>
  <c r="K167" i="8" s="1"/>
  <c r="G167" i="8"/>
  <c r="F167" i="8"/>
  <c r="E167" i="8"/>
  <c r="L166" i="8"/>
  <c r="K166" i="8"/>
  <c r="J166" i="8"/>
  <c r="I166" i="8"/>
  <c r="L165" i="8"/>
  <c r="K165" i="8"/>
  <c r="J165" i="8"/>
  <c r="I165" i="8"/>
  <c r="L164" i="8"/>
  <c r="K164" i="8"/>
  <c r="J164" i="8"/>
  <c r="I164" i="8"/>
  <c r="L163" i="8"/>
  <c r="K163" i="8"/>
  <c r="J163" i="8"/>
  <c r="I163" i="8"/>
  <c r="L162" i="8"/>
  <c r="K162" i="8"/>
  <c r="J162" i="8"/>
  <c r="I162" i="8"/>
  <c r="L161" i="8"/>
  <c r="K161" i="8"/>
  <c r="J161" i="8"/>
  <c r="I161" i="8"/>
  <c r="L160" i="8"/>
  <c r="K160" i="8"/>
  <c r="J160" i="8"/>
  <c r="I160" i="8"/>
  <c r="I159" i="8"/>
  <c r="H159" i="8"/>
  <c r="K159" i="8" s="1"/>
  <c r="G159" i="8"/>
  <c r="F159" i="8"/>
  <c r="E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J151" i="8"/>
  <c r="H151" i="8"/>
  <c r="L151" i="8" s="1"/>
  <c r="G151" i="8"/>
  <c r="F151" i="8"/>
  <c r="K151" i="8" s="1"/>
  <c r="E151" i="8"/>
  <c r="L150" i="8"/>
  <c r="K150" i="8"/>
  <c r="J150" i="8"/>
  <c r="I150" i="8"/>
  <c r="L149" i="8"/>
  <c r="K149" i="8"/>
  <c r="J149" i="8"/>
  <c r="I149" i="8"/>
  <c r="L148" i="8"/>
  <c r="K148" i="8"/>
  <c r="J148" i="8"/>
  <c r="I148" i="8"/>
  <c r="L147" i="8"/>
  <c r="K147" i="8"/>
  <c r="J147" i="8"/>
  <c r="I147" i="8"/>
  <c r="L146" i="8"/>
  <c r="K146" i="8"/>
  <c r="J146" i="8"/>
  <c r="I146" i="8"/>
  <c r="L145" i="8"/>
  <c r="K145" i="8"/>
  <c r="J145" i="8"/>
  <c r="I145" i="8"/>
  <c r="L144" i="8"/>
  <c r="K144" i="8"/>
  <c r="J144" i="8"/>
  <c r="I144" i="8"/>
  <c r="J143" i="8"/>
  <c r="H143" i="8"/>
  <c r="L143" i="8" s="1"/>
  <c r="G143" i="8"/>
  <c r="F143" i="8"/>
  <c r="K143" i="8" s="1"/>
  <c r="E143" i="8"/>
  <c r="L142" i="8"/>
  <c r="K142" i="8"/>
  <c r="J142" i="8"/>
  <c r="L141" i="8"/>
  <c r="K141" i="8"/>
  <c r="J141" i="8"/>
  <c r="I141" i="8"/>
  <c r="L140" i="8"/>
  <c r="L139" i="8"/>
  <c r="K139" i="8"/>
  <c r="J139" i="8"/>
  <c r="I139" i="8"/>
  <c r="L138" i="8"/>
  <c r="K138" i="8"/>
  <c r="J138" i="8"/>
  <c r="I138" i="8"/>
  <c r="L137" i="8"/>
  <c r="K137" i="8"/>
  <c r="J137" i="8"/>
  <c r="I137" i="8"/>
  <c r="L136" i="8"/>
  <c r="K136" i="8"/>
  <c r="J136" i="8"/>
  <c r="I136" i="8"/>
  <c r="J135" i="8"/>
  <c r="H135" i="8"/>
  <c r="L135" i="8" s="1"/>
  <c r="G135" i="8"/>
  <c r="F135" i="8"/>
  <c r="K135" i="8" s="1"/>
  <c r="E135" i="8"/>
  <c r="L134" i="8"/>
  <c r="K134" i="8"/>
  <c r="J134" i="8"/>
  <c r="I134" i="8"/>
  <c r="L133" i="8"/>
  <c r="K133" i="8"/>
  <c r="J133" i="8"/>
  <c r="I133" i="8"/>
  <c r="L132" i="8"/>
  <c r="K132" i="8"/>
  <c r="J132" i="8"/>
  <c r="I132" i="8"/>
  <c r="L131" i="8"/>
  <c r="K131" i="8"/>
  <c r="J131" i="8"/>
  <c r="L130" i="8"/>
  <c r="K130" i="8"/>
  <c r="J130" i="8"/>
  <c r="I130" i="8"/>
  <c r="L129" i="8"/>
  <c r="K129" i="8"/>
  <c r="J129" i="8"/>
  <c r="I129" i="8"/>
  <c r="L128" i="8"/>
  <c r="K128" i="8"/>
  <c r="J128" i="8"/>
  <c r="I128" i="8"/>
  <c r="J127" i="8"/>
  <c r="I127" i="8"/>
  <c r="H127" i="8"/>
  <c r="K127" i="8" s="1"/>
  <c r="G127" i="8"/>
  <c r="F127" i="8"/>
  <c r="E127" i="8"/>
  <c r="L126" i="8"/>
  <c r="K126" i="8"/>
  <c r="J126" i="8"/>
  <c r="I126" i="8"/>
  <c r="L125" i="8"/>
  <c r="K125" i="8"/>
  <c r="J125" i="8"/>
  <c r="I125" i="8"/>
  <c r="L124" i="8"/>
  <c r="K124" i="8"/>
  <c r="J124" i="8"/>
  <c r="I124" i="8"/>
  <c r="L123" i="8"/>
  <c r="K123" i="8"/>
  <c r="J123" i="8"/>
  <c r="I123" i="8"/>
  <c r="L122" i="8"/>
  <c r="K122" i="8"/>
  <c r="J122" i="8"/>
  <c r="I122" i="8"/>
  <c r="L121" i="8"/>
  <c r="K121" i="8"/>
  <c r="J121" i="8"/>
  <c r="I121" i="8"/>
  <c r="L120" i="8"/>
  <c r="K120" i="8"/>
  <c r="J120" i="8"/>
  <c r="I120" i="8"/>
  <c r="J119" i="8"/>
  <c r="I119" i="8"/>
  <c r="H119" i="8"/>
  <c r="L119" i="8" s="1"/>
  <c r="G119" i="8"/>
  <c r="F119" i="8"/>
  <c r="K119" i="8" s="1"/>
  <c r="E119" i="8"/>
  <c r="L118" i="8"/>
  <c r="K118" i="8"/>
  <c r="J118" i="8"/>
  <c r="I118" i="8"/>
  <c r="L117" i="8"/>
  <c r="K117" i="8"/>
  <c r="J117" i="8"/>
  <c r="I117" i="8"/>
  <c r="L116" i="8"/>
  <c r="K116" i="8"/>
  <c r="J116" i="8"/>
  <c r="I116" i="8"/>
  <c r="L115" i="8"/>
  <c r="K115" i="8"/>
  <c r="J115" i="8"/>
  <c r="I115" i="8"/>
  <c r="L114" i="8"/>
  <c r="K114" i="8"/>
  <c r="J114" i="8"/>
  <c r="L113" i="8"/>
  <c r="K113" i="8"/>
  <c r="J113" i="8"/>
  <c r="I113" i="8"/>
  <c r="L112" i="8"/>
  <c r="K112" i="8"/>
  <c r="J112" i="8"/>
  <c r="I112" i="8"/>
  <c r="L111" i="8"/>
  <c r="H111" i="8"/>
  <c r="J111" i="8" s="1"/>
  <c r="G111" i="8"/>
  <c r="F111" i="8"/>
  <c r="E111" i="8"/>
  <c r="L110" i="8"/>
  <c r="K110" i="8"/>
  <c r="J110" i="8"/>
  <c r="I110" i="8"/>
  <c r="L109" i="8"/>
  <c r="K109" i="8"/>
  <c r="J109" i="8"/>
  <c r="I109" i="8"/>
  <c r="L108" i="8"/>
  <c r="K108" i="8"/>
  <c r="J108" i="8"/>
  <c r="I108" i="8"/>
  <c r="L107" i="8"/>
  <c r="K107" i="8"/>
  <c r="J107" i="8"/>
  <c r="I107" i="8"/>
  <c r="L106" i="8"/>
  <c r="K106" i="8"/>
  <c r="J106" i="8"/>
  <c r="I106" i="8"/>
  <c r="L105" i="8"/>
  <c r="K105" i="8"/>
  <c r="J105" i="8"/>
  <c r="I105" i="8"/>
  <c r="L104" i="8"/>
  <c r="K104" i="8"/>
  <c r="J104" i="8"/>
  <c r="I104" i="8"/>
  <c r="K103" i="8"/>
  <c r="H103" i="8"/>
  <c r="I103" i="8" s="1"/>
  <c r="G103" i="8"/>
  <c r="F103" i="8"/>
  <c r="E103" i="8"/>
  <c r="L102" i="8"/>
  <c r="K102" i="8"/>
  <c r="J102" i="8"/>
  <c r="L101" i="8"/>
  <c r="K101" i="8"/>
  <c r="J101" i="8"/>
  <c r="I101" i="8"/>
  <c r="L100" i="8"/>
  <c r="K100" i="8"/>
  <c r="J100" i="8"/>
  <c r="I100" i="8"/>
  <c r="L99" i="8"/>
  <c r="K99" i="8"/>
  <c r="J99" i="8"/>
  <c r="L98" i="8"/>
  <c r="K98" i="8"/>
  <c r="J98" i="8"/>
  <c r="I98" i="8"/>
  <c r="L97" i="8"/>
  <c r="K97" i="8"/>
  <c r="J97" i="8"/>
  <c r="I97" i="8"/>
  <c r="L96" i="8"/>
  <c r="K96" i="8"/>
  <c r="J96" i="8"/>
  <c r="I96" i="8"/>
  <c r="J95" i="8"/>
  <c r="I95" i="8"/>
  <c r="H95" i="8"/>
  <c r="K95" i="8" s="1"/>
  <c r="G95" i="8"/>
  <c r="F95" i="8"/>
  <c r="E95" i="8"/>
  <c r="L94" i="8"/>
  <c r="K94" i="8"/>
  <c r="J94" i="8"/>
  <c r="I94" i="8"/>
  <c r="L93" i="8"/>
  <c r="K93" i="8"/>
  <c r="J93" i="8"/>
  <c r="I93" i="8"/>
  <c r="L92" i="8"/>
  <c r="K92" i="8"/>
  <c r="J92" i="8"/>
  <c r="I92" i="8"/>
  <c r="L91" i="8"/>
  <c r="K91" i="8"/>
  <c r="J91" i="8"/>
  <c r="I91" i="8"/>
  <c r="L90" i="8"/>
  <c r="K90" i="8"/>
  <c r="J90" i="8"/>
  <c r="I90" i="8"/>
  <c r="L89" i="8"/>
  <c r="K89" i="8"/>
  <c r="J89" i="8"/>
  <c r="L88" i="8"/>
  <c r="K88" i="8"/>
  <c r="J88" i="8"/>
  <c r="L87" i="8"/>
  <c r="H87" i="8"/>
  <c r="G87" i="8"/>
  <c r="J87" i="8" s="1"/>
  <c r="F87" i="8"/>
  <c r="K87" i="8" s="1"/>
  <c r="E87" i="8"/>
  <c r="L86" i="8"/>
  <c r="K86" i="8"/>
  <c r="J86" i="8"/>
  <c r="L85" i="8"/>
  <c r="K85" i="8"/>
  <c r="L84" i="8"/>
  <c r="K84" i="8"/>
  <c r="J84" i="8"/>
  <c r="I84" i="8"/>
  <c r="L83" i="8"/>
  <c r="K83" i="8"/>
  <c r="J83" i="8"/>
  <c r="I83" i="8"/>
  <c r="L82" i="8"/>
  <c r="K82" i="8"/>
  <c r="J82" i="8"/>
  <c r="I82" i="8"/>
  <c r="L81" i="8"/>
  <c r="K81" i="8"/>
  <c r="J81" i="8"/>
  <c r="I81" i="8"/>
  <c r="L80" i="8"/>
  <c r="K80" i="8"/>
  <c r="J80" i="8"/>
  <c r="I80" i="8"/>
  <c r="K79" i="8"/>
  <c r="H79" i="8"/>
  <c r="I79" i="8" s="1"/>
  <c r="G79" i="8"/>
  <c r="F79" i="8"/>
  <c r="E79" i="8"/>
  <c r="L78" i="8"/>
  <c r="L77" i="8"/>
  <c r="K77" i="8"/>
  <c r="L76" i="8"/>
  <c r="K76" i="8"/>
  <c r="J76" i="8"/>
  <c r="L75" i="8"/>
  <c r="K75" i="8"/>
  <c r="J75" i="8"/>
  <c r="L74" i="8"/>
  <c r="K74" i="8"/>
  <c r="J74" i="8"/>
  <c r="I74" i="8"/>
  <c r="L73" i="8"/>
  <c r="K73" i="8"/>
  <c r="J73" i="8"/>
  <c r="I73" i="8"/>
  <c r="L72" i="8"/>
  <c r="K72" i="8"/>
  <c r="J72" i="8"/>
  <c r="I72" i="8"/>
  <c r="H71" i="8"/>
  <c r="J71" i="8" s="1"/>
  <c r="G71" i="8"/>
  <c r="F71" i="8"/>
  <c r="E71" i="8"/>
  <c r="L70" i="8"/>
  <c r="K70" i="8"/>
  <c r="J70" i="8"/>
  <c r="I70" i="8"/>
  <c r="L69" i="8"/>
  <c r="K69" i="8"/>
  <c r="J69" i="8"/>
  <c r="L68" i="8"/>
  <c r="K68" i="8"/>
  <c r="J68" i="8"/>
  <c r="I68" i="8"/>
  <c r="L67" i="8"/>
  <c r="K67" i="8"/>
  <c r="J67" i="8"/>
  <c r="I67" i="8"/>
  <c r="L66" i="8"/>
  <c r="K66" i="8"/>
  <c r="J66" i="8"/>
  <c r="I66" i="8"/>
  <c r="L65" i="8"/>
  <c r="K65" i="8"/>
  <c r="J65" i="8"/>
  <c r="L64" i="8"/>
  <c r="K64" i="8"/>
  <c r="J64" i="8"/>
  <c r="I64" i="8"/>
  <c r="J63" i="8"/>
  <c r="H63" i="8"/>
  <c r="L63" i="8" s="1"/>
  <c r="G63" i="8"/>
  <c r="F63" i="8"/>
  <c r="K63" i="8" s="1"/>
  <c r="E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I58" i="8"/>
  <c r="L57" i="8"/>
  <c r="K57" i="8"/>
  <c r="J57" i="8"/>
  <c r="I57" i="8"/>
  <c r="L56" i="8"/>
  <c r="K56" i="8"/>
  <c r="J56" i="8"/>
  <c r="I56" i="8"/>
  <c r="J55" i="8"/>
  <c r="I55" i="8"/>
  <c r="H55" i="8"/>
  <c r="K55" i="8" s="1"/>
  <c r="G55" i="8"/>
  <c r="F55" i="8"/>
  <c r="E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I47" i="8"/>
  <c r="H47" i="8"/>
  <c r="K47" i="8" s="1"/>
  <c r="G47" i="8"/>
  <c r="J47" i="8" s="1"/>
  <c r="F47" i="8"/>
  <c r="E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J41" i="8"/>
  <c r="I41" i="8"/>
  <c r="L40" i="8"/>
  <c r="K40" i="8"/>
  <c r="J40" i="8"/>
  <c r="I40" i="8"/>
  <c r="H39" i="8"/>
  <c r="J39" i="8" s="1"/>
  <c r="G39" i="8"/>
  <c r="F39" i="8"/>
  <c r="E39" i="8"/>
  <c r="L38" i="8"/>
  <c r="K38" i="8"/>
  <c r="J38" i="8"/>
  <c r="I38" i="8"/>
  <c r="L37" i="8"/>
  <c r="K37" i="8"/>
  <c r="J37" i="8"/>
  <c r="I37" i="8"/>
  <c r="L36" i="8"/>
  <c r="K36" i="8"/>
  <c r="J36" i="8"/>
  <c r="I36" i="8"/>
  <c r="L35" i="8"/>
  <c r="K35" i="8"/>
  <c r="J35" i="8"/>
  <c r="I35" i="8"/>
  <c r="L34" i="8"/>
  <c r="K34" i="8"/>
  <c r="J34" i="8"/>
  <c r="I34" i="8"/>
  <c r="L33" i="8"/>
  <c r="K33" i="8"/>
  <c r="J33" i="8"/>
  <c r="I33" i="8"/>
  <c r="L32" i="8"/>
  <c r="K32" i="8"/>
  <c r="J32" i="8"/>
  <c r="I32" i="8"/>
  <c r="H31" i="8"/>
  <c r="J31" i="8" s="1"/>
  <c r="G31" i="8"/>
  <c r="F31" i="8"/>
  <c r="E31" i="8"/>
  <c r="L30" i="8"/>
  <c r="K30" i="8"/>
  <c r="J30" i="8"/>
  <c r="I30" i="8"/>
  <c r="L29" i="8"/>
  <c r="K29" i="8"/>
  <c r="J29" i="8"/>
  <c r="L28" i="8"/>
  <c r="K28" i="8"/>
  <c r="J28" i="8"/>
  <c r="L27" i="8"/>
  <c r="K27" i="8"/>
  <c r="J27" i="8"/>
  <c r="L26" i="8"/>
  <c r="K26" i="8"/>
  <c r="J26" i="8"/>
  <c r="I26" i="8"/>
  <c r="L25" i="8"/>
  <c r="K25" i="8"/>
  <c r="J25" i="8"/>
  <c r="I25" i="8"/>
  <c r="L24" i="8"/>
  <c r="K24" i="8"/>
  <c r="J24" i="8"/>
  <c r="I24" i="8"/>
  <c r="I23" i="8"/>
  <c r="H23" i="8"/>
  <c r="L23" i="8" s="1"/>
  <c r="G23" i="8"/>
  <c r="J23" i="8" s="1"/>
  <c r="F23" i="8"/>
  <c r="K23" i="8" s="1"/>
  <c r="E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I15" i="8"/>
  <c r="H15" i="8"/>
  <c r="L15" i="8" s="1"/>
  <c r="G15" i="8"/>
  <c r="J15" i="8" s="1"/>
  <c r="F15" i="8"/>
  <c r="K15" i="8" s="1"/>
  <c r="E15" i="8"/>
  <c r="K14" i="8"/>
  <c r="J14" i="8"/>
  <c r="I14" i="8"/>
  <c r="H14" i="8"/>
  <c r="L14" i="8" s="1"/>
  <c r="G14" i="8"/>
  <c r="F14" i="8"/>
  <c r="E14" i="8"/>
  <c r="I13" i="8"/>
  <c r="H13" i="8"/>
  <c r="L13" i="8" s="1"/>
  <c r="G13" i="8"/>
  <c r="J13" i="8" s="1"/>
  <c r="F13" i="8"/>
  <c r="K13" i="8" s="1"/>
  <c r="E13" i="8"/>
  <c r="I12" i="8"/>
  <c r="H12" i="8"/>
  <c r="L12" i="8" s="1"/>
  <c r="G12" i="8"/>
  <c r="J12" i="8" s="1"/>
  <c r="F12" i="8"/>
  <c r="K12" i="8" s="1"/>
  <c r="E12" i="8"/>
  <c r="I11" i="8"/>
  <c r="H11" i="8"/>
  <c r="L11" i="8" s="1"/>
  <c r="G11" i="8"/>
  <c r="J11" i="8" s="1"/>
  <c r="F11" i="8"/>
  <c r="K11" i="8" s="1"/>
  <c r="E11" i="8"/>
  <c r="I10" i="8"/>
  <c r="H10" i="8"/>
  <c r="L10" i="8" s="1"/>
  <c r="G10" i="8"/>
  <c r="J10" i="8" s="1"/>
  <c r="F10" i="8"/>
  <c r="K10" i="8" s="1"/>
  <c r="E10" i="8"/>
  <c r="I9" i="8"/>
  <c r="H9" i="8"/>
  <c r="L9" i="8" s="1"/>
  <c r="G9" i="8"/>
  <c r="J9" i="8" s="1"/>
  <c r="F9" i="8"/>
  <c r="K9" i="8" s="1"/>
  <c r="E9" i="8"/>
  <c r="I8" i="8"/>
  <c r="H8" i="8"/>
  <c r="L8" i="8" s="1"/>
  <c r="G8" i="8"/>
  <c r="J8" i="8" s="1"/>
  <c r="F8" i="8"/>
  <c r="K8" i="8" s="1"/>
  <c r="E8" i="8"/>
  <c r="E7" i="8" s="1"/>
  <c r="M7" i="8"/>
  <c r="J7" i="8"/>
  <c r="H7" i="8"/>
  <c r="L7" i="8" s="1"/>
  <c r="G7" i="8"/>
  <c r="F7" i="8"/>
  <c r="K7" i="8" s="1"/>
  <c r="C7" i="8"/>
  <c r="L31" i="8" l="1"/>
  <c r="L39" i="8"/>
  <c r="L71" i="8"/>
  <c r="I7" i="8"/>
  <c r="K31" i="8"/>
  <c r="K39" i="8"/>
  <c r="L47" i="8"/>
  <c r="L55" i="8"/>
  <c r="K71" i="8"/>
  <c r="J79" i="8"/>
  <c r="L95" i="8"/>
  <c r="J103" i="8"/>
  <c r="K111" i="8"/>
  <c r="L127" i="8"/>
  <c r="I135" i="8"/>
  <c r="I143" i="8"/>
  <c r="I151" i="8"/>
  <c r="L159" i="8"/>
  <c r="L167" i="8"/>
  <c r="L175" i="8"/>
  <c r="I31" i="8"/>
  <c r="I39" i="8"/>
  <c r="I71" i="8"/>
  <c r="L79" i="8"/>
  <c r="L103" i="8"/>
  <c r="J159" i="8"/>
  <c r="J167" i="8"/>
  <c r="J175" i="8"/>
</calcChain>
</file>

<file path=xl/sharedStrings.xml><?xml version="1.0" encoding="utf-8"?>
<sst xmlns="http://schemas.openxmlformats.org/spreadsheetml/2006/main" count="239" uniqueCount="69">
  <si>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</si>
  <si>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</si>
  <si>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</si>
  <si>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</si>
  <si>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</si>
  <si>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</si>
  <si>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</si>
  <si>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</si>
  <si>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</si>
  <si>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</si>
  <si>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</si>
  <si>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</si>
  <si>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</si>
  <si>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</si>
  <si>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</si>
  <si>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</si>
  <si>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</si>
  <si>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</si>
  <si>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</si>
  <si>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</si>
  <si>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</si>
  <si>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</si>
  <si>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</si>
  <si>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</si>
  <si>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</si>
  <si>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</si>
  <si>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Начальник отдела по сельскому хозяйству
Березецкая Ю.Н.
250-242</t>
  </si>
  <si>
    <t>Председатель комитета по делам народов Севера, охраны окружающей среды и водных ресурсов,
Воронова О.Ю.
 250229</t>
  </si>
  <si>
    <t>Начальник ОРИМП 
Горячева О.К.
250202</t>
  </si>
  <si>
    <t>Председатель комитета гражданской защиты населения Нефтеюганского района, 
Сычёв А.М. 
250162</t>
  </si>
  <si>
    <t xml:space="preserve">Председатель комитета по экономической политике и предпринимательству,
Шумейко И.М.
250179
</t>
  </si>
  <si>
    <t>Председатель комитета по управлению муниципальным имуществом,
 Большакова О.Н.
290043</t>
  </si>
  <si>
    <t xml:space="preserve">Начальник отдела  по опеке и попечительству,
Лобанкова В.В.
247606
</t>
  </si>
  <si>
    <t>"Развитие культуры Нефтеюганского района на 2019-2024 годы и на период до 2030 года"</t>
  </si>
  <si>
    <t xml:space="preserve">"Развитие физической культуры и спорта в Нефтеюганском районе на 2019-2024 годы и на период до 2030 года" </t>
  </si>
  <si>
    <t>"Образование 21 века на 2019-2024 годы и на период до 2030 года"</t>
  </si>
  <si>
    <t>"Обеспечение доступным и комфортным жильем жителей Нефтеюганского района в 2019-2024 годах и на период до 2030 года"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</si>
  <si>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</si>
  <si>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Начальник отдела профилактики терроризма и правонарушений, 
Белоус В.П. 
256898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</si>
  <si>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</si>
  <si>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</si>
  <si>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</si>
  <si>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</si>
  <si>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</si>
  <si>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>"Доступная среда Нефтеюганского района на 2019-2024 годы и на период до 2030 года"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</si>
  <si>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</si>
  <si>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</si>
  <si>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«Обеспечение экологической безопасности Нефтеюганского района на 2019-2024 годы и на период до 2030 года»</t>
  </si>
  <si>
    <t>"Развитие транспортной системы Нефтеюганского   района на 2019-2024 годы и на период до 2030 года"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</si>
  <si>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</si>
  <si>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</si>
  <si>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>"Совершенствование  муниципального  управления в Нефтеюганском  районе на 2019  - 2024 годы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</si>
  <si>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</si>
  <si>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"Развитие информационного общества Нефтеюганского района на 2019-2024 годы и на период до 2030 года"</t>
  </si>
  <si>
    <t>Утвержденный/уточненный  план на 2019 год</t>
  </si>
  <si>
    <t>Всего 21</t>
  </si>
  <si>
    <t xml:space="preserve">% исполнения к утвержденному/уточненному  плану на 2019 год </t>
  </si>
  <si>
    <t>И.о.начальника отдела социально-трудовых отношений,
Захаров О.А.
225561</t>
  </si>
  <si>
    <t>Заместитель председателя комитета по культуре
Аликова Е.С.
316414</t>
  </si>
  <si>
    <t>Начальник УИТиАР
Гимазетдинов И.М.
250177</t>
  </si>
  <si>
    <t>Председатель комитета ФКиС 
Смирнов М.А. 
278107</t>
  </si>
  <si>
    <t xml:space="preserve">Начальник отдела по реализации жилищных программ комитета  жилищной политике
Гончаренко Т.Л.
250159
</t>
  </si>
  <si>
    <t>Начальник управления по связям с общественностью
Федорова А.Н.
256815</t>
  </si>
  <si>
    <t xml:space="preserve">
Начальник отдела по транспорту и дорогам,
Василевская М.Б.
250186</t>
  </si>
  <si>
    <t>«Управление муниципальными финансами в Нефтеюганском районе на 2019-2024 годы и период до 2030 года»</t>
  </si>
  <si>
    <t>Заместители директора департамента финансов:
Московкина Л.Д.
250146
Курова Н.В.
250196</t>
  </si>
  <si>
    <t xml:space="preserve">Начальник управления по учету и отчетности –  главный бухгалтер АНР,
Раздрогина Т.П.
</t>
  </si>
  <si>
    <t>Начальник управления по связям с 
общественностью,
Федорова А.Н.
256815</t>
  </si>
  <si>
    <t>на 31.12.2019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</si>
</sst>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8" formatCode="_-* #,##0.000_р_._-;\-* #,##0.000_р_._-;_-* &quot;-&quot;???_р_._-;_-@_-"/>
    <numFmt numFmtId="169" formatCode="_-* #,##0.00&quot;р.&quot;_-;\-* #,##0.00&quot;р.&quot;_-;_-* &quot;-&quot;??&quot;р.&quot;_-;_-@_-"/>
    <numFmt numFmtId="170" formatCode="_-* #,##0.00\ _р_._-;\-* #,##0.00\ _р_._-;_-* &quot;-&quot;??\ _р_._-;_-@_-"/>
    <numFmt numFmtId="171" formatCode="_(* #,##0.00_);_(* \(#,##0.00\);_(* &quot;-&quot;??_);_(@_)"/>
    <numFmt numFmtId="172" formatCode="_-* #,##0.0\ _₽_-;\-* #,##0.0\ _₽_-;_-* &quot;-&quot;??\ _₽_-;_-@_-"/>
    <numFmt numFmtId="174" formatCode="_-* #,##0.0_р_._-;\-* #,##0.0_р_._-;_-* &quot;-&quot;?_р_._-;_-@_-"/>
    <numFmt numFmtId="176" formatCode="_-* #,##0.0_р_._-;\-* #,##0.0_р_._-;_-* &quot;-&quot;??_р_._-;_-@_-"/>
    <numFmt numFmtId="177" formatCode="_-* #,##0.0\ _₽_-;\-* #,##0.0\ _₽_-;_-* &quot;-&quot;\ _₽_-;_-@_-"/>
    <numFmt numFmtId="178" formatCode="_-* #,##0.00000\ _₽_-;\-* #,##0.00000\ _₽_-;_-* &quot;-&quot;??\ _₽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30"/>
      <name val="Times New Roman"/>
      <family val="1"/>
      <charset val="204"/>
    </font>
    <font>
      <sz val="20"/>
      <name val="Calibri"/>
      <family val="2"/>
      <scheme val="minor"/>
    </font>
    <font>
      <sz val="42"/>
      <name val="Times New Roman"/>
      <family val="1"/>
      <charset val="204"/>
    </font>
    <font>
      <b/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20"/>
      <color rgb="FFFF0000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7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169" fontId="18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7" fillId="0" borderId="0" xfId="0" applyFont="1"/>
    <xf numFmtId="0" fontId="8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166" fontId="31" fillId="4" borderId="1" xfId="4" applyNumberFormat="1" applyFont="1" applyFill="1" applyBorder="1" applyAlignment="1">
      <alignment horizontal="right" vertical="center" wrapText="1"/>
    </xf>
    <xf numFmtId="172" fontId="31" fillId="4" borderId="1" xfId="4" applyNumberFormat="1" applyFont="1" applyFill="1" applyBorder="1" applyAlignment="1">
      <alignment horizontal="right" vertical="center" wrapText="1"/>
    </xf>
    <xf numFmtId="172" fontId="32" fillId="3" borderId="1" xfId="4" applyNumberFormat="1" applyFont="1" applyFill="1" applyBorder="1" applyAlignment="1">
      <alignment horizontal="right" vertical="center" wrapText="1"/>
    </xf>
    <xf numFmtId="172" fontId="31" fillId="3" borderId="1" xfId="4" applyNumberFormat="1" applyFont="1" applyFill="1" applyBorder="1" applyAlignment="1">
      <alignment horizontal="right" vertical="center" wrapText="1"/>
    </xf>
    <xf numFmtId="166" fontId="32" fillId="5" borderId="1" xfId="4" applyNumberFormat="1" applyFont="1" applyFill="1" applyBorder="1" applyAlignment="1">
      <alignment horizontal="right" vertical="center" wrapText="1"/>
    </xf>
    <xf numFmtId="166" fontId="31" fillId="3" borderId="1" xfId="4" applyNumberFormat="1" applyFont="1" applyFill="1" applyBorder="1" applyAlignment="1">
      <alignment horizontal="right" vertical="center" wrapText="1"/>
    </xf>
    <xf numFmtId="166" fontId="32" fillId="3" borderId="1" xfId="4" applyNumberFormat="1" applyFont="1" applyFill="1" applyBorder="1" applyAlignment="1">
      <alignment horizontal="right" vertical="center" wrapText="1"/>
    </xf>
    <xf numFmtId="174" fontId="32" fillId="0" borderId="1" xfId="572" applyNumberFormat="1" applyFont="1" applyFill="1" applyBorder="1" applyAlignment="1">
      <alignment horizontal="right" vertical="center" wrapText="1"/>
    </xf>
    <xf numFmtId="166" fontId="31" fillId="0" borderId="1" xfId="4" applyNumberFormat="1" applyFont="1" applyFill="1" applyBorder="1" applyAlignment="1">
      <alignment horizontal="right" vertical="center" wrapText="1"/>
    </xf>
    <xf numFmtId="166" fontId="32" fillId="0" borderId="1" xfId="4" applyNumberFormat="1" applyFont="1" applyFill="1" applyBorder="1" applyAlignment="1">
      <alignment horizontal="right" vertical="center" wrapText="1"/>
    </xf>
    <xf numFmtId="172" fontId="32" fillId="5" borderId="1" xfId="4" applyNumberFormat="1" applyFont="1" applyFill="1" applyBorder="1" applyAlignment="1">
      <alignment horizontal="right" vertical="center" wrapText="1"/>
    </xf>
    <xf numFmtId="172" fontId="26" fillId="0" borderId="1" xfId="572" applyNumberFormat="1" applyFont="1" applyFill="1" applyBorder="1" applyAlignment="1">
      <alignment horizontal="right" vertical="center" wrapText="1"/>
    </xf>
    <xf numFmtId="172" fontId="26" fillId="3" borderId="1" xfId="572" applyNumberFormat="1" applyFont="1" applyFill="1" applyBorder="1" applyAlignment="1">
      <alignment horizontal="right" vertical="center" wrapText="1"/>
    </xf>
    <xf numFmtId="166" fontId="7" fillId="0" borderId="0" xfId="0" applyNumberFormat="1" applyFont="1"/>
    <xf numFmtId="166" fontId="32" fillId="0" borderId="1" xfId="0" applyNumberFormat="1" applyFont="1" applyBorder="1" applyAlignment="1">
      <alignment vertical="center" wrapText="1"/>
    </xf>
    <xf numFmtId="166" fontId="32" fillId="0" borderId="1" xfId="4" applyNumberFormat="1" applyFont="1" applyBorder="1" applyAlignment="1">
      <alignment horizontal="right" vertical="center" wrapText="1"/>
    </xf>
    <xf numFmtId="166" fontId="32" fillId="3" borderId="1" xfId="590" applyNumberFormat="1" applyFont="1" applyFill="1" applyBorder="1" applyAlignment="1">
      <alignment horizontal="right" vertical="center" wrapText="1"/>
    </xf>
    <xf numFmtId="166" fontId="32" fillId="0" borderId="1" xfId="590" applyNumberFormat="1" applyFont="1" applyFill="1" applyBorder="1" applyAlignment="1">
      <alignment horizontal="right" vertical="center" wrapText="1"/>
    </xf>
    <xf numFmtId="172" fontId="32" fillId="3" borderId="1" xfId="572" applyNumberFormat="1" applyFont="1" applyFill="1" applyBorder="1" applyAlignment="1">
      <alignment horizontal="center" vertical="center" wrapText="1"/>
    </xf>
    <xf numFmtId="43" fontId="32" fillId="3" borderId="1" xfId="572" applyNumberFormat="1" applyFont="1" applyFill="1" applyBorder="1" applyAlignment="1">
      <alignment horizontal="center" vertical="center" wrapText="1"/>
    </xf>
    <xf numFmtId="166" fontId="31" fillId="5" borderId="1" xfId="4" applyNumberFormat="1" applyFont="1" applyFill="1" applyBorder="1" applyAlignment="1">
      <alignment horizontal="right" vertical="center" wrapText="1"/>
    </xf>
    <xf numFmtId="0" fontId="34" fillId="0" borderId="0" xfId="0" applyFont="1"/>
    <xf numFmtId="0" fontId="35" fillId="0" borderId="0" xfId="0" applyFont="1"/>
    <xf numFmtId="176" fontId="32" fillId="0" borderId="1" xfId="585" applyNumberFormat="1" applyFont="1" applyFill="1" applyBorder="1" applyAlignment="1">
      <alignment horizontal="right" vertical="center" wrapText="1"/>
    </xf>
    <xf numFmtId="176" fontId="32" fillId="3" borderId="1" xfId="585" applyNumberFormat="1" applyFont="1" applyFill="1" applyBorder="1" applyAlignment="1">
      <alignment horizontal="right" vertical="center" wrapText="1"/>
    </xf>
    <xf numFmtId="176" fontId="32" fillId="3" borderId="1" xfId="4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1" fontId="12" fillId="3" borderId="1" xfId="4" applyNumberFormat="1" applyFont="1" applyFill="1" applyBorder="1" applyAlignment="1">
      <alignment horizontal="center" vertical="center" wrapText="1"/>
    </xf>
    <xf numFmtId="168" fontId="17" fillId="0" borderId="1" xfId="3" applyNumberFormat="1" applyFont="1" applyFill="1" applyBorder="1" applyAlignment="1">
      <alignment horizontal="center" vertical="center" wrapText="1"/>
    </xf>
    <xf numFmtId="168" fontId="17" fillId="0" borderId="1" xfId="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3" fillId="2" borderId="1" xfId="3" applyFont="1" applyFill="1" applyBorder="1" applyAlignment="1">
      <alignment horizontal="center" vertical="center"/>
    </xf>
    <xf numFmtId="0" fontId="16" fillId="0" borderId="1" xfId="602" applyFont="1" applyBorder="1" applyAlignment="1">
      <alignment horizontal="center" vertical="center" wrapText="1"/>
    </xf>
    <xf numFmtId="0" fontId="16" fillId="3" borderId="1" xfId="602" applyFont="1" applyFill="1" applyBorder="1" applyAlignment="1">
      <alignment horizontal="center" vertical="center" wrapText="1"/>
    </xf>
    <xf numFmtId="0" fontId="25" fillId="0" borderId="0" xfId="602" applyFont="1"/>
    <xf numFmtId="0" fontId="22" fillId="0" borderId="0" xfId="602" applyFont="1"/>
    <xf numFmtId="0" fontId="20" fillId="0" borderId="0" xfId="602" applyFont="1"/>
    <xf numFmtId="0" fontId="16" fillId="2" borderId="1" xfId="602" applyFont="1" applyFill="1" applyBorder="1" applyAlignment="1">
      <alignment horizontal="center" vertical="center" wrapText="1"/>
    </xf>
    <xf numFmtId="0" fontId="10" fillId="0" borderId="1" xfId="602" applyFont="1" applyBorder="1" applyAlignment="1">
      <alignment horizontal="center" vertical="center" wrapText="1"/>
    </xf>
    <xf numFmtId="0" fontId="16" fillId="0" borderId="1" xfId="602" applyFont="1" applyBorder="1" applyAlignment="1">
      <alignment horizontal="center" vertical="center" wrapText="1"/>
    </xf>
    <xf numFmtId="0" fontId="10" fillId="2" borderId="1" xfId="602" applyFont="1" applyFill="1" applyBorder="1" applyAlignment="1">
      <alignment horizontal="center" vertical="center" wrapText="1"/>
    </xf>
    <xf numFmtId="49" fontId="10" fillId="2" borderId="1" xfId="602" applyNumberFormat="1" applyFont="1" applyFill="1" applyBorder="1" applyAlignment="1">
      <alignment horizontal="center" vertical="center" wrapText="1"/>
    </xf>
    <xf numFmtId="0" fontId="10" fillId="3" borderId="1" xfId="602" applyFont="1" applyFill="1" applyBorder="1" applyAlignment="1">
      <alignment horizontal="center" vertical="center"/>
    </xf>
    <xf numFmtId="0" fontId="29" fillId="0" borderId="0" xfId="602" applyFont="1"/>
    <xf numFmtId="0" fontId="21" fillId="0" borderId="0" xfId="602" applyFont="1"/>
    <xf numFmtId="0" fontId="30" fillId="0" borderId="0" xfId="602" applyFont="1"/>
    <xf numFmtId="0" fontId="12" fillId="0" borderId="1" xfId="602" applyFont="1" applyBorder="1" applyAlignment="1">
      <alignment horizontal="center" vertical="center" wrapText="1"/>
    </xf>
    <xf numFmtId="0" fontId="13" fillId="0" borderId="1" xfId="602" applyFont="1" applyBorder="1" applyAlignment="1">
      <alignment horizontal="center" vertical="center" wrapText="1"/>
    </xf>
    <xf numFmtId="164" fontId="13" fillId="0" borderId="1" xfId="602" applyNumberFormat="1" applyFont="1" applyBorder="1" applyAlignment="1">
      <alignment horizontal="center" vertical="center"/>
    </xf>
    <xf numFmtId="0" fontId="14" fillId="0" borderId="1" xfId="602" applyFont="1" applyFill="1" applyBorder="1" applyAlignment="1">
      <alignment horizontal="center" vertical="center" textRotation="90" wrapText="1"/>
    </xf>
    <xf numFmtId="177" fontId="31" fillId="4" borderId="1" xfId="4" applyNumberFormat="1" applyFont="1" applyFill="1" applyBorder="1" applyAlignment="1">
      <alignment horizontal="right" vertical="center" wrapText="1"/>
    </xf>
    <xf numFmtId="1" fontId="13" fillId="3" borderId="1" xfId="602" applyNumberFormat="1" applyFont="1" applyFill="1" applyBorder="1" applyAlignment="1">
      <alignment horizontal="center" vertical="center" wrapText="1"/>
    </xf>
    <xf numFmtId="0" fontId="16" fillId="0" borderId="2" xfId="602" applyFont="1" applyBorder="1" applyAlignment="1">
      <alignment horizontal="left" vertical="center" wrapText="1"/>
    </xf>
    <xf numFmtId="0" fontId="7" fillId="0" borderId="0" xfId="602" applyFont="1"/>
    <xf numFmtId="0" fontId="8" fillId="0" borderId="0" xfId="602" applyFont="1"/>
    <xf numFmtId="0" fontId="15" fillId="0" borderId="0" xfId="602" applyFont="1"/>
    <xf numFmtId="0" fontId="13" fillId="0" borderId="1" xfId="602" applyFont="1" applyBorder="1" applyAlignment="1">
      <alignment horizontal="center" vertical="center"/>
    </xf>
    <xf numFmtId="16" fontId="16" fillId="5" borderId="1" xfId="602" applyNumberFormat="1" applyFont="1" applyFill="1" applyBorder="1" applyAlignment="1">
      <alignment horizontal="center" vertical="center" textRotation="90" wrapText="1"/>
    </xf>
    <xf numFmtId="166" fontId="32" fillId="2" borderId="1" xfId="602" applyNumberFormat="1" applyFont="1" applyFill="1" applyBorder="1" applyAlignment="1">
      <alignment horizontal="right" vertical="center" wrapText="1"/>
    </xf>
    <xf numFmtId="177" fontId="32" fillId="2" borderId="1" xfId="602" applyNumberFormat="1" applyFont="1" applyFill="1" applyBorder="1" applyAlignment="1">
      <alignment horizontal="right" vertical="center" wrapText="1"/>
    </xf>
    <xf numFmtId="166" fontId="31" fillId="2" borderId="1" xfId="602" applyNumberFormat="1" applyFont="1" applyFill="1" applyBorder="1" applyAlignment="1">
      <alignment horizontal="right" vertical="center" wrapText="1"/>
    </xf>
    <xf numFmtId="0" fontId="13" fillId="3" borderId="1" xfId="602" applyFont="1" applyFill="1" applyBorder="1" applyAlignment="1">
      <alignment horizontal="center" vertical="center" wrapText="1"/>
    </xf>
    <xf numFmtId="0" fontId="16" fillId="0" borderId="3" xfId="602" applyFont="1" applyBorder="1" applyAlignment="1">
      <alignment horizontal="left" vertical="center" wrapText="1"/>
    </xf>
    <xf numFmtId="16" fontId="16" fillId="5" borderId="1" xfId="603" applyNumberFormat="1" applyFont="1" applyFill="1" applyBorder="1" applyAlignment="1">
      <alignment horizontal="center" vertical="center" textRotation="90" wrapText="1"/>
    </xf>
    <xf numFmtId="0" fontId="16" fillId="5" borderId="1" xfId="603" applyFont="1" applyFill="1" applyBorder="1" applyAlignment="1">
      <alignment horizontal="center" vertical="center" textRotation="90" wrapText="1"/>
    </xf>
    <xf numFmtId="0" fontId="16" fillId="5" borderId="1" xfId="602" applyFont="1" applyFill="1" applyBorder="1" applyAlignment="1">
      <alignment horizontal="center" vertical="center" textRotation="90" wrapText="1"/>
    </xf>
    <xf numFmtId="0" fontId="16" fillId="0" borderId="4" xfId="602" applyFont="1" applyBorder="1" applyAlignment="1">
      <alignment horizontal="left" vertical="center" wrapText="1"/>
    </xf>
    <xf numFmtId="0" fontId="12" fillId="5" borderId="1" xfId="602" applyFont="1" applyFill="1" applyBorder="1" applyAlignment="1">
      <alignment horizontal="center" vertical="center"/>
    </xf>
    <xf numFmtId="0" fontId="12" fillId="5" borderId="1" xfId="602" applyFont="1" applyFill="1" applyBorder="1" applyAlignment="1">
      <alignment horizontal="center" vertical="center" wrapText="1"/>
    </xf>
    <xf numFmtId="164" fontId="12" fillId="5" borderId="1" xfId="602" applyNumberFormat="1" applyFont="1" applyFill="1" applyBorder="1" applyAlignment="1">
      <alignment horizontal="center" vertical="center"/>
    </xf>
    <xf numFmtId="0" fontId="12" fillId="3" borderId="1" xfId="602" applyFont="1" applyFill="1" applyBorder="1" applyAlignment="1">
      <alignment horizontal="center" vertical="center" wrapText="1"/>
    </xf>
    <xf numFmtId="177" fontId="31" fillId="3" borderId="1" xfId="4" applyNumberFormat="1" applyFont="1" applyFill="1" applyBorder="1" applyAlignment="1">
      <alignment horizontal="right" vertical="center" wrapText="1"/>
    </xf>
    <xf numFmtId="177" fontId="32" fillId="3" borderId="1" xfId="4" applyNumberFormat="1" applyFont="1" applyFill="1" applyBorder="1" applyAlignment="1">
      <alignment horizontal="right" vertical="center" wrapText="1"/>
    </xf>
    <xf numFmtId="43" fontId="31" fillId="4" borderId="1" xfId="4" applyNumberFormat="1" applyFont="1" applyFill="1" applyBorder="1" applyAlignment="1">
      <alignment horizontal="right" vertical="center" wrapText="1"/>
    </xf>
    <xf numFmtId="0" fontId="17" fillId="0" borderId="1" xfId="604" applyFont="1" applyFill="1" applyBorder="1" applyAlignment="1">
      <alignment horizontal="center" vertical="center" wrapText="1"/>
    </xf>
    <xf numFmtId="43" fontId="32" fillId="5" borderId="1" xfId="4" applyNumberFormat="1" applyFont="1" applyFill="1" applyBorder="1" applyAlignment="1">
      <alignment horizontal="right" vertical="center" wrapText="1"/>
    </xf>
    <xf numFmtId="0" fontId="17" fillId="0" borderId="1" xfId="604" applyFont="1" applyBorder="1" applyAlignment="1">
      <alignment horizontal="center" vertical="center" wrapText="1"/>
    </xf>
    <xf numFmtId="43" fontId="32" fillId="3" borderId="1" xfId="4" applyNumberFormat="1" applyFont="1" applyFill="1" applyBorder="1" applyAlignment="1">
      <alignment horizontal="right" vertical="center" wrapText="1"/>
    </xf>
    <xf numFmtId="0" fontId="17" fillId="0" borderId="1" xfId="602" applyFont="1" applyFill="1" applyBorder="1" applyAlignment="1">
      <alignment horizontal="center" vertical="center" wrapText="1"/>
    </xf>
    <xf numFmtId="172" fontId="32" fillId="0" borderId="1" xfId="572" applyNumberFormat="1" applyFont="1" applyFill="1" applyBorder="1" applyAlignment="1">
      <alignment horizontal="right" vertical="center" wrapText="1"/>
    </xf>
    <xf numFmtId="177" fontId="32" fillId="5" borderId="1" xfId="1" applyNumberFormat="1" applyFont="1" applyFill="1" applyBorder="1" applyAlignment="1">
      <alignment horizontal="right" vertical="center" wrapText="1"/>
    </xf>
    <xf numFmtId="0" fontId="17" fillId="0" borderId="1" xfId="602" applyFont="1" applyBorder="1" applyAlignment="1">
      <alignment horizontal="center" vertical="center" wrapText="1"/>
    </xf>
    <xf numFmtId="177" fontId="32" fillId="5" borderId="1" xfId="7" applyNumberFormat="1" applyFont="1" applyFill="1" applyBorder="1" applyAlignment="1">
      <alignment horizontal="right" vertical="center" wrapText="1"/>
    </xf>
    <xf numFmtId="177" fontId="32" fillId="5" borderId="1" xfId="4" applyNumberFormat="1" applyFont="1" applyFill="1" applyBorder="1" applyAlignment="1">
      <alignment horizontal="right" vertical="center" wrapText="1"/>
    </xf>
    <xf numFmtId="172" fontId="32" fillId="0" borderId="1" xfId="4" applyNumberFormat="1" applyFont="1" applyFill="1" applyBorder="1" applyAlignment="1">
      <alignment horizontal="right" vertical="center" wrapText="1"/>
    </xf>
    <xf numFmtId="172" fontId="32" fillId="0" borderId="1" xfId="602" applyNumberFormat="1" applyFont="1" applyFill="1" applyBorder="1" applyAlignment="1">
      <alignment horizontal="right" vertical="center" wrapText="1"/>
    </xf>
    <xf numFmtId="177" fontId="31" fillId="4" borderId="1" xfId="1" applyNumberFormat="1" applyFont="1" applyFill="1" applyBorder="1" applyAlignment="1">
      <alignment horizontal="right" vertical="center" wrapText="1"/>
    </xf>
    <xf numFmtId="1" fontId="12" fillId="3" borderId="1" xfId="602" applyNumberFormat="1" applyFont="1" applyFill="1" applyBorder="1" applyAlignment="1">
      <alignment horizontal="center" vertical="center" wrapText="1"/>
    </xf>
    <xf numFmtId="0" fontId="17" fillId="0" borderId="1" xfId="605" applyFont="1" applyFill="1" applyBorder="1" applyAlignment="1">
      <alignment horizontal="center" vertical="center" wrapText="1"/>
    </xf>
    <xf numFmtId="0" fontId="17" fillId="0" borderId="1" xfId="605" applyFont="1" applyBorder="1" applyAlignment="1">
      <alignment horizontal="center" vertical="center" wrapText="1"/>
    </xf>
    <xf numFmtId="166" fontId="26" fillId="3" borderId="1" xfId="572" applyNumberFormat="1" applyFont="1" applyFill="1" applyBorder="1" applyAlignment="1">
      <alignment horizontal="right" vertical="center" wrapText="1"/>
    </xf>
    <xf numFmtId="166" fontId="26" fillId="0" borderId="1" xfId="572" applyNumberFormat="1" applyFont="1" applyFill="1" applyBorder="1" applyAlignment="1">
      <alignment horizontal="right" vertical="center" wrapText="1"/>
    </xf>
    <xf numFmtId="177" fontId="32" fillId="0" borderId="1" xfId="1" applyNumberFormat="1" applyFont="1" applyFill="1" applyBorder="1" applyAlignment="1">
      <alignment horizontal="right" vertical="center" wrapText="1"/>
    </xf>
    <xf numFmtId="172" fontId="32" fillId="0" borderId="1" xfId="585" applyNumberFormat="1" applyFont="1" applyFill="1" applyBorder="1" applyAlignment="1">
      <alignment horizontal="right" vertical="center" wrapText="1"/>
    </xf>
    <xf numFmtId="172" fontId="32" fillId="5" borderId="1" xfId="602" applyNumberFormat="1" applyFont="1" applyFill="1" applyBorder="1" applyAlignment="1">
      <alignment horizontal="right" vertical="center" wrapText="1"/>
    </xf>
    <xf numFmtId="176" fontId="32" fillId="3" borderId="1" xfId="602" applyNumberFormat="1" applyFont="1" applyFill="1" applyBorder="1" applyAlignment="1">
      <alignment horizontal="right" vertical="center" wrapText="1"/>
    </xf>
    <xf numFmtId="177" fontId="32" fillId="3" borderId="1" xfId="602" applyNumberFormat="1" applyFont="1" applyFill="1" applyBorder="1" applyAlignment="1">
      <alignment horizontal="right" vertical="center" wrapText="1"/>
    </xf>
    <xf numFmtId="172" fontId="32" fillId="3" borderId="1" xfId="602" applyNumberFormat="1" applyFont="1" applyFill="1" applyBorder="1" applyAlignment="1">
      <alignment horizontal="right" vertical="center" wrapText="1"/>
    </xf>
    <xf numFmtId="166" fontId="32" fillId="3" borderId="1" xfId="602" applyNumberFormat="1" applyFont="1" applyFill="1" applyBorder="1" applyAlignment="1">
      <alignment horizontal="right" vertical="center" wrapText="1"/>
    </xf>
    <xf numFmtId="172" fontId="32" fillId="0" borderId="1" xfId="0" applyNumberFormat="1" applyFont="1" applyBorder="1" applyAlignment="1">
      <alignment vertical="center" wrapText="1"/>
    </xf>
    <xf numFmtId="166" fontId="32" fillId="5" borderId="1" xfId="602" applyNumberFormat="1" applyFont="1" applyFill="1" applyBorder="1" applyAlignment="1">
      <alignment horizontal="right" vertical="center" wrapText="1"/>
    </xf>
    <xf numFmtId="0" fontId="12" fillId="0" borderId="1" xfId="602" applyFont="1" applyFill="1" applyBorder="1" applyAlignment="1">
      <alignment horizontal="center" vertical="center" wrapText="1"/>
    </xf>
    <xf numFmtId="164" fontId="12" fillId="0" borderId="1" xfId="602" applyNumberFormat="1" applyFont="1" applyFill="1" applyBorder="1" applyAlignment="1">
      <alignment horizontal="center" vertical="center"/>
    </xf>
    <xf numFmtId="166" fontId="32" fillId="0" borderId="1" xfId="602" applyNumberFormat="1" applyFont="1" applyFill="1" applyBorder="1" applyAlignment="1">
      <alignment horizontal="right" vertical="center" wrapText="1"/>
    </xf>
    <xf numFmtId="0" fontId="17" fillId="3" borderId="1" xfId="603" applyFont="1" applyFill="1" applyBorder="1" applyAlignment="1">
      <alignment horizontal="center" vertical="center" wrapText="1"/>
    </xf>
    <xf numFmtId="177" fontId="32" fillId="0" borderId="1" xfId="7" applyNumberFormat="1" applyFont="1" applyFill="1" applyBorder="1" applyAlignment="1">
      <alignment horizontal="right" vertical="center" wrapText="1"/>
    </xf>
    <xf numFmtId="0" fontId="17" fillId="3" borderId="1" xfId="602" applyFont="1" applyFill="1" applyBorder="1" applyAlignment="1">
      <alignment horizontal="center" vertical="center" wrapText="1"/>
    </xf>
    <xf numFmtId="172" fontId="32" fillId="0" borderId="1" xfId="4" applyNumberFormat="1" applyFont="1" applyBorder="1" applyAlignment="1">
      <alignment horizontal="right" vertical="center" wrapText="1"/>
    </xf>
    <xf numFmtId="172" fontId="32" fillId="3" borderId="1" xfId="590" applyNumberFormat="1" applyFont="1" applyFill="1" applyBorder="1" applyAlignment="1">
      <alignment horizontal="right" vertical="center" wrapText="1"/>
    </xf>
    <xf numFmtId="172" fontId="33" fillId="0" borderId="1" xfId="0" applyNumberFormat="1" applyFont="1" applyBorder="1" applyAlignment="1">
      <alignment vertical="center" wrapText="1"/>
    </xf>
    <xf numFmtId="177" fontId="32" fillId="3" borderId="1" xfId="7" applyNumberFormat="1" applyFont="1" applyFill="1" applyBorder="1" applyAlignment="1">
      <alignment horizontal="right" vertical="center" wrapText="1"/>
    </xf>
    <xf numFmtId="177" fontId="32" fillId="3" borderId="1" xfId="1" applyNumberFormat="1" applyFont="1" applyFill="1" applyBorder="1" applyAlignment="1">
      <alignment horizontal="right" vertical="center" wrapText="1"/>
    </xf>
    <xf numFmtId="178" fontId="32" fillId="5" borderId="1" xfId="602" applyNumberFormat="1" applyFont="1" applyFill="1" applyBorder="1" applyAlignment="1">
      <alignment horizontal="right" vertical="center" wrapText="1"/>
    </xf>
    <xf numFmtId="178" fontId="32" fillId="5" borderId="1" xfId="4" applyNumberFormat="1" applyFont="1" applyFill="1" applyBorder="1" applyAlignment="1">
      <alignment horizontal="right" vertical="center" wrapText="1"/>
    </xf>
    <xf numFmtId="172" fontId="32" fillId="3" borderId="1" xfId="606" applyNumberFormat="1" applyFont="1" applyFill="1" applyBorder="1" applyAlignment="1">
      <alignment horizontal="right" vertical="center" wrapText="1"/>
    </xf>
    <xf numFmtId="166" fontId="32" fillId="3" borderId="1" xfId="606" applyNumberFormat="1" applyFont="1" applyFill="1" applyBorder="1" applyAlignment="1">
      <alignment horizontal="right" vertical="center" wrapText="1"/>
    </xf>
    <xf numFmtId="178" fontId="32" fillId="3" borderId="1" xfId="602" applyNumberFormat="1" applyFont="1" applyFill="1" applyBorder="1" applyAlignment="1">
      <alignment horizontal="right" vertical="center" wrapText="1"/>
    </xf>
  </cellXfs>
  <cellStyles count="607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1 3 2" xfId="589"/>
    <cellStyle name="Обычный 2 2 11 3 2 2" xfId="595"/>
    <cellStyle name="Обычный 2 2 11 3 2 3" xfId="600"/>
    <cellStyle name="Обычный 2 2 11 3 2 4" xfId="605"/>
    <cellStyle name="Обычный 2 2 12" xfId="17"/>
    <cellStyle name="Обычный 2 2 12 2 2" xfId="18"/>
    <cellStyle name="Обычный 2 2 12 2 2 2" xfId="591"/>
    <cellStyle name="Обычный 2 2 12 2 2 3" xfId="596"/>
    <cellStyle name="Обычный 2 2 12 2 2 4" xfId="601"/>
    <cellStyle name="Обычный 2 2 12 2 2 5" xfId="606"/>
    <cellStyle name="Обычный 2 2 13" xfId="19"/>
    <cellStyle name="Обычный 2 2 14" xfId="2"/>
    <cellStyle name="Обычный 2 2 14 2" xfId="586"/>
    <cellStyle name="Обычный 2 2 14 2 2" xfId="592"/>
    <cellStyle name="Обычный 2 2 14 2 3" xfId="597"/>
    <cellStyle name="Обычный 2 2 14 2 4" xfId="602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6 3 2" xfId="87"/>
    <cellStyle name="Обычный 2 2 2 7" xfId="88"/>
    <cellStyle name="Обычный 2 2 2 7 2" xfId="89"/>
    <cellStyle name="Обычный 2 2 2 8" xfId="90"/>
    <cellStyle name="Обычный 2 2 2 9" xfId="91"/>
    <cellStyle name="Обычный 2 2 3" xfId="92"/>
    <cellStyle name="Обычный 2 2 3 10" xfId="93"/>
    <cellStyle name="Обычный 2 2 3 2" xfId="94"/>
    <cellStyle name="Обычный 2 2 3 2 2" xfId="95"/>
    <cellStyle name="Обычный 2 2 3 2 2 2" xfId="96"/>
    <cellStyle name="Обычный 2 2 3 2 2 2 2" xfId="97"/>
    <cellStyle name="Обычный 2 2 3 2 2 2 2 2" xfId="98"/>
    <cellStyle name="Обычный 2 2 3 2 2 2 2 3" xfId="99"/>
    <cellStyle name="Обычный 2 2 3 2 2 2 3" xfId="100"/>
    <cellStyle name="Обычный 2 2 3 2 2 2 4" xfId="101"/>
    <cellStyle name="Обычный 2 2 3 2 2 3" xfId="102"/>
    <cellStyle name="Обычный 2 2 3 2 2 3 2" xfId="103"/>
    <cellStyle name="Обычный 2 2 3 2 2 3 3" xfId="104"/>
    <cellStyle name="Обычный 2 2 3 2 2 4" xfId="105"/>
    <cellStyle name="Обычный 2 2 3 2 2 5" xfId="106"/>
    <cellStyle name="Обычный 2 2 3 2 2 6" xfId="107"/>
    <cellStyle name="Обычный 2 2 3 2 2 7" xfId="108"/>
    <cellStyle name="Обычный 2 2 3 2 3" xfId="109"/>
    <cellStyle name="Обычный 2 2 3 2 3 2" xfId="110"/>
    <cellStyle name="Обычный 2 2 3 2 3 2 2" xfId="111"/>
    <cellStyle name="Обычный 2 2 3 2 3 2 3" xfId="112"/>
    <cellStyle name="Обычный 2 2 3 2 3 3" xfId="113"/>
    <cellStyle name="Обычный 2 2 3 2 3 4" xfId="114"/>
    <cellStyle name="Обычный 2 2 3 2 3 5" xfId="115"/>
    <cellStyle name="Обычный 2 2 3 2 3 6" xfId="116"/>
    <cellStyle name="Обычный 2 2 3 2 4" xfId="117"/>
    <cellStyle name="Обычный 2 2 3 2 4 2" xfId="118"/>
    <cellStyle name="Обычный 2 2 3 2 4 3" xfId="119"/>
    <cellStyle name="Обычный 2 2 3 2 4 4" xfId="120"/>
    <cellStyle name="Обычный 2 2 3 2 5" xfId="121"/>
    <cellStyle name="Обычный 2 2 3 2 5 2" xfId="122"/>
    <cellStyle name="Обычный 2 2 3 2 6" xfId="123"/>
    <cellStyle name="Обычный 2 2 3 2 6 2" xfId="124"/>
    <cellStyle name="Обычный 2 2 3 2 7" xfId="125"/>
    <cellStyle name="Обычный 2 2 3 2 8" xfId="126"/>
    <cellStyle name="Обычный 2 2 3 2 9" xfId="127"/>
    <cellStyle name="Обычный 2 2 3 3" xfId="128"/>
    <cellStyle name="Обычный 2 2 3 3 2" xfId="129"/>
    <cellStyle name="Обычный 2 2 3 3 2 2" xfId="130"/>
    <cellStyle name="Обычный 2 2 3 3 2 2 2" xfId="131"/>
    <cellStyle name="Обычный 2 2 3 3 2 2 3" xfId="132"/>
    <cellStyle name="Обычный 2 2 3 3 2 3" xfId="133"/>
    <cellStyle name="Обычный 2 2 3 3 2 4" xfId="134"/>
    <cellStyle name="Обычный 2 2 3 3 3" xfId="135"/>
    <cellStyle name="Обычный 2 2 3 3 3 2" xfId="136"/>
    <cellStyle name="Обычный 2 2 3 3 3 3" xfId="137"/>
    <cellStyle name="Обычный 2 2 3 3 4" xfId="138"/>
    <cellStyle name="Обычный 2 2 3 3 5" xfId="139"/>
    <cellStyle name="Обычный 2 2 3 3 6" xfId="140"/>
    <cellStyle name="Обычный 2 2 3 3 7" xfId="141"/>
    <cellStyle name="Обычный 2 2 3 4" xfId="142"/>
    <cellStyle name="Обычный 2 2 3 4 2" xfId="143"/>
    <cellStyle name="Обычный 2 2 3 4 2 2" xfId="144"/>
    <cellStyle name="Обычный 2 2 3 4 2 3" xfId="145"/>
    <cellStyle name="Обычный 2 2 3 4 3" xfId="146"/>
    <cellStyle name="Обычный 2 2 3 4 4" xfId="147"/>
    <cellStyle name="Обычный 2 2 3 4 5" xfId="148"/>
    <cellStyle name="Обычный 2 2 3 4 6" xfId="149"/>
    <cellStyle name="Обычный 2 2 3 5" xfId="150"/>
    <cellStyle name="Обычный 2 2 3 5 2" xfId="151"/>
    <cellStyle name="Обычный 2 2 3 5 3" xfId="152"/>
    <cellStyle name="Обычный 2 2 3 5 4" xfId="153"/>
    <cellStyle name="Обычный 2 2 3 6" xfId="154"/>
    <cellStyle name="Обычный 2 2 3 6 2" xfId="155"/>
    <cellStyle name="Обычный 2 2 3 7" xfId="156"/>
    <cellStyle name="Обычный 2 2 3 7 2" xfId="157"/>
    <cellStyle name="Обычный 2 2 3 8" xfId="158"/>
    <cellStyle name="Обычный 2 2 3 9" xfId="159"/>
    <cellStyle name="Обычный 2 2 4" xfId="160"/>
    <cellStyle name="Обычный 2 2 4 10" xfId="161"/>
    <cellStyle name="Обычный 2 2 4 2" xfId="162"/>
    <cellStyle name="Обычный 2 2 4 2 2" xfId="163"/>
    <cellStyle name="Обычный 2 2 4 2 2 2" xfId="164"/>
    <cellStyle name="Обычный 2 2 4 2 2 2 2" xfId="165"/>
    <cellStyle name="Обычный 2 2 4 2 2 2 2 2" xfId="166"/>
    <cellStyle name="Обычный 2 2 4 2 2 2 2 3" xfId="167"/>
    <cellStyle name="Обычный 2 2 4 2 2 2 3" xfId="168"/>
    <cellStyle name="Обычный 2 2 4 2 2 2 4" xfId="169"/>
    <cellStyle name="Обычный 2 2 4 2 2 3" xfId="170"/>
    <cellStyle name="Обычный 2 2 4 2 2 3 2" xfId="171"/>
    <cellStyle name="Обычный 2 2 4 2 2 3 3" xfId="172"/>
    <cellStyle name="Обычный 2 2 4 2 2 4" xfId="173"/>
    <cellStyle name="Обычный 2 2 4 2 2 5" xfId="174"/>
    <cellStyle name="Обычный 2 2 4 2 2 6" xfId="175"/>
    <cellStyle name="Обычный 2 2 4 2 2 7" xfId="176"/>
    <cellStyle name="Обычный 2 2 4 2 3" xfId="177"/>
    <cellStyle name="Обычный 2 2 4 2 3 2" xfId="178"/>
    <cellStyle name="Обычный 2 2 4 2 3 2 2" xfId="179"/>
    <cellStyle name="Обычный 2 2 4 2 3 2 3" xfId="180"/>
    <cellStyle name="Обычный 2 2 4 2 3 3" xfId="181"/>
    <cellStyle name="Обычный 2 2 4 2 3 4" xfId="182"/>
    <cellStyle name="Обычный 2 2 4 2 3 5" xfId="183"/>
    <cellStyle name="Обычный 2 2 4 2 3 6" xfId="184"/>
    <cellStyle name="Обычный 2 2 4 2 4" xfId="185"/>
    <cellStyle name="Обычный 2 2 4 2 4 2" xfId="186"/>
    <cellStyle name="Обычный 2 2 4 2 4 3" xfId="187"/>
    <cellStyle name="Обычный 2 2 4 2 4 4" xfId="188"/>
    <cellStyle name="Обычный 2 2 4 2 5" xfId="189"/>
    <cellStyle name="Обычный 2 2 4 2 5 2" xfId="190"/>
    <cellStyle name="Обычный 2 2 4 2 6" xfId="191"/>
    <cellStyle name="Обычный 2 2 4 2 6 2" xfId="192"/>
    <cellStyle name="Обычный 2 2 4 2 7" xfId="193"/>
    <cellStyle name="Обычный 2 2 4 2 8" xfId="194"/>
    <cellStyle name="Обычный 2 2 4 2 9" xfId="195"/>
    <cellStyle name="Обычный 2 2 4 3" xfId="196"/>
    <cellStyle name="Обычный 2 2 4 3 2" xfId="197"/>
    <cellStyle name="Обычный 2 2 4 3 2 2" xfId="198"/>
    <cellStyle name="Обычный 2 2 4 3 2 2 2" xfId="199"/>
    <cellStyle name="Обычный 2 2 4 3 2 2 3" xfId="200"/>
    <cellStyle name="Обычный 2 2 4 3 2 3" xfId="201"/>
    <cellStyle name="Обычный 2 2 4 3 2 4" xfId="202"/>
    <cellStyle name="Обычный 2 2 4 3 3" xfId="203"/>
    <cellStyle name="Обычный 2 2 4 3 3 2" xfId="204"/>
    <cellStyle name="Обычный 2 2 4 3 3 3" xfId="205"/>
    <cellStyle name="Обычный 2 2 4 3 4" xfId="206"/>
    <cellStyle name="Обычный 2 2 4 3 5" xfId="207"/>
    <cellStyle name="Обычный 2 2 4 3 6" xfId="208"/>
    <cellStyle name="Обычный 2 2 4 3 7" xfId="209"/>
    <cellStyle name="Обычный 2 2 4 4" xfId="210"/>
    <cellStyle name="Обычный 2 2 4 4 2" xfId="211"/>
    <cellStyle name="Обычный 2 2 4 4 2 2" xfId="212"/>
    <cellStyle name="Обычный 2 2 4 4 2 3" xfId="213"/>
    <cellStyle name="Обычный 2 2 4 4 3" xfId="214"/>
    <cellStyle name="Обычный 2 2 4 4 4" xfId="215"/>
    <cellStyle name="Обычный 2 2 4 4 5" xfId="216"/>
    <cellStyle name="Обычный 2 2 4 4 6" xfId="217"/>
    <cellStyle name="Обычный 2 2 4 5" xfId="218"/>
    <cellStyle name="Обычный 2 2 4 5 2" xfId="219"/>
    <cellStyle name="Обычный 2 2 4 5 3" xfId="220"/>
    <cellStyle name="Обычный 2 2 4 5 4" xfId="221"/>
    <cellStyle name="Обычный 2 2 4 6" xfId="222"/>
    <cellStyle name="Обычный 2 2 4 6 2" xfId="223"/>
    <cellStyle name="Обычный 2 2 4 7" xfId="224"/>
    <cellStyle name="Обычный 2 2 4 7 2" xfId="225"/>
    <cellStyle name="Обычный 2 2 4 8" xfId="226"/>
    <cellStyle name="Обычный 2 2 4 9" xfId="227"/>
    <cellStyle name="Обычный 2 2 5" xfId="228"/>
    <cellStyle name="Обычный 2 2 5 2" xfId="229"/>
    <cellStyle name="Обычный 2 2 5 2 2" xfId="230"/>
    <cellStyle name="Обычный 2 2 5 2 2 2" xfId="231"/>
    <cellStyle name="Обычный 2 2 5 2 2 2 2" xfId="232"/>
    <cellStyle name="Обычный 2 2 5 2 2 2 3" xfId="233"/>
    <cellStyle name="Обычный 2 2 5 2 2 3" xfId="234"/>
    <cellStyle name="Обычный 2 2 5 2 2 4" xfId="235"/>
    <cellStyle name="Обычный 2 2 5 2 3" xfId="236"/>
    <cellStyle name="Обычный 2 2 5 2 3 2" xfId="237"/>
    <cellStyle name="Обычный 2 2 5 2 3 3" xfId="238"/>
    <cellStyle name="Обычный 2 2 5 2 4" xfId="239"/>
    <cellStyle name="Обычный 2 2 5 2 5" xfId="240"/>
    <cellStyle name="Обычный 2 2 5 2 6" xfId="241"/>
    <cellStyle name="Обычный 2 2 5 2 7" xfId="242"/>
    <cellStyle name="Обычный 2 2 5 3" xfId="243"/>
    <cellStyle name="Обычный 2 2 5 3 2" xfId="244"/>
    <cellStyle name="Обычный 2 2 5 3 2 2" xfId="245"/>
    <cellStyle name="Обычный 2 2 5 3 2 3" xfId="246"/>
    <cellStyle name="Обычный 2 2 5 3 3" xfId="247"/>
    <cellStyle name="Обычный 2 2 5 3 4" xfId="248"/>
    <cellStyle name="Обычный 2 2 5 3 5" xfId="249"/>
    <cellStyle name="Обычный 2 2 5 3 6" xfId="250"/>
    <cellStyle name="Обычный 2 2 5 4" xfId="251"/>
    <cellStyle name="Обычный 2 2 5 4 2" xfId="252"/>
    <cellStyle name="Обычный 2 2 5 4 3" xfId="253"/>
    <cellStyle name="Обычный 2 2 5 4 4" xfId="254"/>
    <cellStyle name="Обычный 2 2 5 5" xfId="255"/>
    <cellStyle name="Обычный 2 2 5 5 2" xfId="256"/>
    <cellStyle name="Обычный 2 2 5 6" xfId="257"/>
    <cellStyle name="Обычный 2 2 5 6 2" xfId="258"/>
    <cellStyle name="Обычный 2 2 5 7" xfId="259"/>
    <cellStyle name="Обычный 2 2 5 8" xfId="260"/>
    <cellStyle name="Обычный 2 2 5 9" xfId="261"/>
    <cellStyle name="Обычный 2 2 6" xfId="262"/>
    <cellStyle name="Обычный 2 2 6 10" xfId="263"/>
    <cellStyle name="Обычный 2 2 6 2" xfId="264"/>
    <cellStyle name="Обычный 2 2 6 2 2" xfId="265"/>
    <cellStyle name="Обычный 2 2 6 2 2 2" xfId="266"/>
    <cellStyle name="Обычный 2 2 6 2 2 2 2" xfId="267"/>
    <cellStyle name="Обычный 2 2 6 2 2 2 3" xfId="268"/>
    <cellStyle name="Обычный 2 2 6 2 2 3" xfId="269"/>
    <cellStyle name="Обычный 2 2 6 2 2 4" xfId="270"/>
    <cellStyle name="Обычный 2 2 6 2 3" xfId="271"/>
    <cellStyle name="Обычный 2 2 6 2 3 2" xfId="272"/>
    <cellStyle name="Обычный 2 2 6 2 3 3" xfId="273"/>
    <cellStyle name="Обычный 2 2 6 2 4" xfId="274"/>
    <cellStyle name="Обычный 2 2 6 2 5" xfId="275"/>
    <cellStyle name="Обычный 2 2 6 2 6" xfId="276"/>
    <cellStyle name="Обычный 2 2 6 2 7" xfId="277"/>
    <cellStyle name="Обычный 2 2 6 3" xfId="278"/>
    <cellStyle name="Обычный 2 2 6 3 2" xfId="279"/>
    <cellStyle name="Обычный 2 2 6 3 2 2" xfId="280"/>
    <cellStyle name="Обычный 2 2 6 3 2 3" xfId="281"/>
    <cellStyle name="Обычный 2 2 6 3 3" xfId="282"/>
    <cellStyle name="Обычный 2 2 6 3 4" xfId="283"/>
    <cellStyle name="Обычный 2 2 6 3 5" xfId="284"/>
    <cellStyle name="Обычный 2 2 6 3 6" xfId="285"/>
    <cellStyle name="Обычный 2 2 6 4" xfId="286"/>
    <cellStyle name="Обычный 2 2 6 4 2" xfId="287"/>
    <cellStyle name="Обычный 2 2 6 4 3" xfId="288"/>
    <cellStyle name="Обычный 2 2 6 4 4" xfId="289"/>
    <cellStyle name="Обычный 2 2 6 5" xfId="290"/>
    <cellStyle name="Обычный 2 2 6 5 2" xfId="291"/>
    <cellStyle name="Обычный 2 2 6 6" xfId="292"/>
    <cellStyle name="Обычный 2 2 6 6 2" xfId="293"/>
    <cellStyle name="Обычный 2 2 6 7" xfId="294"/>
    <cellStyle name="Обычный 2 2 6 8" xfId="6"/>
    <cellStyle name="Обычный 2 2 6 8 2" xfId="588"/>
    <cellStyle name="Обычный 2 2 6 8 2 2" xfId="594"/>
    <cellStyle name="Обычный 2 2 6 8 2 3" xfId="599"/>
    <cellStyle name="Обычный 2 2 6 8 2 4" xfId="604"/>
    <cellStyle name="Обычный 2 2 6 9" xfId="295"/>
    <cellStyle name="Обычный 2 2 7" xfId="296"/>
    <cellStyle name="Обычный 2 2 7 2" xfId="297"/>
    <cellStyle name="Обычный 2 2 7 2 2" xfId="298"/>
    <cellStyle name="Обычный 2 2 7 2 2 2" xfId="299"/>
    <cellStyle name="Обычный 2 2 7 2 2 3" xfId="300"/>
    <cellStyle name="Обычный 2 2 7 2 3" xfId="301"/>
    <cellStyle name="Обычный 2 2 7 2 4" xfId="302"/>
    <cellStyle name="Обычный 2 2 7 2 5" xfId="303"/>
    <cellStyle name="Обычный 2 2 7 3" xfId="304"/>
    <cellStyle name="Обычный 2 2 7 3 2" xfId="305"/>
    <cellStyle name="Обычный 2 2 7 3 3" xfId="306"/>
    <cellStyle name="Обычный 2 2 7 4" xfId="307"/>
    <cellStyle name="Обычный 2 2 7 5" xfId="308"/>
    <cellStyle name="Обычный 2 2 7 6" xfId="309"/>
    <cellStyle name="Обычный 2 2 7 7" xfId="5"/>
    <cellStyle name="Обычный 2 2 7 7 2" xfId="587"/>
    <cellStyle name="Обычный 2 2 7 7 2 2" xfId="593"/>
    <cellStyle name="Обычный 2 2 7 7 2 3" xfId="598"/>
    <cellStyle name="Обычный 2 2 7 7 2 4" xfId="603"/>
    <cellStyle name="Обычный 2 2 7 8" xfId="310"/>
    <cellStyle name="Обычный 2 2 7 9" xfId="311"/>
    <cellStyle name="Обычный 2 2 8" xfId="312"/>
    <cellStyle name="Обычный 2 2 8 2" xfId="313"/>
    <cellStyle name="Обычный 2 2 8 2 2" xfId="314"/>
    <cellStyle name="Обычный 2 2 8 2 3" xfId="315"/>
    <cellStyle name="Обычный 2 2 8 3" xfId="316"/>
    <cellStyle name="Обычный 2 2 8 4" xfId="317"/>
    <cellStyle name="Обычный 2 2 8 4 3" xfId="318"/>
    <cellStyle name="Обычный 2 2 8 4 3 5" xfId="319"/>
    <cellStyle name="Обычный 2 2 8 4 3 5 12" xfId="320"/>
    <cellStyle name="Обычный 2 2 8 5" xfId="321"/>
    <cellStyle name="Обычный 2 2 8 6" xfId="322"/>
    <cellStyle name="Обычный 2 2 9" xfId="323"/>
    <cellStyle name="Обычный 2 2 9 2" xfId="324"/>
    <cellStyle name="Обычный 2 2 9 3" xfId="325"/>
    <cellStyle name="Обычный 2 2 9 4" xfId="326"/>
    <cellStyle name="Обычный 2 2 9 5" xfId="327"/>
    <cellStyle name="Обычный 2 2_30-ра" xfId="3"/>
    <cellStyle name="Обычный 3" xfId="328"/>
    <cellStyle name="Обычный 4" xfId="329"/>
    <cellStyle name="Обычный 4 10" xfId="330"/>
    <cellStyle name="Обычный 4 10 2" xfId="331"/>
    <cellStyle name="Обычный 4 11" xfId="332"/>
    <cellStyle name="Обычный 4 12" xfId="333"/>
    <cellStyle name="Обычный 4 13" xfId="334"/>
    <cellStyle name="Обычный 4 14" xfId="335"/>
    <cellStyle name="Обычный 4 2" xfId="336"/>
    <cellStyle name="Обычный 4 2 10" xfId="337"/>
    <cellStyle name="Обычный 4 2 2" xfId="338"/>
    <cellStyle name="Обычный 4 2 2 2" xfId="339"/>
    <cellStyle name="Обычный 4 2 2 2 2" xfId="340"/>
    <cellStyle name="Обычный 4 2 2 2 2 2" xfId="341"/>
    <cellStyle name="Обычный 4 2 2 2 2 2 2" xfId="342"/>
    <cellStyle name="Обычный 4 2 2 2 2 2 3" xfId="343"/>
    <cellStyle name="Обычный 4 2 2 2 2 3" xfId="344"/>
    <cellStyle name="Обычный 4 2 2 2 2 4" xfId="345"/>
    <cellStyle name="Обычный 4 2 2 2 3" xfId="346"/>
    <cellStyle name="Обычный 4 2 2 2 3 2" xfId="347"/>
    <cellStyle name="Обычный 4 2 2 2 3 3" xfId="348"/>
    <cellStyle name="Обычный 4 2 2 2 4" xfId="349"/>
    <cellStyle name="Обычный 4 2 2 2 5" xfId="350"/>
    <cellStyle name="Обычный 4 2 2 2 6" xfId="351"/>
    <cellStyle name="Обычный 4 2 2 2 7" xfId="352"/>
    <cellStyle name="Обычный 4 2 2 3" xfId="353"/>
    <cellStyle name="Обычный 4 2 2 3 2" xfId="354"/>
    <cellStyle name="Обычный 4 2 2 3 2 2" xfId="355"/>
    <cellStyle name="Обычный 4 2 2 3 2 3" xfId="356"/>
    <cellStyle name="Обычный 4 2 2 3 3" xfId="357"/>
    <cellStyle name="Обычный 4 2 2 3 4" xfId="358"/>
    <cellStyle name="Обычный 4 2 2 3 5" xfId="359"/>
    <cellStyle name="Обычный 4 2 2 3 6" xfId="360"/>
    <cellStyle name="Обычный 4 2 2 4" xfId="361"/>
    <cellStyle name="Обычный 4 2 2 4 2" xfId="362"/>
    <cellStyle name="Обычный 4 2 2 4 3" xfId="363"/>
    <cellStyle name="Обычный 4 2 2 4 4" xfId="364"/>
    <cellStyle name="Обычный 4 2 2 5" xfId="365"/>
    <cellStyle name="Обычный 4 2 2 5 2" xfId="366"/>
    <cellStyle name="Обычный 4 2 2 6" xfId="367"/>
    <cellStyle name="Обычный 4 2 2 6 2" xfId="368"/>
    <cellStyle name="Обычный 4 2 2 7" xfId="369"/>
    <cellStyle name="Обычный 4 2 2 8" xfId="370"/>
    <cellStyle name="Обычный 4 2 2 9" xfId="371"/>
    <cellStyle name="Обычный 4 2 3" xfId="372"/>
    <cellStyle name="Обычный 4 2 3 2" xfId="373"/>
    <cellStyle name="Обычный 4 2 3 2 2" xfId="374"/>
    <cellStyle name="Обычный 4 2 3 2 2 2" xfId="375"/>
    <cellStyle name="Обычный 4 2 3 2 2 3" xfId="376"/>
    <cellStyle name="Обычный 4 2 3 2 3" xfId="377"/>
    <cellStyle name="Обычный 4 2 3 2 4" xfId="378"/>
    <cellStyle name="Обычный 4 2 3 3" xfId="379"/>
    <cellStyle name="Обычный 4 2 3 3 2" xfId="380"/>
    <cellStyle name="Обычный 4 2 3 3 3" xfId="381"/>
    <cellStyle name="Обычный 4 2 3 4" xfId="382"/>
    <cellStyle name="Обычный 4 2 3 5" xfId="383"/>
    <cellStyle name="Обычный 4 2 3 6" xfId="384"/>
    <cellStyle name="Обычный 4 2 3 7" xfId="385"/>
    <cellStyle name="Обычный 4 2 4" xfId="386"/>
    <cellStyle name="Обычный 4 2 4 2" xfId="387"/>
    <cellStyle name="Обычный 4 2 4 2 2" xfId="388"/>
    <cellStyle name="Обычный 4 2 4 2 3" xfId="389"/>
    <cellStyle name="Обычный 4 2 4 3" xfId="390"/>
    <cellStyle name="Обычный 4 2 4 4" xfId="391"/>
    <cellStyle name="Обычный 4 2 4 5" xfId="392"/>
    <cellStyle name="Обычный 4 2 4 6" xfId="393"/>
    <cellStyle name="Обычный 4 2 5" xfId="394"/>
    <cellStyle name="Обычный 4 2 5 2" xfId="395"/>
    <cellStyle name="Обычный 4 2 5 3" xfId="396"/>
    <cellStyle name="Обычный 4 2 5 4" xfId="397"/>
    <cellStyle name="Обычный 4 2 6" xfId="398"/>
    <cellStyle name="Обычный 4 2 6 2" xfId="399"/>
    <cellStyle name="Обычный 4 2 7" xfId="400"/>
    <cellStyle name="Обычный 4 2 7 2" xfId="401"/>
    <cellStyle name="Обычный 4 2 8" xfId="402"/>
    <cellStyle name="Обычный 4 2 9" xfId="403"/>
    <cellStyle name="Обычный 4 3" xfId="404"/>
    <cellStyle name="Обычный 4 3 10" xfId="405"/>
    <cellStyle name="Обычный 4 3 2" xfId="406"/>
    <cellStyle name="Обычный 4 3 2 2" xfId="407"/>
    <cellStyle name="Обычный 4 3 2 2 2" xfId="408"/>
    <cellStyle name="Обычный 4 3 2 2 2 2" xfId="409"/>
    <cellStyle name="Обычный 4 3 2 2 2 2 2" xfId="410"/>
    <cellStyle name="Обычный 4 3 2 2 2 2 3" xfId="411"/>
    <cellStyle name="Обычный 4 3 2 2 2 3" xfId="412"/>
    <cellStyle name="Обычный 4 3 2 2 2 4" xfId="413"/>
    <cellStyle name="Обычный 4 3 2 2 3" xfId="414"/>
    <cellStyle name="Обычный 4 3 2 2 3 2" xfId="415"/>
    <cellStyle name="Обычный 4 3 2 2 3 3" xfId="416"/>
    <cellStyle name="Обычный 4 3 2 2 4" xfId="417"/>
    <cellStyle name="Обычный 4 3 2 2 5" xfId="418"/>
    <cellStyle name="Обычный 4 3 2 2 6" xfId="419"/>
    <cellStyle name="Обычный 4 3 2 2 7" xfId="420"/>
    <cellStyle name="Обычный 4 3 2 3" xfId="421"/>
    <cellStyle name="Обычный 4 3 2 3 2" xfId="422"/>
    <cellStyle name="Обычный 4 3 2 3 2 2" xfId="423"/>
    <cellStyle name="Обычный 4 3 2 3 2 3" xfId="424"/>
    <cellStyle name="Обычный 4 3 2 3 3" xfId="425"/>
    <cellStyle name="Обычный 4 3 2 3 4" xfId="426"/>
    <cellStyle name="Обычный 4 3 2 3 5" xfId="427"/>
    <cellStyle name="Обычный 4 3 2 3 6" xfId="428"/>
    <cellStyle name="Обычный 4 3 2 4" xfId="429"/>
    <cellStyle name="Обычный 4 3 2 4 2" xfId="430"/>
    <cellStyle name="Обычный 4 3 2 4 3" xfId="431"/>
    <cellStyle name="Обычный 4 3 2 4 4" xfId="432"/>
    <cellStyle name="Обычный 4 3 2 5" xfId="433"/>
    <cellStyle name="Обычный 4 3 2 5 2" xfId="434"/>
    <cellStyle name="Обычный 4 3 2 6" xfId="435"/>
    <cellStyle name="Обычный 4 3 2 6 2" xfId="436"/>
    <cellStyle name="Обычный 4 3 2 7" xfId="437"/>
    <cellStyle name="Обычный 4 3 2 8" xfId="438"/>
    <cellStyle name="Обычный 4 3 2 9" xfId="439"/>
    <cellStyle name="Обычный 4 3 3" xfId="440"/>
    <cellStyle name="Обычный 4 3 3 2" xfId="441"/>
    <cellStyle name="Обычный 4 3 3 2 2" xfId="442"/>
    <cellStyle name="Обычный 4 3 3 2 2 2" xfId="443"/>
    <cellStyle name="Обычный 4 3 3 2 2 3" xfId="444"/>
    <cellStyle name="Обычный 4 3 3 2 3" xfId="445"/>
    <cellStyle name="Обычный 4 3 3 2 4" xfId="446"/>
    <cellStyle name="Обычный 4 3 3 3" xfId="447"/>
    <cellStyle name="Обычный 4 3 3 3 2" xfId="448"/>
    <cellStyle name="Обычный 4 3 3 3 3" xfId="449"/>
    <cellStyle name="Обычный 4 3 3 4" xfId="450"/>
    <cellStyle name="Обычный 4 3 3 5" xfId="451"/>
    <cellStyle name="Обычный 4 3 3 6" xfId="452"/>
    <cellStyle name="Обычный 4 3 3 7" xfId="453"/>
    <cellStyle name="Обычный 4 3 4" xfId="454"/>
    <cellStyle name="Обычный 4 3 4 2" xfId="455"/>
    <cellStyle name="Обычный 4 3 4 2 2" xfId="456"/>
    <cellStyle name="Обычный 4 3 4 2 3" xfId="457"/>
    <cellStyle name="Обычный 4 3 4 3" xfId="458"/>
    <cellStyle name="Обычный 4 3 4 4" xfId="459"/>
    <cellStyle name="Обычный 4 3 4 5" xfId="460"/>
    <cellStyle name="Обычный 4 3 4 6" xfId="461"/>
    <cellStyle name="Обычный 4 3 5" xfId="462"/>
    <cellStyle name="Обычный 4 3 5 2" xfId="463"/>
    <cellStyle name="Обычный 4 3 5 3" xfId="464"/>
    <cellStyle name="Обычный 4 3 5 4" xfId="465"/>
    <cellStyle name="Обычный 4 3 6" xfId="466"/>
    <cellStyle name="Обычный 4 3 6 2" xfId="467"/>
    <cellStyle name="Обычный 4 3 7" xfId="468"/>
    <cellStyle name="Обычный 4 3 7 2" xfId="469"/>
    <cellStyle name="Обычный 4 3 8" xfId="470"/>
    <cellStyle name="Обычный 4 3 9" xfId="471"/>
    <cellStyle name="Обычный 4 4" xfId="472"/>
    <cellStyle name="Обычный 4 4 2" xfId="473"/>
    <cellStyle name="Обычный 4 4 2 2" xfId="474"/>
    <cellStyle name="Обычный 4 4 2 2 2" xfId="475"/>
    <cellStyle name="Обычный 4 4 2 2 2 2" xfId="476"/>
    <cellStyle name="Обычный 4 4 2 2 2 3" xfId="477"/>
    <cellStyle name="Обычный 4 4 2 2 3" xfId="478"/>
    <cellStyle name="Обычный 4 4 2 2 4" xfId="479"/>
    <cellStyle name="Обычный 4 4 2 3" xfId="480"/>
    <cellStyle name="Обычный 4 4 2 3 2" xfId="481"/>
    <cellStyle name="Обычный 4 4 2 3 3" xfId="482"/>
    <cellStyle name="Обычный 4 4 2 4" xfId="483"/>
    <cellStyle name="Обычный 4 4 2 5" xfId="484"/>
    <cellStyle name="Обычный 4 4 2 6" xfId="485"/>
    <cellStyle name="Обычный 4 4 2 7" xfId="486"/>
    <cellStyle name="Обычный 4 4 3" xfId="487"/>
    <cellStyle name="Обычный 4 4 3 2" xfId="488"/>
    <cellStyle name="Обычный 4 4 3 2 2" xfId="489"/>
    <cellStyle name="Обычный 4 4 3 2 3" xfId="490"/>
    <cellStyle name="Обычный 4 4 3 3" xfId="491"/>
    <cellStyle name="Обычный 4 4 3 4" xfId="492"/>
    <cellStyle name="Обычный 4 4 3 5" xfId="493"/>
    <cellStyle name="Обычный 4 4 3 6" xfId="494"/>
    <cellStyle name="Обычный 4 4 4" xfId="495"/>
    <cellStyle name="Обычный 4 4 4 2" xfId="496"/>
    <cellStyle name="Обычный 4 4 4 3" xfId="497"/>
    <cellStyle name="Обычный 4 4 4 4" xfId="498"/>
    <cellStyle name="Обычный 4 4 5" xfId="499"/>
    <cellStyle name="Обычный 4 4 5 2" xfId="500"/>
    <cellStyle name="Обычный 4 4 6" xfId="501"/>
    <cellStyle name="Обычный 4 4 6 2" xfId="502"/>
    <cellStyle name="Обычный 4 4 7" xfId="503"/>
    <cellStyle name="Обычный 4 4 8" xfId="504"/>
    <cellStyle name="Обычный 4 4 9" xfId="505"/>
    <cellStyle name="Обычный 4 5" xfId="506"/>
    <cellStyle name="Обычный 4 5 2" xfId="507"/>
    <cellStyle name="Обычный 4 5 2 2" xfId="508"/>
    <cellStyle name="Обычный 4 5 2 2 2" xfId="509"/>
    <cellStyle name="Обычный 4 5 2 2 2 2" xfId="510"/>
    <cellStyle name="Обычный 4 5 2 2 2 3" xfId="511"/>
    <cellStyle name="Обычный 4 5 2 2 3" xfId="512"/>
    <cellStyle name="Обычный 4 5 2 2 4" xfId="513"/>
    <cellStyle name="Обычный 4 5 2 3" xfId="514"/>
    <cellStyle name="Обычный 4 5 2 3 2" xfId="515"/>
    <cellStyle name="Обычный 4 5 2 3 3" xfId="516"/>
    <cellStyle name="Обычный 4 5 2 4" xfId="517"/>
    <cellStyle name="Обычный 4 5 2 5" xfId="518"/>
    <cellStyle name="Обычный 4 5 2 6" xfId="519"/>
    <cellStyle name="Обычный 4 5 2 7" xfId="520"/>
    <cellStyle name="Обычный 4 5 3" xfId="521"/>
    <cellStyle name="Обычный 4 5 3 2" xfId="522"/>
    <cellStyle name="Обычный 4 5 3 2 2" xfId="523"/>
    <cellStyle name="Обычный 4 5 3 2 3" xfId="524"/>
    <cellStyle name="Обычный 4 5 3 3" xfId="525"/>
    <cellStyle name="Обычный 4 5 3 4" xfId="526"/>
    <cellStyle name="Обычный 4 5 3 5" xfId="527"/>
    <cellStyle name="Обычный 4 5 3 6" xfId="528"/>
    <cellStyle name="Обычный 4 5 4" xfId="529"/>
    <cellStyle name="Обычный 4 5 4 2" xfId="530"/>
    <cellStyle name="Обычный 4 5 4 3" xfId="531"/>
    <cellStyle name="Обычный 4 5 4 4" xfId="532"/>
    <cellStyle name="Обычный 4 5 5" xfId="533"/>
    <cellStyle name="Обычный 4 5 5 2" xfId="534"/>
    <cellStyle name="Обычный 4 5 6" xfId="535"/>
    <cellStyle name="Обычный 4 5 6 2" xfId="536"/>
    <cellStyle name="Обычный 4 5 7" xfId="537"/>
    <cellStyle name="Обычный 4 5 8" xfId="538"/>
    <cellStyle name="Обычный 4 5 9" xfId="539"/>
    <cellStyle name="Обычный 4 6" xfId="540"/>
    <cellStyle name="Обычный 4 6 2" xfId="541"/>
    <cellStyle name="Обычный 4 6 2 2" xfId="542"/>
    <cellStyle name="Обычный 4 6 2 2 2" xfId="543"/>
    <cellStyle name="Обычный 4 6 2 2 3" xfId="544"/>
    <cellStyle name="Обычный 4 6 2 3" xfId="545"/>
    <cellStyle name="Обычный 4 6 2 4" xfId="546"/>
    <cellStyle name="Обычный 4 6 3" xfId="547"/>
    <cellStyle name="Обычный 4 6 3 2" xfId="548"/>
    <cellStyle name="Обычный 4 6 3 3" xfId="549"/>
    <cellStyle name="Обычный 4 6 4" xfId="550"/>
    <cellStyle name="Обычный 4 6 5" xfId="551"/>
    <cellStyle name="Обычный 4 6 6" xfId="552"/>
    <cellStyle name="Обычный 4 6 7" xfId="553"/>
    <cellStyle name="Обычный 4 7" xfId="554"/>
    <cellStyle name="Обычный 4 7 2" xfId="555"/>
    <cellStyle name="Обычный 4 7 2 2" xfId="556"/>
    <cellStyle name="Обычный 4 7 2 3" xfId="557"/>
    <cellStyle name="Обычный 4 7 3" xfId="558"/>
    <cellStyle name="Обычный 4 7 4" xfId="559"/>
    <cellStyle name="Обычный 4 7 5" xfId="560"/>
    <cellStyle name="Обычный 4 7 6" xfId="561"/>
    <cellStyle name="Обычный 4 8" xfId="562"/>
    <cellStyle name="Обычный 4 8 2" xfId="563"/>
    <cellStyle name="Обычный 4 8 3" xfId="564"/>
    <cellStyle name="Обычный 4 8 4" xfId="565"/>
    <cellStyle name="Обычный 4 9" xfId="566"/>
    <cellStyle name="Обычный 4 9 2" xfId="567"/>
    <cellStyle name="Процентный 2" xfId="568"/>
    <cellStyle name="Процентный 2 2" xfId="569"/>
    <cellStyle name="Процентный 3" xfId="570"/>
    <cellStyle name="Процентный 4" xfId="571"/>
    <cellStyle name="Финансовый" xfId="1" builtinId="3"/>
    <cellStyle name="Финансовый 2" xfId="7"/>
    <cellStyle name="Финансовый 2 2" xfId="4"/>
    <cellStyle name="Финансовый 2 2 2" xfId="572"/>
    <cellStyle name="Финансовый 2 2 3" xfId="573"/>
    <cellStyle name="Финансовый 2 3" xfId="574"/>
    <cellStyle name="Финансовый 2 4" xfId="575"/>
    <cellStyle name="Финансовый 2 5" xfId="576"/>
    <cellStyle name="Финансовый 3" xfId="577"/>
    <cellStyle name="Финансовый 3 2" xfId="578"/>
    <cellStyle name="Финансовый 3 2 2" xfId="579"/>
    <cellStyle name="Финансовый 3 2 3" xfId="580"/>
    <cellStyle name="Финансовый 3 3" xfId="581"/>
    <cellStyle name="Финансовый 3 4" xfId="582"/>
    <cellStyle name="Финансовый 4" xfId="583"/>
    <cellStyle name="Финансовый 5" xfId="584"/>
    <cellStyle name="Финансовый 6" xfId="585"/>
    <cellStyle name="Финансовый 7" xfId="59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17" zoomScaleNormal="30" zoomScaleSheetLayoutView="17" workbookViewId="0">
      <selection activeCell="S11" sqref="S11"/>
    </sheetView>
  </sheetViews>
  <sheetFormatPr defaultRowHeight="43.5" x14ac:dyDescent="0.65"/>
  <cols>
    <col min="1" max="1" width="13.42578125" style="3" customWidth="1"/>
    <col min="2" max="2" width="91.140625" style="4" customWidth="1"/>
    <col min="3" max="3" width="44.5703125" style="5" customWidth="1"/>
    <col min="4" max="4" width="32.42578125" style="6" customWidth="1"/>
    <col min="5" max="5" width="68.140625" style="4" customWidth="1"/>
    <col min="6" max="6" width="65.28515625" style="4" customWidth="1"/>
    <col min="7" max="7" width="81" style="4" customWidth="1"/>
    <col min="8" max="8" width="61.28515625" style="4" customWidth="1"/>
    <col min="9" max="9" width="58.42578125" style="4" customWidth="1"/>
    <col min="10" max="10" width="46.28515625" style="4" customWidth="1"/>
    <col min="11" max="11" width="48.7109375" style="4" customWidth="1"/>
    <col min="12" max="12" width="49.140625" style="4" customWidth="1"/>
    <col min="13" max="13" width="43.7109375" style="4" customWidth="1"/>
    <col min="14" max="14" width="99.5703125" style="35" customWidth="1"/>
    <col min="15" max="15" width="90.5703125" style="4" customWidth="1"/>
    <col min="16" max="18" width="9.140625" style="4"/>
    <col min="19" max="19" width="102" style="4" customWidth="1"/>
    <col min="20" max="16384" width="9.140625" style="4"/>
  </cols>
  <sheetData>
    <row r="1" spans="1:29" ht="16.5" customHeight="1" x14ac:dyDescent="0.65">
      <c r="N1" s="7"/>
      <c r="O1" s="8"/>
      <c r="P1" s="8"/>
      <c r="Q1" s="8"/>
    </row>
    <row r="2" spans="1:29" ht="74.25" customHeight="1" x14ac:dyDescent="0.8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8"/>
      <c r="P2" s="8"/>
      <c r="Q2" s="8"/>
    </row>
    <row r="3" spans="1:29" ht="54" customHeight="1" x14ac:dyDescent="0.65">
      <c r="A3" s="9"/>
      <c r="B3" s="2"/>
      <c r="C3" s="10"/>
      <c r="D3" s="11"/>
      <c r="E3" s="2"/>
      <c r="F3" s="2"/>
      <c r="G3" s="2"/>
      <c r="H3" s="2"/>
      <c r="I3" s="2"/>
      <c r="J3" s="2"/>
      <c r="K3" s="2"/>
      <c r="L3" s="2"/>
      <c r="M3" s="2"/>
      <c r="N3" s="12"/>
      <c r="O3" s="8"/>
      <c r="P3" s="8"/>
      <c r="Q3" s="8"/>
    </row>
    <row r="4" spans="1:29" s="51" customFormat="1" ht="87" customHeight="1" x14ac:dyDescent="0.5">
      <c r="A4" s="47" t="s">
        <v>1</v>
      </c>
      <c r="B4" s="47" t="s">
        <v>2</v>
      </c>
      <c r="C4" s="47" t="s">
        <v>3</v>
      </c>
      <c r="D4" s="47" t="s">
        <v>4</v>
      </c>
      <c r="E4" s="46" t="s">
        <v>68</v>
      </c>
      <c r="F4" s="46"/>
      <c r="G4" s="46"/>
      <c r="H4" s="46"/>
      <c r="I4" s="46"/>
      <c r="J4" s="46"/>
      <c r="K4" s="46"/>
      <c r="L4" s="46"/>
      <c r="M4" s="48" t="s">
        <v>5</v>
      </c>
      <c r="N4" s="47" t="s">
        <v>6</v>
      </c>
      <c r="O4" s="49"/>
      <c r="P4" s="49"/>
      <c r="Q4" s="49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s="51" customFormat="1" ht="259.5" customHeight="1" x14ac:dyDescent="0.5">
      <c r="A5" s="47"/>
      <c r="B5" s="47"/>
      <c r="C5" s="47"/>
      <c r="D5" s="47"/>
      <c r="E5" s="52" t="s">
        <v>54</v>
      </c>
      <c r="F5" s="52" t="s">
        <v>7</v>
      </c>
      <c r="G5" s="52" t="s">
        <v>8</v>
      </c>
      <c r="H5" s="52" t="s">
        <v>9</v>
      </c>
      <c r="I5" s="52" t="s">
        <v>10</v>
      </c>
      <c r="J5" s="52" t="s">
        <v>11</v>
      </c>
      <c r="K5" s="52" t="s">
        <v>12</v>
      </c>
      <c r="L5" s="52" t="s">
        <v>56</v>
      </c>
      <c r="M5" s="48"/>
      <c r="N5" s="47"/>
      <c r="O5" s="49"/>
      <c r="P5" s="49"/>
      <c r="Q5" s="49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s="60" customFormat="1" ht="130.5" customHeight="1" x14ac:dyDescent="0.4">
      <c r="A6" s="53">
        <v>1</v>
      </c>
      <c r="B6" s="53">
        <v>2</v>
      </c>
      <c r="C6" s="53">
        <v>3</v>
      </c>
      <c r="D6" s="54">
        <v>4</v>
      </c>
      <c r="E6" s="55">
        <v>5</v>
      </c>
      <c r="F6" s="55">
        <v>6</v>
      </c>
      <c r="G6" s="55">
        <v>7</v>
      </c>
      <c r="H6" s="55">
        <v>8</v>
      </c>
      <c r="I6" s="56" t="s">
        <v>13</v>
      </c>
      <c r="J6" s="56" t="s">
        <v>14</v>
      </c>
      <c r="K6" s="56" t="s">
        <v>15</v>
      </c>
      <c r="L6" s="56" t="s">
        <v>16</v>
      </c>
      <c r="M6" s="57">
        <v>13</v>
      </c>
      <c r="N6" s="53">
        <v>14</v>
      </c>
      <c r="O6" s="58"/>
      <c r="P6" s="58"/>
      <c r="Q6" s="58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1:29" s="70" customFormat="1" ht="154.5" customHeight="1" x14ac:dyDescent="0.5">
      <c r="A7" s="61"/>
      <c r="B7" s="62" t="s">
        <v>55</v>
      </c>
      <c r="C7" s="63">
        <f>C15+C23+C31+C39+C47+C55+C63+C71+C79+C87+C95+C103+C111+C119+C127+C135+C143++C151+C159+C167+C175</f>
        <v>139</v>
      </c>
      <c r="D7" s="64" t="s">
        <v>17</v>
      </c>
      <c r="E7" s="13">
        <f>E8+E9+E10+E11+E13</f>
        <v>8291303.9529100005</v>
      </c>
      <c r="F7" s="13">
        <f>F8+F9+F10+F11+F13</f>
        <v>7086752.2028200002</v>
      </c>
      <c r="G7" s="13">
        <f>G8+G9+G10+G11+G13</f>
        <v>6727461.6384900017</v>
      </c>
      <c r="H7" s="13">
        <f>H8+H9+H10+H11+H13</f>
        <v>6063704.1563500008</v>
      </c>
      <c r="I7" s="65">
        <f t="shared" ref="I7:I26" si="0">H7-F7</f>
        <v>-1023048.0464699995</v>
      </c>
      <c r="J7" s="13">
        <f t="shared" ref="J7:J15" si="1">IF(H7=0, ,H7/G7*100)</f>
        <v>90.133611786911899</v>
      </c>
      <c r="K7" s="13">
        <f t="shared" ref="K7:K15" si="2">IF(H7=0,0,H7/F7*100)</f>
        <v>85.56393652281362</v>
      </c>
      <c r="L7" s="13">
        <f t="shared" ref="L7:L70" si="3">IF(H7=0,0,H7/E7*100)</f>
        <v>73.133299548400004</v>
      </c>
      <c r="M7" s="66">
        <f>M15+M23+M31+M39+M47+M55+M63+M71+M79+M87+M95+M103+M111+M119+M127+M135+M143+M151+M159+M167+M175</f>
        <v>134</v>
      </c>
      <c r="N7" s="67"/>
      <c r="O7" s="68"/>
      <c r="P7" s="68"/>
      <c r="Q7" s="68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s="70" customFormat="1" ht="146.25" customHeight="1" x14ac:dyDescent="0.5">
      <c r="A8" s="61"/>
      <c r="B8" s="62"/>
      <c r="C8" s="71"/>
      <c r="D8" s="72" t="s">
        <v>18</v>
      </c>
      <c r="E8" s="73">
        <f>E16+E24+E32+E40+E48+E56+E64+E72+E80+E88+E96+E104+E112+E120+E128+E136+E144+E152+E160+E168+E176</f>
        <v>18550.096229999999</v>
      </c>
      <c r="F8" s="73">
        <f t="shared" ref="F8:H8" si="4">F16+F24+F32+F40+F48+F56+F64+F72+F80+F88+F96+F104+F112+F120+F128+F136+F144+F152+F160+F168+F176</f>
        <v>18550.096229999999</v>
      </c>
      <c r="G8" s="73">
        <f t="shared" si="4"/>
        <v>18542.128549999998</v>
      </c>
      <c r="H8" s="73">
        <f t="shared" si="4"/>
        <v>18542.128549999998</v>
      </c>
      <c r="I8" s="74">
        <f t="shared" si="0"/>
        <v>-7.9676800000015646</v>
      </c>
      <c r="J8" s="75">
        <f t="shared" si="1"/>
        <v>100</v>
      </c>
      <c r="K8" s="75">
        <f t="shared" si="2"/>
        <v>99.957047769988833</v>
      </c>
      <c r="L8" s="75">
        <f t="shared" si="3"/>
        <v>99.957047769988833</v>
      </c>
      <c r="M8" s="76"/>
      <c r="N8" s="77"/>
      <c r="O8" s="68"/>
      <c r="P8" s="68"/>
      <c r="Q8" s="68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</row>
    <row r="9" spans="1:29" s="70" customFormat="1" ht="146.25" customHeight="1" x14ac:dyDescent="0.5">
      <c r="A9" s="61"/>
      <c r="B9" s="62"/>
      <c r="C9" s="71"/>
      <c r="D9" s="72" t="s">
        <v>19</v>
      </c>
      <c r="E9" s="73">
        <f t="shared" ref="E9:H14" si="5">E17+E25+E33+E41+E49+E57+E65+E73+E81+E89+E97+E105+E113+E121+E129+E137+E145+E153+E161+E169+E177</f>
        <v>3152021.7763499999</v>
      </c>
      <c r="F9" s="73">
        <f t="shared" si="5"/>
        <v>3152021.7763499999</v>
      </c>
      <c r="G9" s="73">
        <f t="shared" si="5"/>
        <v>2792781.3411700004</v>
      </c>
      <c r="H9" s="73">
        <f t="shared" si="5"/>
        <v>2784342.1611800003</v>
      </c>
      <c r="I9" s="74">
        <f t="shared" si="0"/>
        <v>-367679.61516999966</v>
      </c>
      <c r="J9" s="75">
        <f t="shared" si="1"/>
        <v>99.697821670977476</v>
      </c>
      <c r="K9" s="75">
        <f t="shared" si="2"/>
        <v>88.335118179425535</v>
      </c>
      <c r="L9" s="75">
        <f t="shared" si="3"/>
        <v>88.335118179425535</v>
      </c>
      <c r="M9" s="76"/>
      <c r="N9" s="77"/>
      <c r="O9" s="68"/>
      <c r="P9" s="68"/>
      <c r="Q9" s="68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spans="1:29" s="70" customFormat="1" ht="155.25" customHeight="1" x14ac:dyDescent="0.5">
      <c r="A10" s="61"/>
      <c r="B10" s="62"/>
      <c r="C10" s="71"/>
      <c r="D10" s="72" t="s">
        <v>20</v>
      </c>
      <c r="E10" s="73">
        <f t="shared" si="5"/>
        <v>3893296.1210100004</v>
      </c>
      <c r="F10" s="73">
        <f t="shared" si="5"/>
        <v>3893296.1209200001</v>
      </c>
      <c r="G10" s="73">
        <f t="shared" si="5"/>
        <v>3893257.3584500006</v>
      </c>
      <c r="H10" s="73">
        <f t="shared" si="5"/>
        <v>3237939.0563000003</v>
      </c>
      <c r="I10" s="74">
        <f t="shared" si="0"/>
        <v>-655357.06461999984</v>
      </c>
      <c r="J10" s="75">
        <f t="shared" si="1"/>
        <v>83.167865830197812</v>
      </c>
      <c r="K10" s="75">
        <f t="shared" si="2"/>
        <v>83.167037793540956</v>
      </c>
      <c r="L10" s="75">
        <f t="shared" si="3"/>
        <v>83.167037791618398</v>
      </c>
      <c r="M10" s="76"/>
      <c r="N10" s="77"/>
      <c r="O10" s="68"/>
      <c r="P10" s="68"/>
      <c r="Q10" s="68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s="70" customFormat="1" ht="299.25" customHeight="1" x14ac:dyDescent="0.5">
      <c r="A11" s="61"/>
      <c r="B11" s="62"/>
      <c r="C11" s="71"/>
      <c r="D11" s="78" t="s">
        <v>21</v>
      </c>
      <c r="E11" s="73">
        <f t="shared" si="5"/>
        <v>2021.9873200000002</v>
      </c>
      <c r="F11" s="73">
        <f t="shared" si="5"/>
        <v>2021.9873200000002</v>
      </c>
      <c r="G11" s="73">
        <f t="shared" si="5"/>
        <v>2018.5883200000001</v>
      </c>
      <c r="H11" s="73">
        <f t="shared" si="5"/>
        <v>2018.5883200000001</v>
      </c>
      <c r="I11" s="74">
        <f t="shared" si="0"/>
        <v>-3.3990000000001146</v>
      </c>
      <c r="J11" s="75">
        <f t="shared" si="1"/>
        <v>100</v>
      </c>
      <c r="K11" s="75">
        <f t="shared" si="2"/>
        <v>99.831898055621821</v>
      </c>
      <c r="L11" s="75">
        <f t="shared" si="3"/>
        <v>99.831898055621821</v>
      </c>
      <c r="M11" s="76"/>
      <c r="N11" s="77"/>
      <c r="O11" s="68"/>
      <c r="P11" s="68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s="70" customFormat="1" ht="194.25" customHeight="1" x14ac:dyDescent="0.5">
      <c r="A12" s="61"/>
      <c r="B12" s="62"/>
      <c r="C12" s="71"/>
      <c r="D12" s="78" t="s">
        <v>22</v>
      </c>
      <c r="E12" s="73">
        <f t="shared" si="5"/>
        <v>29496.440550000003</v>
      </c>
      <c r="F12" s="73">
        <f t="shared" si="5"/>
        <v>29496.440550000003</v>
      </c>
      <c r="G12" s="73">
        <f t="shared" si="5"/>
        <v>29217.925370000001</v>
      </c>
      <c r="H12" s="73">
        <f t="shared" si="5"/>
        <v>29198.565580000002</v>
      </c>
      <c r="I12" s="74">
        <f t="shared" ref="I12:I13" si="6">I20+I28+I36+I44+I52+I60+I68+I76+I85+I92+I100+I108+I116+I124+I132+I140+I148+I156+I164+I172+I180</f>
        <v>-24.488949999999932</v>
      </c>
      <c r="J12" s="75">
        <f t="shared" si="1"/>
        <v>99.933740025156354</v>
      </c>
      <c r="K12" s="75">
        <f t="shared" si="2"/>
        <v>98.990132489053835</v>
      </c>
      <c r="L12" s="75">
        <f t="shared" si="3"/>
        <v>98.990132489053835</v>
      </c>
      <c r="M12" s="76"/>
      <c r="N12" s="77"/>
      <c r="O12" s="68"/>
      <c r="P12" s="68"/>
      <c r="Q12" s="68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s="70" customFormat="1" ht="159.75" customHeight="1" x14ac:dyDescent="0.5">
      <c r="A13" s="61"/>
      <c r="B13" s="62"/>
      <c r="C13" s="71"/>
      <c r="D13" s="79" t="s">
        <v>23</v>
      </c>
      <c r="E13" s="73">
        <f t="shared" si="5"/>
        <v>1225413.9720000003</v>
      </c>
      <c r="F13" s="73">
        <f t="shared" si="5"/>
        <v>20862.221999999998</v>
      </c>
      <c r="G13" s="73">
        <f t="shared" si="5"/>
        <v>20862.221999999998</v>
      </c>
      <c r="H13" s="73">
        <f t="shared" si="5"/>
        <v>20862.221999999998</v>
      </c>
      <c r="I13" s="74">
        <f t="shared" si="6"/>
        <v>0</v>
      </c>
      <c r="J13" s="75">
        <f>IF(H13=0, ,H13/G13*100)</f>
        <v>100</v>
      </c>
      <c r="K13" s="75">
        <f t="shared" si="2"/>
        <v>100</v>
      </c>
      <c r="L13" s="75">
        <f t="shared" si="3"/>
        <v>1.702463206450203</v>
      </c>
      <c r="M13" s="76"/>
      <c r="N13" s="77"/>
      <c r="O13" s="68"/>
      <c r="P13" s="68"/>
      <c r="Q13" s="68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 s="70" customFormat="1" ht="124.5" customHeight="1" x14ac:dyDescent="0.5">
      <c r="A14" s="61"/>
      <c r="B14" s="62"/>
      <c r="C14" s="71"/>
      <c r="D14" s="80" t="s">
        <v>24</v>
      </c>
      <c r="E14" s="73">
        <f t="shared" si="5"/>
        <v>0</v>
      </c>
      <c r="F14" s="73">
        <f t="shared" si="5"/>
        <v>0</v>
      </c>
      <c r="G14" s="73">
        <f t="shared" si="5"/>
        <v>0</v>
      </c>
      <c r="H14" s="73">
        <f t="shared" si="5"/>
        <v>0</v>
      </c>
      <c r="I14" s="74">
        <f>I22+I30+I38+I46+I54+I62+I70+I78+I87+I94+I102+I110+I118+I126+I134+I142+I150+I158+I166+I174+I182</f>
        <v>0</v>
      </c>
      <c r="J14" s="75">
        <f t="shared" ref="J14" si="7">IF(H14=0, ,H14/G14*100)</f>
        <v>0</v>
      </c>
      <c r="K14" s="75">
        <f t="shared" si="2"/>
        <v>0</v>
      </c>
      <c r="L14" s="75">
        <f t="shared" si="3"/>
        <v>0</v>
      </c>
      <c r="M14" s="76"/>
      <c r="N14" s="81"/>
      <c r="O14" s="68"/>
      <c r="P14" s="68"/>
      <c r="Q14" s="68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 s="2" customFormat="1" ht="180.75" customHeight="1" x14ac:dyDescent="0.5">
      <c r="A15" s="82">
        <v>1</v>
      </c>
      <c r="B15" s="83" t="s">
        <v>35</v>
      </c>
      <c r="C15" s="84">
        <v>10</v>
      </c>
      <c r="D15" s="64" t="s">
        <v>17</v>
      </c>
      <c r="E15" s="14">
        <f>E16+E17+E18+E21</f>
        <v>2227694.1346600004</v>
      </c>
      <c r="F15" s="14">
        <f>F16+F17+F18+F21</f>
        <v>2227694.1346600004</v>
      </c>
      <c r="G15" s="14">
        <f>G16+G17+G18+G21</f>
        <v>2189060.9811000009</v>
      </c>
      <c r="H15" s="14">
        <f>H16+H17+H18+H21</f>
        <v>2120934.1947300006</v>
      </c>
      <c r="I15" s="65">
        <f t="shared" si="0"/>
        <v>-106759.93992999988</v>
      </c>
      <c r="J15" s="14">
        <f t="shared" si="1"/>
        <v>96.887853423993391</v>
      </c>
      <c r="K15" s="14">
        <f t="shared" si="2"/>
        <v>95.207603311919925</v>
      </c>
      <c r="L15" s="14">
        <f t="shared" si="3"/>
        <v>95.207603311919925</v>
      </c>
      <c r="M15" s="85">
        <v>12</v>
      </c>
      <c r="N15" s="43" t="s">
        <v>25</v>
      </c>
      <c r="O15" s="1"/>
      <c r="P15" s="1"/>
      <c r="Q15" s="1"/>
    </row>
    <row r="16" spans="1:29" s="2" customFormat="1" ht="164.25" customHeight="1" x14ac:dyDescent="0.5">
      <c r="A16" s="82"/>
      <c r="B16" s="83"/>
      <c r="C16" s="84"/>
      <c r="D16" s="72" t="s">
        <v>18</v>
      </c>
      <c r="E16" s="15">
        <v>0</v>
      </c>
      <c r="F16" s="15">
        <v>0</v>
      </c>
      <c r="G16" s="15">
        <v>0</v>
      </c>
      <c r="H16" s="15">
        <v>0</v>
      </c>
      <c r="I16" s="86">
        <f t="shared" si="0"/>
        <v>0</v>
      </c>
      <c r="J16" s="16">
        <f t="shared" ref="J16:J30" si="8">IF(G16=0,0,H16/G16)*100</f>
        <v>0</v>
      </c>
      <c r="K16" s="16">
        <f t="shared" ref="K16:K30" si="9">IF(F16=0,0,H16/F16*100)</f>
        <v>0</v>
      </c>
      <c r="L16" s="16">
        <f t="shared" si="3"/>
        <v>0</v>
      </c>
      <c r="M16" s="85"/>
      <c r="N16" s="44"/>
      <c r="O16" s="1"/>
      <c r="P16" s="1"/>
      <c r="Q16" s="1"/>
    </row>
    <row r="17" spans="1:17" s="2" customFormat="1" ht="164.25" customHeight="1" x14ac:dyDescent="0.5">
      <c r="A17" s="82"/>
      <c r="B17" s="83"/>
      <c r="C17" s="84"/>
      <c r="D17" s="72" t="s">
        <v>19</v>
      </c>
      <c r="E17" s="15">
        <v>1512059.1000000003</v>
      </c>
      <c r="F17" s="15">
        <v>1512059.1000000003</v>
      </c>
      <c r="G17" s="15">
        <v>1473425.9464400003</v>
      </c>
      <c r="H17" s="15">
        <v>1473425.9464400003</v>
      </c>
      <c r="I17" s="87">
        <f t="shared" si="0"/>
        <v>-38633.153560000006</v>
      </c>
      <c r="J17" s="16">
        <f t="shared" si="8"/>
        <v>100</v>
      </c>
      <c r="K17" s="16">
        <f t="shared" si="9"/>
        <v>97.444997119490893</v>
      </c>
      <c r="L17" s="16">
        <f t="shared" si="3"/>
        <v>97.444997119490893</v>
      </c>
      <c r="M17" s="85"/>
      <c r="N17" s="44"/>
      <c r="O17" s="1"/>
      <c r="P17" s="1"/>
      <c r="Q17" s="1"/>
    </row>
    <row r="18" spans="1:17" s="2" customFormat="1" ht="168.75" customHeight="1" x14ac:dyDescent="0.5">
      <c r="A18" s="82"/>
      <c r="B18" s="83"/>
      <c r="C18" s="84"/>
      <c r="D18" s="72" t="s">
        <v>20</v>
      </c>
      <c r="E18" s="15">
        <v>695993.49065999989</v>
      </c>
      <c r="F18" s="15">
        <v>695993.49066000013</v>
      </c>
      <c r="G18" s="15">
        <v>695993.49066000013</v>
      </c>
      <c r="H18" s="15">
        <v>627866.70429000002</v>
      </c>
      <c r="I18" s="87">
        <f t="shared" si="0"/>
        <v>-68126.786370000103</v>
      </c>
      <c r="J18" s="16">
        <f t="shared" si="8"/>
        <v>90.211577078774624</v>
      </c>
      <c r="K18" s="16">
        <f t="shared" si="9"/>
        <v>90.211577078774624</v>
      </c>
      <c r="L18" s="16">
        <f t="shared" si="3"/>
        <v>90.211577078774653</v>
      </c>
      <c r="M18" s="85"/>
      <c r="N18" s="44"/>
      <c r="O18" s="1"/>
      <c r="P18" s="1"/>
      <c r="Q18" s="1"/>
    </row>
    <row r="19" spans="1:17" s="2" customFormat="1" ht="242.25" customHeight="1" x14ac:dyDescent="0.5">
      <c r="A19" s="82"/>
      <c r="B19" s="83"/>
      <c r="C19" s="84"/>
      <c r="D19" s="78" t="s">
        <v>21</v>
      </c>
      <c r="E19" s="15">
        <v>0</v>
      </c>
      <c r="F19" s="15">
        <v>0</v>
      </c>
      <c r="G19" s="15">
        <v>0</v>
      </c>
      <c r="H19" s="15">
        <v>0</v>
      </c>
      <c r="I19" s="86">
        <f t="shared" si="0"/>
        <v>0</v>
      </c>
      <c r="J19" s="16">
        <f t="shared" si="8"/>
        <v>0</v>
      </c>
      <c r="K19" s="16">
        <f t="shared" si="9"/>
        <v>0</v>
      </c>
      <c r="L19" s="16">
        <f t="shared" si="3"/>
        <v>0</v>
      </c>
      <c r="M19" s="85"/>
      <c r="N19" s="44"/>
      <c r="O19" s="1"/>
      <c r="P19" s="1"/>
      <c r="Q19" s="1"/>
    </row>
    <row r="20" spans="1:17" s="2" customFormat="1" ht="205.5" customHeight="1" x14ac:dyDescent="0.5">
      <c r="A20" s="82"/>
      <c r="B20" s="83"/>
      <c r="C20" s="84"/>
      <c r="D20" s="78" t="s">
        <v>22</v>
      </c>
      <c r="E20" s="15">
        <v>0</v>
      </c>
      <c r="F20" s="15">
        <v>0</v>
      </c>
      <c r="G20" s="15">
        <v>0</v>
      </c>
      <c r="H20" s="15">
        <v>0</v>
      </c>
      <c r="I20" s="86">
        <f t="shared" si="0"/>
        <v>0</v>
      </c>
      <c r="J20" s="16">
        <f t="shared" si="8"/>
        <v>0</v>
      </c>
      <c r="K20" s="16">
        <f t="shared" si="9"/>
        <v>0</v>
      </c>
      <c r="L20" s="16">
        <f t="shared" si="3"/>
        <v>0</v>
      </c>
      <c r="M20" s="85"/>
      <c r="N20" s="44"/>
      <c r="O20" s="1"/>
      <c r="P20" s="1"/>
      <c r="Q20" s="1"/>
    </row>
    <row r="21" spans="1:17" s="2" customFormat="1" ht="173.25" customHeight="1" x14ac:dyDescent="0.5">
      <c r="A21" s="82"/>
      <c r="B21" s="83"/>
      <c r="C21" s="84"/>
      <c r="D21" s="79" t="s">
        <v>23</v>
      </c>
      <c r="E21" s="15">
        <v>19641.543999999998</v>
      </c>
      <c r="F21" s="15">
        <v>19641.543999999998</v>
      </c>
      <c r="G21" s="15">
        <v>19641.543999999998</v>
      </c>
      <c r="H21" s="15">
        <v>19641.543999999998</v>
      </c>
      <c r="I21" s="86">
        <f t="shared" si="0"/>
        <v>0</v>
      </c>
      <c r="J21" s="16">
        <f t="shared" si="8"/>
        <v>100</v>
      </c>
      <c r="K21" s="16">
        <f t="shared" si="9"/>
        <v>100</v>
      </c>
      <c r="L21" s="16">
        <f t="shared" si="3"/>
        <v>100</v>
      </c>
      <c r="M21" s="85"/>
      <c r="N21" s="44"/>
      <c r="O21" s="1"/>
      <c r="P21" s="1"/>
      <c r="Q21" s="1"/>
    </row>
    <row r="22" spans="1:17" s="2" customFormat="1" ht="124.5" customHeight="1" x14ac:dyDescent="0.5">
      <c r="A22" s="82"/>
      <c r="B22" s="83"/>
      <c r="C22" s="84"/>
      <c r="D22" s="80" t="s">
        <v>24</v>
      </c>
      <c r="E22" s="15">
        <v>0</v>
      </c>
      <c r="F22" s="15">
        <v>0</v>
      </c>
      <c r="G22" s="15">
        <v>0</v>
      </c>
      <c r="H22" s="15">
        <v>0</v>
      </c>
      <c r="I22" s="86">
        <f t="shared" si="0"/>
        <v>0</v>
      </c>
      <c r="J22" s="16">
        <f t="shared" si="8"/>
        <v>0</v>
      </c>
      <c r="K22" s="16">
        <f t="shared" si="9"/>
        <v>0</v>
      </c>
      <c r="L22" s="16">
        <f t="shared" si="3"/>
        <v>0</v>
      </c>
      <c r="M22" s="85"/>
      <c r="N22" s="44"/>
      <c r="O22" s="1"/>
      <c r="P22" s="1"/>
      <c r="Q22" s="1"/>
    </row>
    <row r="23" spans="1:17" s="2" customFormat="1" ht="203.25" customHeight="1" x14ac:dyDescent="0.5">
      <c r="A23" s="82">
        <v>2</v>
      </c>
      <c r="B23" s="83" t="s">
        <v>44</v>
      </c>
      <c r="C23" s="84">
        <v>2</v>
      </c>
      <c r="D23" s="64" t="s">
        <v>17</v>
      </c>
      <c r="E23" s="88">
        <f>E24+E25+E26+E29</f>
        <v>4902</v>
      </c>
      <c r="F23" s="13">
        <f>F24+F25+F26+F29</f>
        <v>4902</v>
      </c>
      <c r="G23" s="13">
        <f>G24+G25+G26+G29</f>
        <v>4901.99</v>
      </c>
      <c r="H23" s="13">
        <f>H24+H25+H26+H29</f>
        <v>4902</v>
      </c>
      <c r="I23" s="65">
        <f t="shared" si="0"/>
        <v>0</v>
      </c>
      <c r="J23" s="13">
        <f t="shared" si="8"/>
        <v>100.00020399878417</v>
      </c>
      <c r="K23" s="13">
        <f t="shared" si="9"/>
        <v>100</v>
      </c>
      <c r="L23" s="13">
        <f t="shared" si="3"/>
        <v>100</v>
      </c>
      <c r="M23" s="85">
        <v>4</v>
      </c>
      <c r="N23" s="89" t="s">
        <v>57</v>
      </c>
      <c r="O23" s="1"/>
      <c r="P23" s="1"/>
      <c r="Q23" s="1"/>
    </row>
    <row r="24" spans="1:17" s="2" customFormat="1" ht="132" customHeight="1" x14ac:dyDescent="0.5">
      <c r="A24" s="82"/>
      <c r="B24" s="83"/>
      <c r="C24" s="84"/>
      <c r="D24" s="72" t="s">
        <v>18</v>
      </c>
      <c r="E24" s="90">
        <v>0</v>
      </c>
      <c r="F24" s="17">
        <v>0</v>
      </c>
      <c r="G24" s="17">
        <v>0</v>
      </c>
      <c r="H24" s="17">
        <v>0</v>
      </c>
      <c r="I24" s="86">
        <f t="shared" si="0"/>
        <v>0</v>
      </c>
      <c r="J24" s="18">
        <f t="shared" si="8"/>
        <v>0</v>
      </c>
      <c r="K24" s="18">
        <f t="shared" si="9"/>
        <v>0</v>
      </c>
      <c r="L24" s="18">
        <f t="shared" si="3"/>
        <v>0</v>
      </c>
      <c r="M24" s="85"/>
      <c r="N24" s="91"/>
      <c r="O24" s="1"/>
      <c r="P24" s="1"/>
      <c r="Q24" s="1"/>
    </row>
    <row r="25" spans="1:17" s="2" customFormat="1" ht="132" customHeight="1" x14ac:dyDescent="0.5">
      <c r="A25" s="82"/>
      <c r="B25" s="83"/>
      <c r="C25" s="84"/>
      <c r="D25" s="72" t="s">
        <v>19</v>
      </c>
      <c r="E25" s="90">
        <v>0</v>
      </c>
      <c r="F25" s="17">
        <v>0</v>
      </c>
      <c r="G25" s="17">
        <v>0</v>
      </c>
      <c r="H25" s="17">
        <v>0</v>
      </c>
      <c r="I25" s="86">
        <f t="shared" si="0"/>
        <v>0</v>
      </c>
      <c r="J25" s="18">
        <f t="shared" si="8"/>
        <v>0</v>
      </c>
      <c r="K25" s="18">
        <f t="shared" si="9"/>
        <v>0</v>
      </c>
      <c r="L25" s="18">
        <f t="shared" si="3"/>
        <v>0</v>
      </c>
      <c r="M25" s="85"/>
      <c r="N25" s="91"/>
      <c r="O25" s="1"/>
      <c r="P25" s="1"/>
      <c r="Q25" s="1"/>
    </row>
    <row r="26" spans="1:17" s="2" customFormat="1" ht="185.25" customHeight="1" x14ac:dyDescent="0.5">
      <c r="A26" s="82"/>
      <c r="B26" s="83"/>
      <c r="C26" s="84"/>
      <c r="D26" s="72" t="s">
        <v>20</v>
      </c>
      <c r="E26" s="92">
        <v>4902</v>
      </c>
      <c r="F26" s="17">
        <v>4902</v>
      </c>
      <c r="G26" s="17">
        <v>4901.99</v>
      </c>
      <c r="H26" s="17">
        <v>4902</v>
      </c>
      <c r="I26" s="86">
        <f t="shared" si="0"/>
        <v>0</v>
      </c>
      <c r="J26" s="18">
        <f t="shared" si="8"/>
        <v>100.00020399878417</v>
      </c>
      <c r="K26" s="18">
        <f t="shared" si="9"/>
        <v>100</v>
      </c>
      <c r="L26" s="18">
        <f t="shared" si="3"/>
        <v>100</v>
      </c>
      <c r="M26" s="85"/>
      <c r="N26" s="91"/>
      <c r="O26" s="1"/>
      <c r="P26" s="1"/>
      <c r="Q26" s="1"/>
    </row>
    <row r="27" spans="1:17" s="2" customFormat="1" ht="214.5" customHeight="1" x14ac:dyDescent="0.5">
      <c r="A27" s="82"/>
      <c r="B27" s="83"/>
      <c r="C27" s="84"/>
      <c r="D27" s="78" t="s">
        <v>21</v>
      </c>
      <c r="E27" s="90">
        <v>0</v>
      </c>
      <c r="F27" s="17">
        <v>0</v>
      </c>
      <c r="G27" s="17">
        <v>0</v>
      </c>
      <c r="H27" s="17">
        <v>0</v>
      </c>
      <c r="I27" s="86">
        <v>0</v>
      </c>
      <c r="J27" s="18">
        <f t="shared" si="8"/>
        <v>0</v>
      </c>
      <c r="K27" s="18">
        <f t="shared" si="9"/>
        <v>0</v>
      </c>
      <c r="L27" s="18">
        <f t="shared" si="3"/>
        <v>0</v>
      </c>
      <c r="M27" s="85"/>
      <c r="N27" s="91"/>
      <c r="O27" s="1"/>
      <c r="P27" s="1"/>
      <c r="Q27" s="1"/>
    </row>
    <row r="28" spans="1:17" s="2" customFormat="1" ht="177" customHeight="1" x14ac:dyDescent="0.5">
      <c r="A28" s="82"/>
      <c r="B28" s="83"/>
      <c r="C28" s="84"/>
      <c r="D28" s="78" t="s">
        <v>22</v>
      </c>
      <c r="E28" s="90">
        <v>0</v>
      </c>
      <c r="F28" s="17">
        <v>0</v>
      </c>
      <c r="G28" s="17">
        <v>0</v>
      </c>
      <c r="H28" s="17">
        <v>0</v>
      </c>
      <c r="I28" s="86">
        <v>0</v>
      </c>
      <c r="J28" s="18">
        <f t="shared" si="8"/>
        <v>0</v>
      </c>
      <c r="K28" s="18">
        <f t="shared" si="9"/>
        <v>0</v>
      </c>
      <c r="L28" s="18">
        <f t="shared" si="3"/>
        <v>0</v>
      </c>
      <c r="M28" s="85"/>
      <c r="N28" s="91"/>
      <c r="O28" s="1"/>
      <c r="P28" s="1"/>
      <c r="Q28" s="1"/>
    </row>
    <row r="29" spans="1:17" s="2" customFormat="1" ht="132" customHeight="1" x14ac:dyDescent="0.5">
      <c r="A29" s="82"/>
      <c r="B29" s="83"/>
      <c r="C29" s="84"/>
      <c r="D29" s="79" t="s">
        <v>23</v>
      </c>
      <c r="E29" s="92">
        <v>0</v>
      </c>
      <c r="F29" s="17">
        <v>0</v>
      </c>
      <c r="G29" s="17">
        <v>0</v>
      </c>
      <c r="H29" s="17">
        <v>0</v>
      </c>
      <c r="I29" s="86">
        <v>0</v>
      </c>
      <c r="J29" s="18">
        <f t="shared" si="8"/>
        <v>0</v>
      </c>
      <c r="K29" s="18">
        <f t="shared" si="9"/>
        <v>0</v>
      </c>
      <c r="L29" s="18">
        <f t="shared" si="3"/>
        <v>0</v>
      </c>
      <c r="M29" s="85"/>
      <c r="N29" s="91"/>
      <c r="O29" s="1"/>
      <c r="P29" s="1"/>
      <c r="Q29" s="1"/>
    </row>
    <row r="30" spans="1:17" s="2" customFormat="1" ht="132" customHeight="1" x14ac:dyDescent="0.5">
      <c r="A30" s="82"/>
      <c r="B30" s="83"/>
      <c r="C30" s="84"/>
      <c r="D30" s="80" t="s">
        <v>24</v>
      </c>
      <c r="E30" s="90">
        <v>0</v>
      </c>
      <c r="F30" s="17">
        <v>0</v>
      </c>
      <c r="G30" s="17">
        <v>0</v>
      </c>
      <c r="H30" s="17">
        <v>0</v>
      </c>
      <c r="I30" s="86">
        <f t="shared" ref="I30:I58" si="10">H30-F30</f>
        <v>0</v>
      </c>
      <c r="J30" s="18">
        <f t="shared" si="8"/>
        <v>0</v>
      </c>
      <c r="K30" s="18">
        <f t="shared" si="9"/>
        <v>0</v>
      </c>
      <c r="L30" s="18">
        <f t="shared" si="3"/>
        <v>0</v>
      </c>
      <c r="M30" s="85"/>
      <c r="N30" s="91"/>
      <c r="O30" s="1"/>
      <c r="P30" s="1"/>
      <c r="Q30" s="1"/>
    </row>
    <row r="31" spans="1:17" s="2" customFormat="1" ht="188.25" customHeight="1" x14ac:dyDescent="0.5">
      <c r="A31" s="82">
        <v>3</v>
      </c>
      <c r="B31" s="83" t="s">
        <v>33</v>
      </c>
      <c r="C31" s="84">
        <v>9</v>
      </c>
      <c r="D31" s="64" t="s">
        <v>17</v>
      </c>
      <c r="E31" s="14">
        <f>E32+E33+E34+E35+E37</f>
        <v>677622.10574000003</v>
      </c>
      <c r="F31" s="13">
        <f>F32+F33+F34+F35+F37</f>
        <v>677622.10574000003</v>
      </c>
      <c r="G31" s="13">
        <f>G32+G33+G34+G35+G37</f>
        <v>677586.3473100001</v>
      </c>
      <c r="H31" s="13">
        <f>H32+H33+H34+H35+H37</f>
        <v>398420.46948000003</v>
      </c>
      <c r="I31" s="65">
        <f t="shared" si="10"/>
        <v>-279201.63626</v>
      </c>
      <c r="J31" s="13">
        <f t="shared" ref="J31:J76" si="11">IF(H31=0, ,H31/G31*100)</f>
        <v>58.799955321077348</v>
      </c>
      <c r="K31" s="13">
        <f t="shared" ref="K31:K40" si="12">IF(H31=0,0,H31/F31*100)</f>
        <v>58.796852420406701</v>
      </c>
      <c r="L31" s="13">
        <f t="shared" si="3"/>
        <v>58.796852420406701</v>
      </c>
      <c r="M31" s="85">
        <v>6</v>
      </c>
      <c r="N31" s="93" t="s">
        <v>58</v>
      </c>
      <c r="O31" s="1"/>
      <c r="P31" s="1"/>
      <c r="Q31" s="1"/>
    </row>
    <row r="32" spans="1:17" s="2" customFormat="1" ht="171.75" customHeight="1" x14ac:dyDescent="0.5">
      <c r="A32" s="82"/>
      <c r="B32" s="83"/>
      <c r="C32" s="84"/>
      <c r="D32" s="72" t="s">
        <v>18</v>
      </c>
      <c r="E32" s="94">
        <v>13.6</v>
      </c>
      <c r="F32" s="20">
        <v>13.6</v>
      </c>
      <c r="G32" s="20">
        <v>13.6</v>
      </c>
      <c r="H32" s="20">
        <v>13.6</v>
      </c>
      <c r="I32" s="95">
        <f t="shared" si="10"/>
        <v>0</v>
      </c>
      <c r="J32" s="21">
        <f t="shared" si="11"/>
        <v>100</v>
      </c>
      <c r="K32" s="21">
        <f t="shared" si="12"/>
        <v>100</v>
      </c>
      <c r="L32" s="21">
        <f t="shared" si="3"/>
        <v>100</v>
      </c>
      <c r="M32" s="85"/>
      <c r="N32" s="96"/>
      <c r="O32" s="1"/>
      <c r="P32" s="1"/>
      <c r="Q32" s="1"/>
    </row>
    <row r="33" spans="1:17" s="2" customFormat="1" ht="186.75" customHeight="1" x14ac:dyDescent="0.5">
      <c r="A33" s="82"/>
      <c r="B33" s="83"/>
      <c r="C33" s="84"/>
      <c r="D33" s="72" t="s">
        <v>19</v>
      </c>
      <c r="E33" s="94">
        <v>6558.7772700000005</v>
      </c>
      <c r="F33" s="20">
        <v>6558.7772700000005</v>
      </c>
      <c r="G33" s="20">
        <v>6558.7772700000005</v>
      </c>
      <c r="H33" s="20">
        <v>6558.7772700000005</v>
      </c>
      <c r="I33" s="95">
        <f t="shared" si="10"/>
        <v>0</v>
      </c>
      <c r="J33" s="21">
        <f t="shared" si="11"/>
        <v>100</v>
      </c>
      <c r="K33" s="21">
        <f t="shared" si="12"/>
        <v>100</v>
      </c>
      <c r="L33" s="21">
        <f t="shared" si="3"/>
        <v>100</v>
      </c>
      <c r="M33" s="85"/>
      <c r="N33" s="96"/>
      <c r="O33" s="1"/>
      <c r="P33" s="1"/>
      <c r="Q33" s="1"/>
    </row>
    <row r="34" spans="1:17" s="2" customFormat="1" ht="174" customHeight="1" x14ac:dyDescent="0.5">
      <c r="A34" s="82"/>
      <c r="B34" s="83"/>
      <c r="C34" s="84"/>
      <c r="D34" s="72" t="s">
        <v>20</v>
      </c>
      <c r="E34" s="94">
        <v>671049.72846999997</v>
      </c>
      <c r="F34" s="20">
        <v>671049.72846999997</v>
      </c>
      <c r="G34" s="20">
        <v>671013.97004000004</v>
      </c>
      <c r="H34" s="20">
        <v>391848.09221000003</v>
      </c>
      <c r="I34" s="95">
        <f t="shared" si="10"/>
        <v>-279201.63625999994</v>
      </c>
      <c r="J34" s="21">
        <f t="shared" si="11"/>
        <v>58.396413443768012</v>
      </c>
      <c r="K34" s="21">
        <f t="shared" si="12"/>
        <v>58.393301656408916</v>
      </c>
      <c r="L34" s="21">
        <f t="shared" si="3"/>
        <v>58.393301656408916</v>
      </c>
      <c r="M34" s="85"/>
      <c r="N34" s="96"/>
      <c r="O34" s="1"/>
      <c r="P34" s="1"/>
      <c r="Q34" s="1"/>
    </row>
    <row r="35" spans="1:17" s="2" customFormat="1" ht="246" customHeight="1" x14ac:dyDescent="0.5">
      <c r="A35" s="82"/>
      <c r="B35" s="83"/>
      <c r="C35" s="84"/>
      <c r="D35" s="78" t="s">
        <v>21</v>
      </c>
      <c r="E35" s="94">
        <v>0</v>
      </c>
      <c r="F35" s="20">
        <v>0</v>
      </c>
      <c r="G35" s="20">
        <v>0</v>
      </c>
      <c r="H35" s="20">
        <v>0</v>
      </c>
      <c r="I35" s="97">
        <f t="shared" si="10"/>
        <v>0</v>
      </c>
      <c r="J35" s="21">
        <f t="shared" si="11"/>
        <v>0</v>
      </c>
      <c r="K35" s="21">
        <f t="shared" si="12"/>
        <v>0</v>
      </c>
      <c r="L35" s="21">
        <f t="shared" si="3"/>
        <v>0</v>
      </c>
      <c r="M35" s="85"/>
      <c r="N35" s="96"/>
      <c r="O35" s="1"/>
      <c r="P35" s="1"/>
      <c r="Q35" s="1"/>
    </row>
    <row r="36" spans="1:17" s="2" customFormat="1" ht="171.75" customHeight="1" x14ac:dyDescent="0.5">
      <c r="A36" s="82"/>
      <c r="B36" s="83"/>
      <c r="C36" s="84"/>
      <c r="D36" s="78" t="s">
        <v>22</v>
      </c>
      <c r="E36" s="94">
        <v>0</v>
      </c>
      <c r="F36" s="20">
        <v>0</v>
      </c>
      <c r="G36" s="20">
        <v>0</v>
      </c>
      <c r="H36" s="20">
        <v>0</v>
      </c>
      <c r="I36" s="97">
        <f t="shared" si="10"/>
        <v>0</v>
      </c>
      <c r="J36" s="21">
        <f t="shared" si="11"/>
        <v>0</v>
      </c>
      <c r="K36" s="21">
        <f t="shared" si="12"/>
        <v>0</v>
      </c>
      <c r="L36" s="21">
        <f t="shared" si="3"/>
        <v>0</v>
      </c>
      <c r="M36" s="85"/>
      <c r="N36" s="96"/>
      <c r="O36" s="1"/>
      <c r="P36" s="1"/>
      <c r="Q36" s="1"/>
    </row>
    <row r="37" spans="1:17" s="2" customFormat="1" ht="132" customHeight="1" x14ac:dyDescent="0.5">
      <c r="A37" s="82"/>
      <c r="B37" s="83"/>
      <c r="C37" s="84"/>
      <c r="D37" s="79" t="s">
        <v>23</v>
      </c>
      <c r="E37" s="94">
        <v>0</v>
      </c>
      <c r="F37" s="20">
        <v>0</v>
      </c>
      <c r="G37" s="20">
        <v>0</v>
      </c>
      <c r="H37" s="20">
        <v>0</v>
      </c>
      <c r="I37" s="95">
        <f t="shared" si="10"/>
        <v>0</v>
      </c>
      <c r="J37" s="21">
        <f t="shared" si="11"/>
        <v>0</v>
      </c>
      <c r="K37" s="21">
        <f t="shared" si="12"/>
        <v>0</v>
      </c>
      <c r="L37" s="21">
        <f t="shared" si="3"/>
        <v>0</v>
      </c>
      <c r="M37" s="85"/>
      <c r="N37" s="96"/>
      <c r="O37" s="1"/>
      <c r="P37" s="1"/>
      <c r="Q37" s="1"/>
    </row>
    <row r="38" spans="1:17" s="2" customFormat="1" ht="132" customHeight="1" x14ac:dyDescent="0.5">
      <c r="A38" s="82"/>
      <c r="B38" s="83"/>
      <c r="C38" s="84"/>
      <c r="D38" s="80" t="s">
        <v>24</v>
      </c>
      <c r="E38" s="94">
        <v>0</v>
      </c>
      <c r="F38" s="20">
        <v>0</v>
      </c>
      <c r="G38" s="20">
        <v>0</v>
      </c>
      <c r="H38" s="20">
        <v>0</v>
      </c>
      <c r="I38" s="97">
        <f t="shared" si="10"/>
        <v>0</v>
      </c>
      <c r="J38" s="21">
        <f t="shared" si="11"/>
        <v>0</v>
      </c>
      <c r="K38" s="21">
        <f t="shared" si="12"/>
        <v>0</v>
      </c>
      <c r="L38" s="21">
        <f t="shared" si="3"/>
        <v>0</v>
      </c>
      <c r="M38" s="85"/>
      <c r="N38" s="96"/>
      <c r="O38" s="1"/>
      <c r="P38" s="1"/>
      <c r="Q38" s="1"/>
    </row>
    <row r="39" spans="1:17" s="2" customFormat="1" ht="188.25" customHeight="1" x14ac:dyDescent="0.5">
      <c r="A39" s="39">
        <v>4</v>
      </c>
      <c r="B39" s="83" t="s">
        <v>53</v>
      </c>
      <c r="C39" s="84">
        <v>5</v>
      </c>
      <c r="D39" s="64" t="s">
        <v>17</v>
      </c>
      <c r="E39" s="14">
        <f>E40+E41+E42+E43+E45</f>
        <v>17089.46226</v>
      </c>
      <c r="F39" s="13">
        <f>F40+F41+F42+F43+F45</f>
        <v>17089.46226</v>
      </c>
      <c r="G39" s="13">
        <f>G40+G41+G42+G43+G45</f>
        <v>17089.46226</v>
      </c>
      <c r="H39" s="13">
        <f>H40+H41+H42+H43+H45</f>
        <v>17077.483410000001</v>
      </c>
      <c r="I39" s="65">
        <f t="shared" si="10"/>
        <v>-11.978849999999511</v>
      </c>
      <c r="J39" s="13">
        <f t="shared" si="11"/>
        <v>99.929905050154574</v>
      </c>
      <c r="K39" s="13">
        <f t="shared" si="12"/>
        <v>99.929905050154574</v>
      </c>
      <c r="L39" s="13">
        <f t="shared" si="3"/>
        <v>99.929905050154574</v>
      </c>
      <c r="M39" s="85">
        <v>4</v>
      </c>
      <c r="N39" s="93" t="s">
        <v>59</v>
      </c>
      <c r="O39" s="1"/>
      <c r="P39" s="1"/>
      <c r="Q39" s="1"/>
    </row>
    <row r="40" spans="1:17" s="2" customFormat="1" ht="162.75" customHeight="1" x14ac:dyDescent="0.5">
      <c r="A40" s="39"/>
      <c r="B40" s="83"/>
      <c r="C40" s="84"/>
      <c r="D40" s="72" t="s">
        <v>18</v>
      </c>
      <c r="E40" s="23">
        <v>0</v>
      </c>
      <c r="F40" s="17">
        <v>0</v>
      </c>
      <c r="G40" s="17">
        <v>0</v>
      </c>
      <c r="H40" s="17">
        <v>0</v>
      </c>
      <c r="I40" s="97">
        <f t="shared" si="10"/>
        <v>0</v>
      </c>
      <c r="J40" s="21">
        <f t="shared" si="11"/>
        <v>0</v>
      </c>
      <c r="K40" s="21">
        <f t="shared" si="12"/>
        <v>0</v>
      </c>
      <c r="L40" s="21">
        <f t="shared" si="3"/>
        <v>0</v>
      </c>
      <c r="M40" s="85"/>
      <c r="N40" s="96"/>
      <c r="O40" s="1"/>
      <c r="P40" s="1"/>
      <c r="Q40" s="1"/>
    </row>
    <row r="41" spans="1:17" s="2" customFormat="1" ht="167.25" customHeight="1" x14ac:dyDescent="0.5">
      <c r="A41" s="39"/>
      <c r="B41" s="83"/>
      <c r="C41" s="84"/>
      <c r="D41" s="72" t="s">
        <v>19</v>
      </c>
      <c r="E41" s="23">
        <v>0</v>
      </c>
      <c r="F41" s="17">
        <v>0</v>
      </c>
      <c r="G41" s="17">
        <v>0</v>
      </c>
      <c r="H41" s="17">
        <v>0</v>
      </c>
      <c r="I41" s="97">
        <f t="shared" si="10"/>
        <v>0</v>
      </c>
      <c r="J41" s="21">
        <f t="shared" si="11"/>
        <v>0</v>
      </c>
      <c r="K41" s="21">
        <v>0</v>
      </c>
      <c r="L41" s="21">
        <f t="shared" si="3"/>
        <v>0</v>
      </c>
      <c r="M41" s="85"/>
      <c r="N41" s="96"/>
      <c r="O41" s="1"/>
      <c r="P41" s="1"/>
      <c r="Q41" s="1"/>
    </row>
    <row r="42" spans="1:17" s="2" customFormat="1" ht="185.25" customHeight="1" x14ac:dyDescent="0.5">
      <c r="A42" s="39"/>
      <c r="B42" s="83"/>
      <c r="C42" s="84"/>
      <c r="D42" s="72" t="s">
        <v>20</v>
      </c>
      <c r="E42" s="15">
        <v>17089.46226</v>
      </c>
      <c r="F42" s="15">
        <v>17089.46226</v>
      </c>
      <c r="G42" s="15">
        <v>17089.46226</v>
      </c>
      <c r="H42" s="23">
        <v>17077.483410000001</v>
      </c>
      <c r="I42" s="98">
        <f>H42-F42</f>
        <v>-11.978849999999511</v>
      </c>
      <c r="J42" s="21">
        <f t="shared" si="11"/>
        <v>99.929905050154574</v>
      </c>
      <c r="K42" s="21">
        <f>IF(H42=0,0,H42/F42*100)</f>
        <v>99.929905050154574</v>
      </c>
      <c r="L42" s="21">
        <f t="shared" si="3"/>
        <v>99.929905050154574</v>
      </c>
      <c r="M42" s="85"/>
      <c r="N42" s="96"/>
      <c r="O42" s="1"/>
      <c r="P42" s="1"/>
      <c r="Q42" s="1"/>
    </row>
    <row r="43" spans="1:17" s="2" customFormat="1" ht="217.5" customHeight="1" x14ac:dyDescent="0.5">
      <c r="A43" s="39"/>
      <c r="B43" s="83"/>
      <c r="C43" s="84"/>
      <c r="D43" s="78" t="s">
        <v>21</v>
      </c>
      <c r="E43" s="23">
        <v>0</v>
      </c>
      <c r="F43" s="17">
        <v>0</v>
      </c>
      <c r="G43" s="17">
        <v>0</v>
      </c>
      <c r="H43" s="17">
        <v>0</v>
      </c>
      <c r="I43" s="97">
        <f t="shared" si="10"/>
        <v>0</v>
      </c>
      <c r="J43" s="21">
        <f t="shared" si="11"/>
        <v>0</v>
      </c>
      <c r="K43" s="21">
        <f>IF(H43=0,0,H43/F43*100)</f>
        <v>0</v>
      </c>
      <c r="L43" s="21">
        <f t="shared" si="3"/>
        <v>0</v>
      </c>
      <c r="M43" s="85"/>
      <c r="N43" s="96"/>
      <c r="O43" s="1"/>
      <c r="P43" s="1"/>
      <c r="Q43" s="1"/>
    </row>
    <row r="44" spans="1:17" s="2" customFormat="1" ht="169.5" customHeight="1" x14ac:dyDescent="0.5">
      <c r="A44" s="39"/>
      <c r="B44" s="83"/>
      <c r="C44" s="84"/>
      <c r="D44" s="78" t="s">
        <v>22</v>
      </c>
      <c r="E44" s="23">
        <v>0</v>
      </c>
      <c r="F44" s="17">
        <v>0</v>
      </c>
      <c r="G44" s="17">
        <v>0</v>
      </c>
      <c r="H44" s="17">
        <v>0</v>
      </c>
      <c r="I44" s="97">
        <f t="shared" si="10"/>
        <v>0</v>
      </c>
      <c r="J44" s="21">
        <f t="shared" si="11"/>
        <v>0</v>
      </c>
      <c r="K44" s="21">
        <f>IF(H44=0,0,H44/F44*100)</f>
        <v>0</v>
      </c>
      <c r="L44" s="21">
        <f t="shared" si="3"/>
        <v>0</v>
      </c>
      <c r="M44" s="85"/>
      <c r="N44" s="96"/>
      <c r="O44" s="1"/>
      <c r="P44" s="1"/>
      <c r="Q44" s="1"/>
    </row>
    <row r="45" spans="1:17" s="2" customFormat="1" ht="132" customHeight="1" x14ac:dyDescent="0.5">
      <c r="A45" s="39"/>
      <c r="B45" s="83"/>
      <c r="C45" s="84"/>
      <c r="D45" s="79" t="s">
        <v>23</v>
      </c>
      <c r="E45" s="23">
        <v>0</v>
      </c>
      <c r="F45" s="17">
        <v>0</v>
      </c>
      <c r="G45" s="17">
        <v>0</v>
      </c>
      <c r="H45" s="17">
        <v>0</v>
      </c>
      <c r="I45" s="95">
        <f t="shared" si="10"/>
        <v>0</v>
      </c>
      <c r="J45" s="21">
        <f t="shared" si="11"/>
        <v>0</v>
      </c>
      <c r="K45" s="21">
        <f t="shared" ref="K45:K77" si="13">IF(H45=0,0,H45/F45*100)</f>
        <v>0</v>
      </c>
      <c r="L45" s="21">
        <f t="shared" si="3"/>
        <v>0</v>
      </c>
      <c r="M45" s="85"/>
      <c r="N45" s="96"/>
      <c r="O45" s="1"/>
      <c r="P45" s="1"/>
      <c r="Q45" s="1"/>
    </row>
    <row r="46" spans="1:17" s="2" customFormat="1" ht="132" customHeight="1" x14ac:dyDescent="0.5">
      <c r="A46" s="39"/>
      <c r="B46" s="83"/>
      <c r="C46" s="84"/>
      <c r="D46" s="80" t="s">
        <v>24</v>
      </c>
      <c r="E46" s="23">
        <v>0</v>
      </c>
      <c r="F46" s="17">
        <v>0</v>
      </c>
      <c r="G46" s="17">
        <v>0</v>
      </c>
      <c r="H46" s="17">
        <v>0</v>
      </c>
      <c r="I46" s="97">
        <f t="shared" si="10"/>
        <v>0</v>
      </c>
      <c r="J46" s="21">
        <f t="shared" si="11"/>
        <v>0</v>
      </c>
      <c r="K46" s="21">
        <f t="shared" si="13"/>
        <v>0</v>
      </c>
      <c r="L46" s="21">
        <f t="shared" si="3"/>
        <v>0</v>
      </c>
      <c r="M46" s="85"/>
      <c r="N46" s="96"/>
      <c r="O46" s="1"/>
      <c r="P46" s="1"/>
      <c r="Q46" s="1"/>
    </row>
    <row r="47" spans="1:17" s="2" customFormat="1" ht="188.25" customHeight="1" x14ac:dyDescent="0.5">
      <c r="A47" s="39">
        <v>5</v>
      </c>
      <c r="B47" s="83" t="s">
        <v>34</v>
      </c>
      <c r="C47" s="84">
        <v>12</v>
      </c>
      <c r="D47" s="64" t="s">
        <v>17</v>
      </c>
      <c r="E47" s="14">
        <f>E48+E49+E50+E53</f>
        <v>290885.73590999999</v>
      </c>
      <c r="F47" s="13">
        <f>F48+F49+F50+F53</f>
        <v>290885.73590999999</v>
      </c>
      <c r="G47" s="13">
        <f>G48+G49+G50+G53</f>
        <v>290884.07591000001</v>
      </c>
      <c r="H47" s="13">
        <f>H48+H49+H50+H53</f>
        <v>229771.06752000001</v>
      </c>
      <c r="I47" s="65">
        <f t="shared" si="10"/>
        <v>-61114.668389999977</v>
      </c>
      <c r="J47" s="13">
        <f t="shared" si="11"/>
        <v>78.990596787117198</v>
      </c>
      <c r="K47" s="13">
        <f t="shared" si="13"/>
        <v>78.990146010834692</v>
      </c>
      <c r="L47" s="13">
        <f t="shared" si="3"/>
        <v>78.990146010834692</v>
      </c>
      <c r="M47" s="85">
        <v>9</v>
      </c>
      <c r="N47" s="43" t="s">
        <v>60</v>
      </c>
      <c r="O47" s="1"/>
      <c r="P47" s="1"/>
      <c r="Q47" s="1"/>
    </row>
    <row r="48" spans="1:17" s="2" customFormat="1" ht="132" customHeight="1" x14ac:dyDescent="0.5">
      <c r="A48" s="39"/>
      <c r="B48" s="83"/>
      <c r="C48" s="84"/>
      <c r="D48" s="72" t="s">
        <v>18</v>
      </c>
      <c r="E48" s="99">
        <v>0</v>
      </c>
      <c r="F48" s="22">
        <v>0</v>
      </c>
      <c r="G48" s="22">
        <v>0</v>
      </c>
      <c r="H48" s="22">
        <v>0</v>
      </c>
      <c r="I48" s="98">
        <f t="shared" si="10"/>
        <v>0</v>
      </c>
      <c r="J48" s="21">
        <f t="shared" si="11"/>
        <v>0</v>
      </c>
      <c r="K48" s="21">
        <f t="shared" si="13"/>
        <v>0</v>
      </c>
      <c r="L48" s="21">
        <f t="shared" si="3"/>
        <v>0</v>
      </c>
      <c r="M48" s="85"/>
      <c r="N48" s="44"/>
      <c r="O48" s="1"/>
      <c r="P48" s="1"/>
      <c r="Q48" s="1"/>
    </row>
    <row r="49" spans="1:17" s="2" customFormat="1" ht="193.5" customHeight="1" x14ac:dyDescent="0.5">
      <c r="A49" s="39"/>
      <c r="B49" s="83"/>
      <c r="C49" s="84"/>
      <c r="D49" s="72" t="s">
        <v>19</v>
      </c>
      <c r="E49" s="15">
        <v>807.4</v>
      </c>
      <c r="F49" s="22">
        <v>807.4</v>
      </c>
      <c r="G49" s="22">
        <v>807.4</v>
      </c>
      <c r="H49" s="22">
        <v>807.4</v>
      </c>
      <c r="I49" s="98">
        <f t="shared" si="10"/>
        <v>0</v>
      </c>
      <c r="J49" s="21">
        <f t="shared" si="11"/>
        <v>100</v>
      </c>
      <c r="K49" s="21">
        <f t="shared" si="13"/>
        <v>100</v>
      </c>
      <c r="L49" s="21">
        <f t="shared" si="3"/>
        <v>100</v>
      </c>
      <c r="M49" s="85"/>
      <c r="N49" s="44"/>
      <c r="O49" s="1"/>
      <c r="P49" s="1"/>
      <c r="Q49" s="1"/>
    </row>
    <row r="50" spans="1:17" s="2" customFormat="1" ht="193.5" customHeight="1" x14ac:dyDescent="0.5">
      <c r="A50" s="39"/>
      <c r="B50" s="83"/>
      <c r="C50" s="84"/>
      <c r="D50" s="72" t="s">
        <v>20</v>
      </c>
      <c r="E50" s="15">
        <v>290078.33590999997</v>
      </c>
      <c r="F50" s="22">
        <v>290078.33590999997</v>
      </c>
      <c r="G50" s="22">
        <v>290076.67590999999</v>
      </c>
      <c r="H50" s="22">
        <v>228963.66752000002</v>
      </c>
      <c r="I50" s="98">
        <f t="shared" si="10"/>
        <v>-61114.668389999948</v>
      </c>
      <c r="J50" s="21">
        <f t="shared" si="11"/>
        <v>78.932119172187058</v>
      </c>
      <c r="K50" s="21">
        <f t="shared" si="13"/>
        <v>78.931667475863676</v>
      </c>
      <c r="L50" s="21">
        <f t="shared" si="3"/>
        <v>78.931667475863676</v>
      </c>
      <c r="M50" s="85"/>
      <c r="N50" s="44"/>
      <c r="O50" s="1"/>
      <c r="P50" s="1"/>
      <c r="Q50" s="1"/>
    </row>
    <row r="51" spans="1:17" s="2" customFormat="1" ht="209.25" customHeight="1" x14ac:dyDescent="0.5">
      <c r="A51" s="39"/>
      <c r="B51" s="83"/>
      <c r="C51" s="84"/>
      <c r="D51" s="78" t="s">
        <v>21</v>
      </c>
      <c r="E51" s="100">
        <v>0</v>
      </c>
      <c r="F51" s="22">
        <v>0</v>
      </c>
      <c r="G51" s="22">
        <v>0</v>
      </c>
      <c r="H51" s="22">
        <v>0</v>
      </c>
      <c r="I51" s="98">
        <f t="shared" si="10"/>
        <v>0</v>
      </c>
      <c r="J51" s="18">
        <f t="shared" si="11"/>
        <v>0</v>
      </c>
      <c r="K51" s="18">
        <f t="shared" si="13"/>
        <v>0</v>
      </c>
      <c r="L51" s="18">
        <f t="shared" si="3"/>
        <v>0</v>
      </c>
      <c r="M51" s="85"/>
      <c r="N51" s="44"/>
      <c r="O51" s="1"/>
      <c r="P51" s="1"/>
      <c r="Q51" s="1"/>
    </row>
    <row r="52" spans="1:17" s="2" customFormat="1" ht="162.75" customHeight="1" x14ac:dyDescent="0.5">
      <c r="A52" s="39"/>
      <c r="B52" s="83"/>
      <c r="C52" s="84"/>
      <c r="D52" s="78" t="s">
        <v>22</v>
      </c>
      <c r="E52" s="100">
        <v>0</v>
      </c>
      <c r="F52" s="22">
        <v>0</v>
      </c>
      <c r="G52" s="22">
        <v>0</v>
      </c>
      <c r="H52" s="22">
        <v>0</v>
      </c>
      <c r="I52" s="98">
        <f t="shared" si="10"/>
        <v>0</v>
      </c>
      <c r="J52" s="18">
        <f t="shared" si="11"/>
        <v>0</v>
      </c>
      <c r="K52" s="18">
        <f t="shared" si="13"/>
        <v>0</v>
      </c>
      <c r="L52" s="18">
        <f t="shared" si="3"/>
        <v>0</v>
      </c>
      <c r="M52" s="85"/>
      <c r="N52" s="44"/>
      <c r="O52" s="1"/>
      <c r="P52" s="1"/>
      <c r="Q52" s="1"/>
    </row>
    <row r="53" spans="1:17" s="2" customFormat="1" ht="132" customHeight="1" x14ac:dyDescent="0.5">
      <c r="A53" s="39"/>
      <c r="B53" s="83"/>
      <c r="C53" s="84"/>
      <c r="D53" s="79" t="s">
        <v>23</v>
      </c>
      <c r="E53" s="99">
        <v>0</v>
      </c>
      <c r="F53" s="22">
        <v>0</v>
      </c>
      <c r="G53" s="22">
        <v>0</v>
      </c>
      <c r="H53" s="22">
        <v>0</v>
      </c>
      <c r="I53" s="95">
        <f t="shared" si="10"/>
        <v>0</v>
      </c>
      <c r="J53" s="18">
        <f t="shared" si="11"/>
        <v>0</v>
      </c>
      <c r="K53" s="18">
        <f t="shared" si="13"/>
        <v>0</v>
      </c>
      <c r="L53" s="18">
        <f t="shared" si="3"/>
        <v>0</v>
      </c>
      <c r="M53" s="85"/>
      <c r="N53" s="44"/>
      <c r="O53" s="1"/>
      <c r="P53" s="1"/>
      <c r="Q53" s="1"/>
    </row>
    <row r="54" spans="1:17" s="2" customFormat="1" ht="132" customHeight="1" x14ac:dyDescent="0.5">
      <c r="A54" s="39"/>
      <c r="B54" s="83"/>
      <c r="C54" s="84"/>
      <c r="D54" s="80" t="s">
        <v>24</v>
      </c>
      <c r="E54" s="99">
        <v>0</v>
      </c>
      <c r="F54" s="22">
        <v>0</v>
      </c>
      <c r="G54" s="22">
        <v>0</v>
      </c>
      <c r="H54" s="22">
        <v>0</v>
      </c>
      <c r="I54" s="98">
        <f t="shared" si="10"/>
        <v>0</v>
      </c>
      <c r="J54" s="21">
        <f t="shared" si="11"/>
        <v>0</v>
      </c>
      <c r="K54" s="21">
        <f t="shared" si="13"/>
        <v>0</v>
      </c>
      <c r="L54" s="21">
        <f t="shared" si="3"/>
        <v>0</v>
      </c>
      <c r="M54" s="85"/>
      <c r="N54" s="44"/>
      <c r="O54" s="1"/>
      <c r="P54" s="1"/>
      <c r="Q54" s="1"/>
    </row>
    <row r="55" spans="1:17" s="2" customFormat="1" ht="161.25" customHeight="1" x14ac:dyDescent="0.5">
      <c r="A55" s="39">
        <v>6</v>
      </c>
      <c r="B55" s="83" t="s">
        <v>45</v>
      </c>
      <c r="C55" s="84">
        <v>9</v>
      </c>
      <c r="D55" s="64" t="s">
        <v>17</v>
      </c>
      <c r="E55" s="14">
        <f>E56+E57+E58+E59+E61</f>
        <v>191099.15750999999</v>
      </c>
      <c r="F55" s="13">
        <f>F56+F57+F58+F59+F61</f>
        <v>173599.15750999999</v>
      </c>
      <c r="G55" s="13">
        <f>G56+G57+G58+G59+G61</f>
        <v>173597.78151</v>
      </c>
      <c r="H55" s="13">
        <f>H56+H57+H58+H59+H61</f>
        <v>148489.96906999999</v>
      </c>
      <c r="I55" s="101">
        <f>H55-F55</f>
        <v>-25109.188439999998</v>
      </c>
      <c r="J55" s="13">
        <f t="shared" si="11"/>
        <v>85.536789570923361</v>
      </c>
      <c r="K55" s="13">
        <f t="shared" si="13"/>
        <v>85.536111580176538</v>
      </c>
      <c r="L55" s="13">
        <f t="shared" si="3"/>
        <v>77.703099796360803</v>
      </c>
      <c r="M55" s="85">
        <v>11</v>
      </c>
      <c r="N55" s="43" t="s">
        <v>26</v>
      </c>
      <c r="O55" s="1"/>
      <c r="P55" s="1"/>
      <c r="Q55" s="1"/>
    </row>
    <row r="56" spans="1:17" s="2" customFormat="1" ht="171" customHeight="1" x14ac:dyDescent="0.5">
      <c r="A56" s="39"/>
      <c r="B56" s="83"/>
      <c r="C56" s="84"/>
      <c r="D56" s="72" t="s">
        <v>18</v>
      </c>
      <c r="E56" s="15">
        <v>1573.5</v>
      </c>
      <c r="F56" s="22">
        <v>1573.5</v>
      </c>
      <c r="G56" s="22">
        <v>1573.5</v>
      </c>
      <c r="H56" s="22">
        <v>1573.5</v>
      </c>
      <c r="I56" s="98">
        <f t="shared" si="10"/>
        <v>0</v>
      </c>
      <c r="J56" s="21">
        <f t="shared" si="11"/>
        <v>100</v>
      </c>
      <c r="K56" s="21">
        <f t="shared" si="13"/>
        <v>100</v>
      </c>
      <c r="L56" s="21">
        <f t="shared" si="3"/>
        <v>100</v>
      </c>
      <c r="M56" s="85"/>
      <c r="N56" s="44"/>
      <c r="O56" s="1"/>
      <c r="P56" s="1"/>
      <c r="Q56" s="1"/>
    </row>
    <row r="57" spans="1:17" s="2" customFormat="1" ht="171" customHeight="1" x14ac:dyDescent="0.5">
      <c r="A57" s="39"/>
      <c r="B57" s="83"/>
      <c r="C57" s="84"/>
      <c r="D57" s="72" t="s">
        <v>19</v>
      </c>
      <c r="E57" s="15">
        <v>85445</v>
      </c>
      <c r="F57" s="22">
        <v>85445</v>
      </c>
      <c r="G57" s="22">
        <v>85443.623999999996</v>
      </c>
      <c r="H57" s="22">
        <v>85443.623999999996</v>
      </c>
      <c r="I57" s="98">
        <f t="shared" si="10"/>
        <v>-1.3760000000038417</v>
      </c>
      <c r="J57" s="21">
        <f t="shared" si="11"/>
        <v>100</v>
      </c>
      <c r="K57" s="21">
        <f t="shared" si="13"/>
        <v>99.998389607349765</v>
      </c>
      <c r="L57" s="21">
        <f t="shared" si="3"/>
        <v>99.998389607349765</v>
      </c>
      <c r="M57" s="85"/>
      <c r="N57" s="44"/>
      <c r="O57" s="1"/>
      <c r="P57" s="1"/>
      <c r="Q57" s="1"/>
    </row>
    <row r="58" spans="1:17" s="2" customFormat="1" ht="157.5" customHeight="1" x14ac:dyDescent="0.5">
      <c r="A58" s="39"/>
      <c r="B58" s="83"/>
      <c r="C58" s="84"/>
      <c r="D58" s="72" t="s">
        <v>20</v>
      </c>
      <c r="E58" s="15">
        <v>86580.65750999999</v>
      </c>
      <c r="F58" s="22">
        <v>86580.65750999999</v>
      </c>
      <c r="G58" s="22">
        <v>86580.65750999999</v>
      </c>
      <c r="H58" s="22">
        <v>61472.845070000003</v>
      </c>
      <c r="I58" s="98">
        <f t="shared" si="10"/>
        <v>-25107.812439999987</v>
      </c>
      <c r="J58" s="21">
        <f t="shared" si="11"/>
        <v>71.000667860370484</v>
      </c>
      <c r="K58" s="21">
        <f t="shared" si="13"/>
        <v>71.000667860370484</v>
      </c>
      <c r="L58" s="21">
        <f t="shared" si="3"/>
        <v>71.000667860370484</v>
      </c>
      <c r="M58" s="85"/>
      <c r="N58" s="44"/>
      <c r="O58" s="1"/>
      <c r="P58" s="1"/>
      <c r="Q58" s="1"/>
    </row>
    <row r="59" spans="1:17" s="2" customFormat="1" ht="250.5" customHeight="1" x14ac:dyDescent="0.5">
      <c r="A59" s="39"/>
      <c r="B59" s="83"/>
      <c r="C59" s="84"/>
      <c r="D59" s="78" t="s">
        <v>21</v>
      </c>
      <c r="E59" s="99">
        <v>0</v>
      </c>
      <c r="F59" s="22">
        <v>0</v>
      </c>
      <c r="G59" s="22">
        <v>0</v>
      </c>
      <c r="H59" s="22">
        <v>0</v>
      </c>
      <c r="I59" s="97">
        <v>0</v>
      </c>
      <c r="J59" s="21">
        <f t="shared" si="11"/>
        <v>0</v>
      </c>
      <c r="K59" s="21">
        <f t="shared" si="13"/>
        <v>0</v>
      </c>
      <c r="L59" s="21">
        <f t="shared" si="3"/>
        <v>0</v>
      </c>
      <c r="M59" s="85"/>
      <c r="N59" s="44"/>
      <c r="O59" s="1"/>
      <c r="P59" s="1"/>
      <c r="Q59" s="1"/>
    </row>
    <row r="60" spans="1:17" s="2" customFormat="1" ht="178.5" customHeight="1" x14ac:dyDescent="0.5">
      <c r="A60" s="39"/>
      <c r="B60" s="83"/>
      <c r="C60" s="84"/>
      <c r="D60" s="78" t="s">
        <v>22</v>
      </c>
      <c r="E60" s="99">
        <v>0</v>
      </c>
      <c r="F60" s="22">
        <v>0</v>
      </c>
      <c r="G60" s="22">
        <v>0</v>
      </c>
      <c r="H60" s="22">
        <v>0</v>
      </c>
      <c r="I60" s="97">
        <v>0</v>
      </c>
      <c r="J60" s="21">
        <f t="shared" si="11"/>
        <v>0</v>
      </c>
      <c r="K60" s="21">
        <f t="shared" si="13"/>
        <v>0</v>
      </c>
      <c r="L60" s="21">
        <f t="shared" si="3"/>
        <v>0</v>
      </c>
      <c r="M60" s="85"/>
      <c r="N60" s="44"/>
      <c r="O60" s="1"/>
      <c r="P60" s="1"/>
      <c r="Q60" s="1"/>
    </row>
    <row r="61" spans="1:17" s="2" customFormat="1" ht="162" customHeight="1" x14ac:dyDescent="0.5">
      <c r="A61" s="39"/>
      <c r="B61" s="83"/>
      <c r="C61" s="84"/>
      <c r="D61" s="79" t="s">
        <v>23</v>
      </c>
      <c r="E61" s="99">
        <v>17500</v>
      </c>
      <c r="F61" s="22">
        <v>0</v>
      </c>
      <c r="G61" s="22">
        <v>0</v>
      </c>
      <c r="H61" s="22">
        <v>0</v>
      </c>
      <c r="I61" s="97">
        <v>0</v>
      </c>
      <c r="J61" s="21">
        <f t="shared" si="11"/>
        <v>0</v>
      </c>
      <c r="K61" s="21">
        <f t="shared" si="13"/>
        <v>0</v>
      </c>
      <c r="L61" s="21">
        <f t="shared" si="3"/>
        <v>0</v>
      </c>
      <c r="M61" s="85"/>
      <c r="N61" s="44"/>
      <c r="O61" s="1"/>
      <c r="P61" s="1"/>
      <c r="Q61" s="1"/>
    </row>
    <row r="62" spans="1:17" s="2" customFormat="1" ht="131.25" customHeight="1" x14ac:dyDescent="0.5">
      <c r="A62" s="39"/>
      <c r="B62" s="83"/>
      <c r="C62" s="84"/>
      <c r="D62" s="80" t="s">
        <v>24</v>
      </c>
      <c r="E62" s="99">
        <v>0</v>
      </c>
      <c r="F62" s="22">
        <v>0</v>
      </c>
      <c r="G62" s="22">
        <v>0</v>
      </c>
      <c r="H62" s="22">
        <v>0</v>
      </c>
      <c r="I62" s="97">
        <v>0</v>
      </c>
      <c r="J62" s="21">
        <f t="shared" si="11"/>
        <v>0</v>
      </c>
      <c r="K62" s="21">
        <f t="shared" si="13"/>
        <v>0</v>
      </c>
      <c r="L62" s="21">
        <f t="shared" si="3"/>
        <v>0</v>
      </c>
      <c r="M62" s="85"/>
      <c r="N62" s="44"/>
      <c r="O62" s="1"/>
      <c r="P62" s="1"/>
      <c r="Q62" s="1"/>
    </row>
    <row r="63" spans="1:17" s="2" customFormat="1" ht="131.25" customHeight="1" x14ac:dyDescent="0.5">
      <c r="A63" s="39">
        <v>7</v>
      </c>
      <c r="B63" s="83" t="s">
        <v>46</v>
      </c>
      <c r="C63" s="84">
        <v>4</v>
      </c>
      <c r="D63" s="64" t="s">
        <v>17</v>
      </c>
      <c r="E63" s="14">
        <f>E64+E65+E66+E67+E69</f>
        <v>17493.10526</v>
      </c>
      <c r="F63" s="13">
        <f>F64+F65+F66+F67+F69</f>
        <v>17493.10526</v>
      </c>
      <c r="G63" s="13">
        <f>G64+G65+G66+G67+G69</f>
        <v>17493.05026</v>
      </c>
      <c r="H63" s="13">
        <f>H64+H65+H66+H67+H69</f>
        <v>17493.05026</v>
      </c>
      <c r="I63" s="65">
        <v>0</v>
      </c>
      <c r="J63" s="13">
        <f t="shared" si="11"/>
        <v>100</v>
      </c>
      <c r="K63" s="13">
        <f t="shared" si="13"/>
        <v>99.999685590412994</v>
      </c>
      <c r="L63" s="13">
        <f t="shared" si="3"/>
        <v>99.999685590412994</v>
      </c>
      <c r="M63" s="102">
        <v>2</v>
      </c>
      <c r="N63" s="103" t="s">
        <v>27</v>
      </c>
      <c r="O63" s="1"/>
      <c r="P63" s="1"/>
      <c r="Q63" s="1"/>
    </row>
    <row r="64" spans="1:17" s="2" customFormat="1" ht="184.5" customHeight="1" x14ac:dyDescent="0.5">
      <c r="A64" s="39"/>
      <c r="B64" s="83"/>
      <c r="C64" s="84"/>
      <c r="D64" s="72" t="s">
        <v>18</v>
      </c>
      <c r="E64" s="23">
        <v>0</v>
      </c>
      <c r="F64" s="17">
        <v>0</v>
      </c>
      <c r="G64" s="17">
        <v>0</v>
      </c>
      <c r="H64" s="17">
        <v>0</v>
      </c>
      <c r="I64" s="97">
        <f t="shared" ref="I64:I74" si="14">H64-F64</f>
        <v>0</v>
      </c>
      <c r="J64" s="21">
        <f t="shared" si="11"/>
        <v>0</v>
      </c>
      <c r="K64" s="21">
        <f t="shared" si="13"/>
        <v>0</v>
      </c>
      <c r="L64" s="21">
        <f t="shared" si="3"/>
        <v>0</v>
      </c>
      <c r="M64" s="102"/>
      <c r="N64" s="104"/>
      <c r="O64" s="1"/>
      <c r="P64" s="1"/>
      <c r="Q64" s="1"/>
    </row>
    <row r="65" spans="1:17" s="2" customFormat="1" ht="180" customHeight="1" x14ac:dyDescent="0.5">
      <c r="A65" s="39"/>
      <c r="B65" s="83"/>
      <c r="C65" s="84"/>
      <c r="D65" s="72" t="s">
        <v>19</v>
      </c>
      <c r="E65" s="24">
        <v>518.40000000000009</v>
      </c>
      <c r="F65" s="105">
        <v>518.40000000000009</v>
      </c>
      <c r="G65" s="106">
        <v>518.34500000000003</v>
      </c>
      <c r="H65" s="105">
        <v>518.34500000000003</v>
      </c>
      <c r="I65" s="107">
        <v>0</v>
      </c>
      <c r="J65" s="21">
        <f t="shared" si="11"/>
        <v>100</v>
      </c>
      <c r="K65" s="21">
        <f t="shared" si="13"/>
        <v>99.989390432098759</v>
      </c>
      <c r="L65" s="21">
        <f t="shared" si="3"/>
        <v>99.989390432098759</v>
      </c>
      <c r="M65" s="102"/>
      <c r="N65" s="104"/>
      <c r="O65" s="1"/>
      <c r="P65" s="1"/>
      <c r="Q65" s="1"/>
    </row>
    <row r="66" spans="1:17" s="2" customFormat="1" ht="171" customHeight="1" x14ac:dyDescent="0.5">
      <c r="A66" s="39"/>
      <c r="B66" s="83"/>
      <c r="C66" s="84"/>
      <c r="D66" s="72" t="s">
        <v>20</v>
      </c>
      <c r="E66" s="25">
        <v>16974.705259999999</v>
      </c>
      <c r="F66" s="105">
        <v>16974.705259999999</v>
      </c>
      <c r="G66" s="106">
        <v>16974.705259999999</v>
      </c>
      <c r="H66" s="105">
        <v>16974.705259999999</v>
      </c>
      <c r="I66" s="95">
        <f t="shared" si="14"/>
        <v>0</v>
      </c>
      <c r="J66" s="21">
        <f t="shared" si="11"/>
        <v>100</v>
      </c>
      <c r="K66" s="21">
        <f t="shared" si="13"/>
        <v>100</v>
      </c>
      <c r="L66" s="21">
        <f t="shared" si="3"/>
        <v>100</v>
      </c>
      <c r="M66" s="102"/>
      <c r="N66" s="104"/>
      <c r="O66" s="1"/>
      <c r="P66" s="1"/>
      <c r="Q66" s="1"/>
    </row>
    <row r="67" spans="1:17" s="2" customFormat="1" ht="270" customHeight="1" x14ac:dyDescent="0.5">
      <c r="A67" s="39"/>
      <c r="B67" s="83"/>
      <c r="C67" s="84"/>
      <c r="D67" s="78" t="s">
        <v>21</v>
      </c>
      <c r="E67" s="25">
        <v>0</v>
      </c>
      <c r="F67" s="105">
        <v>0</v>
      </c>
      <c r="G67" s="105">
        <v>0</v>
      </c>
      <c r="H67" s="105">
        <v>0</v>
      </c>
      <c r="I67" s="97">
        <f t="shared" si="14"/>
        <v>0</v>
      </c>
      <c r="J67" s="21">
        <f t="shared" si="11"/>
        <v>0</v>
      </c>
      <c r="K67" s="21">
        <f t="shared" si="13"/>
        <v>0</v>
      </c>
      <c r="L67" s="21">
        <f t="shared" si="3"/>
        <v>0</v>
      </c>
      <c r="M67" s="102"/>
      <c r="N67" s="104"/>
      <c r="O67" s="1"/>
      <c r="P67" s="1"/>
      <c r="Q67" s="1"/>
    </row>
    <row r="68" spans="1:17" s="2" customFormat="1" ht="198.75" customHeight="1" x14ac:dyDescent="0.5">
      <c r="A68" s="39"/>
      <c r="B68" s="83"/>
      <c r="C68" s="84"/>
      <c r="D68" s="78" t="s">
        <v>22</v>
      </c>
      <c r="E68" s="25">
        <v>0</v>
      </c>
      <c r="F68" s="105">
        <v>0</v>
      </c>
      <c r="G68" s="105">
        <v>0</v>
      </c>
      <c r="H68" s="105">
        <v>0</v>
      </c>
      <c r="I68" s="97">
        <f t="shared" si="14"/>
        <v>0</v>
      </c>
      <c r="J68" s="21">
        <f t="shared" si="11"/>
        <v>0</v>
      </c>
      <c r="K68" s="21">
        <f t="shared" si="13"/>
        <v>0</v>
      </c>
      <c r="L68" s="21">
        <f t="shared" si="3"/>
        <v>0</v>
      </c>
      <c r="M68" s="102"/>
      <c r="N68" s="104"/>
      <c r="O68" s="1"/>
      <c r="P68" s="1"/>
      <c r="Q68" s="1"/>
    </row>
    <row r="69" spans="1:17" s="2" customFormat="1" ht="131.25" customHeight="1" x14ac:dyDescent="0.5">
      <c r="A69" s="39"/>
      <c r="B69" s="83"/>
      <c r="C69" s="84"/>
      <c r="D69" s="79" t="s">
        <v>23</v>
      </c>
      <c r="E69" s="25">
        <v>0</v>
      </c>
      <c r="F69" s="105">
        <v>0</v>
      </c>
      <c r="G69" s="105">
        <v>0</v>
      </c>
      <c r="H69" s="105">
        <v>0</v>
      </c>
      <c r="I69" s="95">
        <v>0</v>
      </c>
      <c r="J69" s="21">
        <f t="shared" si="11"/>
        <v>0</v>
      </c>
      <c r="K69" s="21">
        <f t="shared" si="13"/>
        <v>0</v>
      </c>
      <c r="L69" s="21">
        <f t="shared" si="3"/>
        <v>0</v>
      </c>
      <c r="M69" s="102"/>
      <c r="N69" s="104"/>
      <c r="O69" s="1"/>
      <c r="P69" s="1"/>
      <c r="Q69" s="1"/>
    </row>
    <row r="70" spans="1:17" s="2" customFormat="1" ht="131.25" customHeight="1" x14ac:dyDescent="0.5">
      <c r="A70" s="39"/>
      <c r="B70" s="83"/>
      <c r="C70" s="84"/>
      <c r="D70" s="80" t="s">
        <v>24</v>
      </c>
      <c r="E70" s="23">
        <v>0</v>
      </c>
      <c r="F70" s="17">
        <v>0</v>
      </c>
      <c r="G70" s="17">
        <v>0</v>
      </c>
      <c r="H70" s="17">
        <v>0</v>
      </c>
      <c r="I70" s="95">
        <f t="shared" si="14"/>
        <v>0</v>
      </c>
      <c r="J70" s="21">
        <f t="shared" si="11"/>
        <v>0</v>
      </c>
      <c r="K70" s="21">
        <f t="shared" si="13"/>
        <v>0</v>
      </c>
      <c r="L70" s="21">
        <f t="shared" si="3"/>
        <v>0</v>
      </c>
      <c r="M70" s="102"/>
      <c r="N70" s="104"/>
      <c r="O70" s="1"/>
      <c r="P70" s="1"/>
      <c r="Q70" s="1"/>
    </row>
    <row r="71" spans="1:17" s="2" customFormat="1" ht="212.25" customHeight="1" x14ac:dyDescent="0.5">
      <c r="A71" s="39">
        <v>8</v>
      </c>
      <c r="B71" s="83" t="s">
        <v>36</v>
      </c>
      <c r="C71" s="84">
        <v>13</v>
      </c>
      <c r="D71" s="64" t="s">
        <v>17</v>
      </c>
      <c r="E71" s="14">
        <f>E72+E73+E74+E77</f>
        <v>2890253.2739599999</v>
      </c>
      <c r="F71" s="13">
        <f>F72+F73+F74+F77</f>
        <v>1703386.35396</v>
      </c>
      <c r="G71" s="13">
        <f>G72+G73+G74+G77</f>
        <v>1383279.7366899999</v>
      </c>
      <c r="H71" s="13">
        <f>H72+H73+H74+H77</f>
        <v>1229070.7788299997</v>
      </c>
      <c r="I71" s="65">
        <f t="shared" si="14"/>
        <v>-474315.57513000024</v>
      </c>
      <c r="J71" s="13">
        <f t="shared" si="11"/>
        <v>88.851932565064445</v>
      </c>
      <c r="K71" s="13">
        <f t="shared" si="13"/>
        <v>72.154551195780073</v>
      </c>
      <c r="L71" s="13">
        <f t="shared" ref="L71:L134" si="15">IF(H71=0,0,H71/E71*100)</f>
        <v>42.524673872128261</v>
      </c>
      <c r="M71" s="85">
        <v>4</v>
      </c>
      <c r="N71" s="93" t="s">
        <v>61</v>
      </c>
      <c r="O71" s="1"/>
      <c r="P71" s="1"/>
      <c r="Q71" s="1"/>
    </row>
    <row r="72" spans="1:17" s="2" customFormat="1" ht="232.5" customHeight="1" x14ac:dyDescent="0.5">
      <c r="A72" s="39"/>
      <c r="B72" s="83"/>
      <c r="C72" s="84"/>
      <c r="D72" s="72" t="s">
        <v>18</v>
      </c>
      <c r="E72" s="108">
        <v>7206.1675299999997</v>
      </c>
      <c r="F72" s="36">
        <v>7206.1675299999997</v>
      </c>
      <c r="G72" s="36">
        <v>7198.19985</v>
      </c>
      <c r="H72" s="37">
        <v>7198.19985</v>
      </c>
      <c r="I72" s="95">
        <f t="shared" si="14"/>
        <v>-7.9676799999997456</v>
      </c>
      <c r="J72" s="21">
        <f t="shared" si="11"/>
        <v>100</v>
      </c>
      <c r="K72" s="21">
        <f t="shared" si="13"/>
        <v>99.889432490060358</v>
      </c>
      <c r="L72" s="21">
        <f t="shared" si="15"/>
        <v>99.889432490060358</v>
      </c>
      <c r="M72" s="85"/>
      <c r="N72" s="96"/>
      <c r="O72" s="1"/>
      <c r="P72" s="1"/>
      <c r="Q72" s="1"/>
    </row>
    <row r="73" spans="1:17" s="2" customFormat="1" ht="177.75" customHeight="1" x14ac:dyDescent="0.5">
      <c r="A73" s="39"/>
      <c r="B73" s="83"/>
      <c r="C73" s="84"/>
      <c r="D73" s="72" t="s">
        <v>19</v>
      </c>
      <c r="E73" s="108">
        <v>1168826.0552499997</v>
      </c>
      <c r="F73" s="36">
        <v>1168826.0552499997</v>
      </c>
      <c r="G73" s="36">
        <v>848727.40565999981</v>
      </c>
      <c r="H73" s="36">
        <v>848727.40566999977</v>
      </c>
      <c r="I73" s="98">
        <f t="shared" si="14"/>
        <v>-320098.64957999997</v>
      </c>
      <c r="J73" s="21">
        <f t="shared" si="11"/>
        <v>100.00000000117824</v>
      </c>
      <c r="K73" s="21">
        <f t="shared" si="13"/>
        <v>72.613662388666185</v>
      </c>
      <c r="L73" s="21">
        <f t="shared" si="15"/>
        <v>72.613662388666185</v>
      </c>
      <c r="M73" s="85"/>
      <c r="N73" s="96"/>
      <c r="O73" s="1"/>
      <c r="P73" s="1"/>
      <c r="Q73" s="1"/>
    </row>
    <row r="74" spans="1:17" s="2" customFormat="1" ht="195" customHeight="1" x14ac:dyDescent="0.5">
      <c r="A74" s="39"/>
      <c r="B74" s="83"/>
      <c r="C74" s="84"/>
      <c r="D74" s="72" t="s">
        <v>20</v>
      </c>
      <c r="E74" s="108">
        <v>527354.13118000014</v>
      </c>
      <c r="F74" s="36">
        <v>527354.13118000014</v>
      </c>
      <c r="G74" s="36">
        <v>527354.13118000014</v>
      </c>
      <c r="H74" s="37">
        <v>373145.17331000004</v>
      </c>
      <c r="I74" s="95">
        <f t="shared" si="14"/>
        <v>-154208.9578700001</v>
      </c>
      <c r="J74" s="21">
        <f t="shared" si="11"/>
        <v>70.757988085739584</v>
      </c>
      <c r="K74" s="21">
        <f t="shared" si="13"/>
        <v>70.757988085739584</v>
      </c>
      <c r="L74" s="21">
        <f t="shared" si="15"/>
        <v>70.757988085739584</v>
      </c>
      <c r="M74" s="85"/>
      <c r="N74" s="96"/>
      <c r="O74" s="1"/>
      <c r="P74" s="1"/>
      <c r="Q74" s="1"/>
    </row>
    <row r="75" spans="1:17" s="2" customFormat="1" ht="203.25" customHeight="1" x14ac:dyDescent="0.5">
      <c r="A75" s="39"/>
      <c r="B75" s="83"/>
      <c r="C75" s="84"/>
      <c r="D75" s="78" t="s">
        <v>21</v>
      </c>
      <c r="E75" s="109">
        <v>0</v>
      </c>
      <c r="F75" s="110">
        <v>0</v>
      </c>
      <c r="G75" s="110">
        <v>0</v>
      </c>
      <c r="H75" s="110">
        <v>0</v>
      </c>
      <c r="I75" s="111">
        <v>0</v>
      </c>
      <c r="J75" s="21">
        <f t="shared" si="11"/>
        <v>0</v>
      </c>
      <c r="K75" s="21">
        <f t="shared" si="13"/>
        <v>0</v>
      </c>
      <c r="L75" s="21">
        <f t="shared" si="15"/>
        <v>0</v>
      </c>
      <c r="M75" s="85"/>
      <c r="N75" s="96"/>
      <c r="O75" s="1"/>
      <c r="P75" s="1"/>
      <c r="Q75" s="1"/>
    </row>
    <row r="76" spans="1:17" s="2" customFormat="1" ht="171" customHeight="1" x14ac:dyDescent="0.5">
      <c r="A76" s="39"/>
      <c r="B76" s="83"/>
      <c r="C76" s="84"/>
      <c r="D76" s="78" t="s">
        <v>22</v>
      </c>
      <c r="E76" s="109">
        <v>0</v>
      </c>
      <c r="F76" s="110">
        <v>0</v>
      </c>
      <c r="G76" s="110">
        <v>0</v>
      </c>
      <c r="H76" s="110">
        <v>0</v>
      </c>
      <c r="I76" s="111">
        <v>0</v>
      </c>
      <c r="J76" s="21">
        <f t="shared" si="11"/>
        <v>0</v>
      </c>
      <c r="K76" s="21">
        <f t="shared" si="13"/>
        <v>0</v>
      </c>
      <c r="L76" s="21">
        <f t="shared" si="15"/>
        <v>0</v>
      </c>
      <c r="M76" s="85"/>
      <c r="N76" s="96"/>
      <c r="O76" s="1"/>
      <c r="P76" s="1"/>
      <c r="Q76" s="1"/>
    </row>
    <row r="77" spans="1:17" s="2" customFormat="1" ht="155.25" customHeight="1" x14ac:dyDescent="0.5">
      <c r="A77" s="39"/>
      <c r="B77" s="83"/>
      <c r="C77" s="84"/>
      <c r="D77" s="79" t="s">
        <v>23</v>
      </c>
      <c r="E77" s="15">
        <v>1186866.9200000002</v>
      </c>
      <c r="F77" s="38">
        <v>0</v>
      </c>
      <c r="G77" s="38">
        <v>0</v>
      </c>
      <c r="H77" s="38">
        <v>0</v>
      </c>
      <c r="I77" s="111">
        <v>0</v>
      </c>
      <c r="J77" s="21">
        <v>0</v>
      </c>
      <c r="K77" s="21">
        <f t="shared" si="13"/>
        <v>0</v>
      </c>
      <c r="L77" s="21">
        <f t="shared" si="15"/>
        <v>0</v>
      </c>
      <c r="M77" s="85"/>
      <c r="N77" s="96"/>
      <c r="O77" s="1"/>
      <c r="P77" s="1"/>
      <c r="Q77" s="1"/>
    </row>
    <row r="78" spans="1:17" s="2" customFormat="1" ht="133.5" customHeight="1" x14ac:dyDescent="0.5">
      <c r="A78" s="39"/>
      <c r="B78" s="83"/>
      <c r="C78" s="84"/>
      <c r="D78" s="80" t="s">
        <v>24</v>
      </c>
      <c r="E78" s="23">
        <v>0</v>
      </c>
      <c r="F78" s="38">
        <v>0</v>
      </c>
      <c r="G78" s="38">
        <v>0</v>
      </c>
      <c r="H78" s="38">
        <v>0</v>
      </c>
      <c r="I78" s="111">
        <v>0</v>
      </c>
      <c r="J78" s="21">
        <v>0</v>
      </c>
      <c r="K78" s="21">
        <v>0</v>
      </c>
      <c r="L78" s="21">
        <f t="shared" si="15"/>
        <v>0</v>
      </c>
      <c r="M78" s="85"/>
      <c r="N78" s="96"/>
      <c r="O78" s="1"/>
      <c r="P78" s="1"/>
      <c r="Q78" s="1"/>
    </row>
    <row r="79" spans="1:17" s="2" customFormat="1" ht="163.5" customHeight="1" x14ac:dyDescent="0.5">
      <c r="A79" s="39">
        <v>9</v>
      </c>
      <c r="B79" s="83" t="s">
        <v>52</v>
      </c>
      <c r="C79" s="84">
        <v>15</v>
      </c>
      <c r="D79" s="64" t="s">
        <v>17</v>
      </c>
      <c r="E79" s="14">
        <f>E80+E81+E82+E83+E85</f>
        <v>416686.58961000008</v>
      </c>
      <c r="F79" s="13">
        <f t="shared" ref="F79:H79" si="16">F80+F81+F82+F83+F85</f>
        <v>416501.75961000007</v>
      </c>
      <c r="G79" s="13">
        <f t="shared" si="16"/>
        <v>416436.08949000004</v>
      </c>
      <c r="H79" s="13">
        <f t="shared" si="16"/>
        <v>403996.34720000002</v>
      </c>
      <c r="I79" s="65">
        <f>H79-F79</f>
        <v>-12505.412410000048</v>
      </c>
      <c r="J79" s="13">
        <f t="shared" ref="J79" si="17">IF(H79=0, ,H79/G79*100)</f>
        <v>97.012808782919208</v>
      </c>
      <c r="K79" s="13">
        <f t="shared" ref="K79:K118" si="18">IF(H79=0,0,H79/F79*100)</f>
        <v>96.997512706378544</v>
      </c>
      <c r="L79" s="13">
        <f t="shared" si="15"/>
        <v>96.954487442977808</v>
      </c>
      <c r="M79" s="40">
        <v>14</v>
      </c>
      <c r="N79" s="93" t="s">
        <v>28</v>
      </c>
      <c r="O79" s="1"/>
      <c r="P79" s="1"/>
      <c r="Q79" s="1"/>
    </row>
    <row r="80" spans="1:17" s="2" customFormat="1" ht="155.25" customHeight="1" x14ac:dyDescent="0.5">
      <c r="A80" s="39"/>
      <c r="B80" s="83"/>
      <c r="C80" s="84"/>
      <c r="D80" s="72" t="s">
        <v>18</v>
      </c>
      <c r="E80" s="23">
        <v>4597.5286999999998</v>
      </c>
      <c r="F80" s="19">
        <v>4597.5286999999998</v>
      </c>
      <c r="G80" s="19">
        <v>4597.5286999999998</v>
      </c>
      <c r="H80" s="19">
        <v>4597.5286999999998</v>
      </c>
      <c r="I80" s="95">
        <f>H80-F80</f>
        <v>0</v>
      </c>
      <c r="J80" s="21">
        <f>IF(H80=0, ,H80/G80*100)</f>
        <v>100</v>
      </c>
      <c r="K80" s="21">
        <f t="shared" si="18"/>
        <v>100</v>
      </c>
      <c r="L80" s="21">
        <f t="shared" si="15"/>
        <v>100</v>
      </c>
      <c r="M80" s="40"/>
      <c r="N80" s="96"/>
      <c r="O80" s="26"/>
      <c r="P80" s="1"/>
      <c r="Q80" s="1"/>
    </row>
    <row r="81" spans="1:17" s="2" customFormat="1" ht="173.25" customHeight="1" x14ac:dyDescent="0.5">
      <c r="A81" s="39"/>
      <c r="B81" s="83"/>
      <c r="C81" s="84"/>
      <c r="D81" s="72" t="s">
        <v>19</v>
      </c>
      <c r="E81" s="112">
        <v>29262.787830000001</v>
      </c>
      <c r="F81" s="113">
        <v>29262.787830000001</v>
      </c>
      <c r="G81" s="113">
        <v>29200.51671</v>
      </c>
      <c r="H81" s="113">
        <v>29200.51671</v>
      </c>
      <c r="I81" s="95">
        <f t="shared" ref="I81:I84" si="19">H81-F81</f>
        <v>-62.271120000001247</v>
      </c>
      <c r="J81" s="21">
        <f t="shared" ref="J81:J83" si="20">IF(H81=0, ,H81/G81*100)</f>
        <v>100</v>
      </c>
      <c r="K81" s="21">
        <f t="shared" si="18"/>
        <v>99.787200316108766</v>
      </c>
      <c r="L81" s="21">
        <f t="shared" si="15"/>
        <v>99.787200316108766</v>
      </c>
      <c r="M81" s="40"/>
      <c r="N81" s="96"/>
      <c r="O81" s="1"/>
      <c r="P81" s="1"/>
      <c r="Q81" s="1"/>
    </row>
    <row r="82" spans="1:17" s="2" customFormat="1" ht="173.25" customHeight="1" x14ac:dyDescent="0.5">
      <c r="A82" s="39"/>
      <c r="B82" s="83"/>
      <c r="C82" s="84"/>
      <c r="D82" s="72" t="s">
        <v>20</v>
      </c>
      <c r="E82" s="112">
        <v>382504.63576000003</v>
      </c>
      <c r="F82" s="113">
        <v>382504.63576000003</v>
      </c>
      <c r="G82" s="113">
        <v>382504.63576000003</v>
      </c>
      <c r="H82" s="113">
        <v>370064.89347000001</v>
      </c>
      <c r="I82" s="95">
        <f t="shared" si="19"/>
        <v>-12439.742290000024</v>
      </c>
      <c r="J82" s="21">
        <f t="shared" si="20"/>
        <v>96.747819208704897</v>
      </c>
      <c r="K82" s="21">
        <f t="shared" si="18"/>
        <v>96.747819208704897</v>
      </c>
      <c r="L82" s="21">
        <f t="shared" si="15"/>
        <v>96.747819208704897</v>
      </c>
      <c r="M82" s="40"/>
      <c r="N82" s="96"/>
      <c r="O82" s="1"/>
      <c r="P82" s="1"/>
      <c r="Q82" s="1"/>
    </row>
    <row r="83" spans="1:17" s="2" customFormat="1" ht="243.75" customHeight="1" x14ac:dyDescent="0.5">
      <c r="A83" s="39"/>
      <c r="B83" s="83"/>
      <c r="C83" s="84"/>
      <c r="D83" s="78" t="s">
        <v>21</v>
      </c>
      <c r="E83" s="114">
        <v>136.80732</v>
      </c>
      <c r="F83" s="27">
        <v>136.80732</v>
      </c>
      <c r="G83" s="27">
        <v>133.40832</v>
      </c>
      <c r="H83" s="27">
        <v>133.40832</v>
      </c>
      <c r="I83" s="95">
        <f t="shared" si="19"/>
        <v>-3.3990000000000009</v>
      </c>
      <c r="J83" s="21">
        <f t="shared" si="20"/>
        <v>100</v>
      </c>
      <c r="K83" s="21">
        <f t="shared" si="18"/>
        <v>97.515483820602583</v>
      </c>
      <c r="L83" s="21">
        <f t="shared" si="15"/>
        <v>97.515483820602583</v>
      </c>
      <c r="M83" s="40"/>
      <c r="N83" s="96"/>
      <c r="O83" s="1"/>
      <c r="P83" s="1"/>
      <c r="Q83" s="1"/>
    </row>
    <row r="84" spans="1:17" s="2" customFormat="1" ht="188.25" customHeight="1" x14ac:dyDescent="0.5">
      <c r="A84" s="39"/>
      <c r="B84" s="83"/>
      <c r="C84" s="84"/>
      <c r="D84" s="78" t="s">
        <v>22</v>
      </c>
      <c r="E84" s="109">
        <v>20596.180650000002</v>
      </c>
      <c r="F84" s="115">
        <v>20596.180650000002</v>
      </c>
      <c r="G84" s="115">
        <v>20342.143250000001</v>
      </c>
      <c r="H84" s="115">
        <v>20322.79463</v>
      </c>
      <c r="I84" s="95">
        <f t="shared" si="19"/>
        <v>-273.38602000000174</v>
      </c>
      <c r="J84" s="21">
        <f>IF(H84=0, ,H84/G84*100)</f>
        <v>99.904884063777303</v>
      </c>
      <c r="K84" s="21">
        <f t="shared" si="18"/>
        <v>98.672637297925419</v>
      </c>
      <c r="L84" s="21">
        <f t="shared" si="15"/>
        <v>98.672637297925419</v>
      </c>
      <c r="M84" s="40"/>
      <c r="N84" s="96"/>
      <c r="O84" s="1"/>
      <c r="P84" s="1"/>
      <c r="Q84" s="1"/>
    </row>
    <row r="85" spans="1:17" s="2" customFormat="1" ht="186.75" customHeight="1" x14ac:dyDescent="0.5">
      <c r="A85" s="39"/>
      <c r="B85" s="83"/>
      <c r="C85" s="84"/>
      <c r="D85" s="79" t="s">
        <v>23</v>
      </c>
      <c r="E85" s="109">
        <v>184.83</v>
      </c>
      <c r="F85" s="17">
        <v>0</v>
      </c>
      <c r="G85" s="17">
        <v>0</v>
      </c>
      <c r="H85" s="17">
        <v>0</v>
      </c>
      <c r="I85" s="97">
        <v>0</v>
      </c>
      <c r="J85" s="21">
        <v>0</v>
      </c>
      <c r="K85" s="21">
        <f t="shared" si="18"/>
        <v>0</v>
      </c>
      <c r="L85" s="21">
        <f t="shared" si="15"/>
        <v>0</v>
      </c>
      <c r="M85" s="40"/>
      <c r="N85" s="96"/>
      <c r="O85" s="1"/>
      <c r="P85" s="1"/>
      <c r="Q85" s="1"/>
    </row>
    <row r="86" spans="1:17" s="2" customFormat="1" ht="133.5" customHeight="1" x14ac:dyDescent="0.5">
      <c r="A86" s="39"/>
      <c r="B86" s="83"/>
      <c r="C86" s="84"/>
      <c r="D86" s="80" t="s">
        <v>24</v>
      </c>
      <c r="E86" s="23">
        <v>0</v>
      </c>
      <c r="F86" s="17">
        <v>0</v>
      </c>
      <c r="G86" s="17">
        <v>0</v>
      </c>
      <c r="H86" s="17">
        <v>0</v>
      </c>
      <c r="I86" s="97">
        <v>0</v>
      </c>
      <c r="J86" s="21">
        <f t="shared" ref="J86:J139" si="21">IF(H86=0, ,H86/G86*100)</f>
        <v>0</v>
      </c>
      <c r="K86" s="21">
        <f t="shared" si="18"/>
        <v>0</v>
      </c>
      <c r="L86" s="21">
        <f t="shared" si="15"/>
        <v>0</v>
      </c>
      <c r="M86" s="40"/>
      <c r="N86" s="96"/>
      <c r="O86" s="1"/>
      <c r="P86" s="1"/>
      <c r="Q86" s="1"/>
    </row>
    <row r="87" spans="1:17" s="2" customFormat="1" ht="186" customHeight="1" x14ac:dyDescent="0.5">
      <c r="A87" s="39">
        <v>10</v>
      </c>
      <c r="B87" s="116" t="s">
        <v>39</v>
      </c>
      <c r="C87" s="117">
        <v>3</v>
      </c>
      <c r="D87" s="64" t="s">
        <v>17</v>
      </c>
      <c r="E87" s="14">
        <f>E88+E89+E90+E93+E91</f>
        <v>2056.6</v>
      </c>
      <c r="F87" s="13">
        <f>F88+F89+F90+F93+F91</f>
        <v>2056.6</v>
      </c>
      <c r="G87" s="13">
        <f>G88+G89+G90+G93+G91</f>
        <v>2056.6</v>
      </c>
      <c r="H87" s="13">
        <f>H88+H89+H90+H93+H91</f>
        <v>2055.85</v>
      </c>
      <c r="I87" s="65">
        <v>0</v>
      </c>
      <c r="J87" s="13">
        <f t="shared" si="21"/>
        <v>99.963532043178063</v>
      </c>
      <c r="K87" s="13">
        <f t="shared" si="18"/>
        <v>99.963532043178063</v>
      </c>
      <c r="L87" s="13">
        <f t="shared" si="15"/>
        <v>99.963532043178063</v>
      </c>
      <c r="M87" s="40">
        <v>3</v>
      </c>
      <c r="N87" s="93" t="s">
        <v>38</v>
      </c>
      <c r="O87" s="1"/>
      <c r="P87" s="1"/>
      <c r="Q87" s="1"/>
    </row>
    <row r="88" spans="1:17" s="2" customFormat="1" ht="194.25" customHeight="1" x14ac:dyDescent="0.5">
      <c r="A88" s="39"/>
      <c r="B88" s="116"/>
      <c r="C88" s="117"/>
      <c r="D88" s="72" t="s">
        <v>18</v>
      </c>
      <c r="E88" s="100">
        <v>5.6</v>
      </c>
      <c r="F88" s="118">
        <v>5.6</v>
      </c>
      <c r="G88" s="19">
        <v>5.6</v>
      </c>
      <c r="H88" s="19">
        <v>5.6</v>
      </c>
      <c r="I88" s="95">
        <v>0</v>
      </c>
      <c r="J88" s="21">
        <f t="shared" si="21"/>
        <v>100</v>
      </c>
      <c r="K88" s="21">
        <f t="shared" si="18"/>
        <v>100</v>
      </c>
      <c r="L88" s="21">
        <f t="shared" si="15"/>
        <v>100</v>
      </c>
      <c r="M88" s="40"/>
      <c r="N88" s="96"/>
      <c r="O88" s="1"/>
      <c r="P88" s="1"/>
      <c r="Q88" s="1"/>
    </row>
    <row r="89" spans="1:17" s="2" customFormat="1" ht="194.25" customHeight="1" x14ac:dyDescent="0.5">
      <c r="A89" s="39"/>
      <c r="B89" s="116"/>
      <c r="C89" s="117"/>
      <c r="D89" s="72" t="s">
        <v>19</v>
      </c>
      <c r="E89" s="100">
        <v>2051</v>
      </c>
      <c r="F89" s="113">
        <v>2051</v>
      </c>
      <c r="G89" s="113">
        <v>2051</v>
      </c>
      <c r="H89" s="113">
        <v>2050.25</v>
      </c>
      <c r="I89" s="95">
        <v>0</v>
      </c>
      <c r="J89" s="21">
        <f t="shared" si="21"/>
        <v>99.963432471964893</v>
      </c>
      <c r="K89" s="21">
        <f t="shared" si="18"/>
        <v>99.963432471964893</v>
      </c>
      <c r="L89" s="21">
        <f t="shared" si="15"/>
        <v>99.963432471964893</v>
      </c>
      <c r="M89" s="40"/>
      <c r="N89" s="96"/>
      <c r="O89" s="1"/>
      <c r="P89" s="1"/>
      <c r="Q89" s="1"/>
    </row>
    <row r="90" spans="1:17" s="2" customFormat="1" ht="159" customHeight="1" x14ac:dyDescent="0.5">
      <c r="A90" s="39"/>
      <c r="B90" s="116"/>
      <c r="C90" s="117"/>
      <c r="D90" s="72" t="s">
        <v>20</v>
      </c>
      <c r="E90" s="100">
        <v>0</v>
      </c>
      <c r="F90" s="113">
        <v>0</v>
      </c>
      <c r="G90" s="113">
        <v>0</v>
      </c>
      <c r="H90" s="113">
        <v>0</v>
      </c>
      <c r="I90" s="95">
        <f t="shared" ref="I90:I130" si="22">H90-F90</f>
        <v>0</v>
      </c>
      <c r="J90" s="21">
        <f t="shared" si="21"/>
        <v>0</v>
      </c>
      <c r="K90" s="21">
        <f t="shared" si="18"/>
        <v>0</v>
      </c>
      <c r="L90" s="21">
        <f t="shared" si="15"/>
        <v>0</v>
      </c>
      <c r="M90" s="40"/>
      <c r="N90" s="96"/>
      <c r="O90" s="1"/>
      <c r="P90" s="1"/>
      <c r="Q90" s="1"/>
    </row>
    <row r="91" spans="1:17" s="2" customFormat="1" ht="270.75" customHeight="1" x14ac:dyDescent="0.5">
      <c r="A91" s="39"/>
      <c r="B91" s="116"/>
      <c r="C91" s="117"/>
      <c r="D91" s="78" t="s">
        <v>21</v>
      </c>
      <c r="E91" s="112">
        <v>0</v>
      </c>
      <c r="F91" s="113">
        <v>0</v>
      </c>
      <c r="G91" s="113">
        <v>0</v>
      </c>
      <c r="H91" s="113">
        <v>0</v>
      </c>
      <c r="I91" s="95">
        <f t="shared" si="22"/>
        <v>0</v>
      </c>
      <c r="J91" s="21">
        <f t="shared" si="21"/>
        <v>0</v>
      </c>
      <c r="K91" s="21">
        <f t="shared" si="18"/>
        <v>0</v>
      </c>
      <c r="L91" s="21">
        <f t="shared" si="15"/>
        <v>0</v>
      </c>
      <c r="M91" s="40"/>
      <c r="N91" s="96"/>
      <c r="O91" s="1"/>
      <c r="P91" s="1"/>
      <c r="Q91" s="1"/>
    </row>
    <row r="92" spans="1:17" s="2" customFormat="1" ht="165.75" customHeight="1" x14ac:dyDescent="0.5">
      <c r="A92" s="39"/>
      <c r="B92" s="116"/>
      <c r="C92" s="117"/>
      <c r="D92" s="78" t="s">
        <v>22</v>
      </c>
      <c r="E92" s="112">
        <v>148</v>
      </c>
      <c r="F92" s="113">
        <v>148</v>
      </c>
      <c r="G92" s="113">
        <v>148</v>
      </c>
      <c r="H92" s="113">
        <v>148</v>
      </c>
      <c r="I92" s="95">
        <f t="shared" si="22"/>
        <v>0</v>
      </c>
      <c r="J92" s="21">
        <f t="shared" si="21"/>
        <v>100</v>
      </c>
      <c r="K92" s="21">
        <f t="shared" si="18"/>
        <v>100</v>
      </c>
      <c r="L92" s="21">
        <f t="shared" si="15"/>
        <v>100</v>
      </c>
      <c r="M92" s="40"/>
      <c r="N92" s="96"/>
      <c r="O92" s="1"/>
      <c r="P92" s="1"/>
      <c r="Q92" s="1"/>
    </row>
    <row r="93" spans="1:17" s="2" customFormat="1" ht="128.25" customHeight="1" x14ac:dyDescent="0.5">
      <c r="A93" s="39"/>
      <c r="B93" s="116"/>
      <c r="C93" s="117"/>
      <c r="D93" s="79" t="s">
        <v>23</v>
      </c>
      <c r="E93" s="112">
        <v>0</v>
      </c>
      <c r="F93" s="19">
        <v>0</v>
      </c>
      <c r="G93" s="19">
        <v>0</v>
      </c>
      <c r="H93" s="19">
        <v>0</v>
      </c>
      <c r="I93" s="95">
        <f t="shared" si="22"/>
        <v>0</v>
      </c>
      <c r="J93" s="21">
        <f t="shared" si="21"/>
        <v>0</v>
      </c>
      <c r="K93" s="21">
        <f t="shared" si="18"/>
        <v>0</v>
      </c>
      <c r="L93" s="21">
        <f t="shared" si="15"/>
        <v>0</v>
      </c>
      <c r="M93" s="40"/>
      <c r="N93" s="96"/>
      <c r="O93" s="1"/>
      <c r="P93" s="1"/>
      <c r="Q93" s="1"/>
    </row>
    <row r="94" spans="1:17" s="2" customFormat="1" ht="128.25" customHeight="1" x14ac:dyDescent="0.5">
      <c r="A94" s="39"/>
      <c r="B94" s="116"/>
      <c r="C94" s="117"/>
      <c r="D94" s="80" t="s">
        <v>24</v>
      </c>
      <c r="E94" s="15">
        <v>0</v>
      </c>
      <c r="F94" s="19">
        <v>0</v>
      </c>
      <c r="G94" s="19">
        <v>0</v>
      </c>
      <c r="H94" s="19">
        <v>0</v>
      </c>
      <c r="I94" s="97">
        <f t="shared" si="22"/>
        <v>0</v>
      </c>
      <c r="J94" s="21">
        <f t="shared" si="21"/>
        <v>0</v>
      </c>
      <c r="K94" s="21">
        <f t="shared" si="18"/>
        <v>0</v>
      </c>
      <c r="L94" s="21">
        <f t="shared" si="15"/>
        <v>0</v>
      </c>
      <c r="M94" s="40"/>
      <c r="N94" s="96"/>
      <c r="O94" s="1"/>
      <c r="P94" s="1"/>
      <c r="Q94" s="1"/>
    </row>
    <row r="95" spans="1:17" s="2" customFormat="1" ht="165.75" customHeight="1" x14ac:dyDescent="0.5">
      <c r="A95" s="39">
        <v>11</v>
      </c>
      <c r="B95" s="116" t="s">
        <v>37</v>
      </c>
      <c r="C95" s="117">
        <v>6</v>
      </c>
      <c r="D95" s="64" t="s">
        <v>17</v>
      </c>
      <c r="E95" s="14">
        <f>E96+E97+E98+E101+E99</f>
        <v>53564.649720000001</v>
      </c>
      <c r="F95" s="13">
        <f t="shared" ref="F95:G95" si="23">F96+F97+F98+F101+F99</f>
        <v>53564.649719999994</v>
      </c>
      <c r="G95" s="13">
        <f t="shared" si="23"/>
        <v>53563.315590000006</v>
      </c>
      <c r="H95" s="13">
        <f>H96+H97+H98+H101+H99</f>
        <v>52401.995240000004</v>
      </c>
      <c r="I95" s="65">
        <f t="shared" si="22"/>
        <v>-1162.6544799999901</v>
      </c>
      <c r="J95" s="13">
        <f t="shared" si="21"/>
        <v>97.831873667251443</v>
      </c>
      <c r="K95" s="13">
        <f t="shared" si="18"/>
        <v>97.82943697741409</v>
      </c>
      <c r="L95" s="13">
        <f t="shared" si="15"/>
        <v>97.829436977414076</v>
      </c>
      <c r="M95" s="40">
        <v>7</v>
      </c>
      <c r="N95" s="41" t="s">
        <v>29</v>
      </c>
      <c r="O95" s="1"/>
      <c r="P95" s="1"/>
      <c r="Q95" s="1"/>
    </row>
    <row r="96" spans="1:17" s="2" customFormat="1" ht="163.5" customHeight="1" x14ac:dyDescent="0.5">
      <c r="A96" s="39"/>
      <c r="B96" s="116"/>
      <c r="C96" s="117"/>
      <c r="D96" s="72" t="s">
        <v>18</v>
      </c>
      <c r="E96" s="23">
        <v>0</v>
      </c>
      <c r="F96" s="17">
        <v>0</v>
      </c>
      <c r="G96" s="17">
        <v>0</v>
      </c>
      <c r="H96" s="17">
        <v>0</v>
      </c>
      <c r="I96" s="97">
        <f t="shared" si="22"/>
        <v>0</v>
      </c>
      <c r="J96" s="21">
        <f t="shared" si="21"/>
        <v>0</v>
      </c>
      <c r="K96" s="21">
        <f t="shared" si="18"/>
        <v>0</v>
      </c>
      <c r="L96" s="21">
        <f t="shared" si="15"/>
        <v>0</v>
      </c>
      <c r="M96" s="40"/>
      <c r="N96" s="42"/>
      <c r="O96" s="1"/>
      <c r="P96" s="1"/>
      <c r="Q96" s="1"/>
    </row>
    <row r="97" spans="1:17" s="2" customFormat="1" ht="154.5" customHeight="1" x14ac:dyDescent="0.5">
      <c r="A97" s="39"/>
      <c r="B97" s="116"/>
      <c r="C97" s="117"/>
      <c r="D97" s="72" t="s">
        <v>19</v>
      </c>
      <c r="E97" s="100">
        <v>0</v>
      </c>
      <c r="F97" s="115">
        <v>0</v>
      </c>
      <c r="G97" s="118">
        <v>0</v>
      </c>
      <c r="H97" s="17">
        <v>0</v>
      </c>
      <c r="I97" s="95">
        <f t="shared" si="22"/>
        <v>0</v>
      </c>
      <c r="J97" s="21">
        <f t="shared" si="21"/>
        <v>0</v>
      </c>
      <c r="K97" s="21">
        <f t="shared" si="18"/>
        <v>0</v>
      </c>
      <c r="L97" s="21">
        <f t="shared" si="15"/>
        <v>0</v>
      </c>
      <c r="M97" s="40"/>
      <c r="N97" s="42"/>
      <c r="O97" s="1"/>
      <c r="P97" s="1"/>
      <c r="Q97" s="1"/>
    </row>
    <row r="98" spans="1:17" s="2" customFormat="1" ht="172.5" customHeight="1" x14ac:dyDescent="0.5">
      <c r="A98" s="39"/>
      <c r="B98" s="116"/>
      <c r="C98" s="117"/>
      <c r="D98" s="72" t="s">
        <v>20</v>
      </c>
      <c r="E98" s="112">
        <v>51679.469720000001</v>
      </c>
      <c r="F98" s="115">
        <v>51679.469719999994</v>
      </c>
      <c r="G98" s="115">
        <v>51678.135590000005</v>
      </c>
      <c r="H98" s="115">
        <v>50516.815240000004</v>
      </c>
      <c r="I98" s="95">
        <f t="shared" si="22"/>
        <v>-1162.6544799999901</v>
      </c>
      <c r="J98" s="21">
        <f t="shared" si="21"/>
        <v>97.752782029108801</v>
      </c>
      <c r="K98" s="21">
        <f t="shared" si="18"/>
        <v>97.750258494718949</v>
      </c>
      <c r="L98" s="21">
        <f t="shared" si="15"/>
        <v>97.750258494718949</v>
      </c>
      <c r="M98" s="40"/>
      <c r="N98" s="42"/>
      <c r="O98" s="1"/>
      <c r="P98" s="1"/>
      <c r="Q98" s="1"/>
    </row>
    <row r="99" spans="1:17" s="2" customFormat="1" ht="249.75" customHeight="1" x14ac:dyDescent="0.5">
      <c r="A99" s="39"/>
      <c r="B99" s="116"/>
      <c r="C99" s="117"/>
      <c r="D99" s="78" t="s">
        <v>21</v>
      </c>
      <c r="E99" s="109">
        <v>1885.18</v>
      </c>
      <c r="F99" s="17">
        <v>1885.18</v>
      </c>
      <c r="G99" s="17">
        <v>1885.18</v>
      </c>
      <c r="H99" s="17">
        <v>1885.18</v>
      </c>
      <c r="I99" s="98">
        <v>0</v>
      </c>
      <c r="J99" s="21">
        <f t="shared" si="21"/>
        <v>100</v>
      </c>
      <c r="K99" s="21">
        <f t="shared" si="18"/>
        <v>100</v>
      </c>
      <c r="L99" s="21">
        <f t="shared" si="15"/>
        <v>100</v>
      </c>
      <c r="M99" s="40"/>
      <c r="N99" s="42"/>
      <c r="O99" s="1"/>
      <c r="P99" s="1"/>
      <c r="Q99" s="1"/>
    </row>
    <row r="100" spans="1:17" s="2" customFormat="1" ht="173.25" customHeight="1" x14ac:dyDescent="0.5">
      <c r="A100" s="39"/>
      <c r="B100" s="116"/>
      <c r="C100" s="117"/>
      <c r="D100" s="78" t="s">
        <v>22</v>
      </c>
      <c r="E100" s="109">
        <v>5123.5599000000002</v>
      </c>
      <c r="F100" s="17">
        <v>5123.5599000000002</v>
      </c>
      <c r="G100" s="17">
        <v>5123.5599000000002</v>
      </c>
      <c r="H100" s="17">
        <v>5123.5599000000002</v>
      </c>
      <c r="I100" s="98">
        <f t="shared" si="22"/>
        <v>0</v>
      </c>
      <c r="J100" s="21">
        <f t="shared" si="21"/>
        <v>100</v>
      </c>
      <c r="K100" s="21">
        <f t="shared" si="18"/>
        <v>100</v>
      </c>
      <c r="L100" s="21">
        <f t="shared" si="15"/>
        <v>100</v>
      </c>
      <c r="M100" s="40"/>
      <c r="N100" s="42"/>
      <c r="O100" s="1"/>
      <c r="P100" s="1"/>
      <c r="Q100" s="1"/>
    </row>
    <row r="101" spans="1:17" s="2" customFormat="1" ht="143.25" customHeight="1" x14ac:dyDescent="0.5">
      <c r="A101" s="39"/>
      <c r="B101" s="116"/>
      <c r="C101" s="117"/>
      <c r="D101" s="79" t="s">
        <v>23</v>
      </c>
      <c r="E101" s="15">
        <v>0</v>
      </c>
      <c r="F101" s="17">
        <v>0</v>
      </c>
      <c r="G101" s="17">
        <v>0</v>
      </c>
      <c r="H101" s="17">
        <v>0</v>
      </c>
      <c r="I101" s="95">
        <f t="shared" si="22"/>
        <v>0</v>
      </c>
      <c r="J101" s="21">
        <f t="shared" si="21"/>
        <v>0</v>
      </c>
      <c r="K101" s="21">
        <f t="shared" si="18"/>
        <v>0</v>
      </c>
      <c r="L101" s="21">
        <f t="shared" si="15"/>
        <v>0</v>
      </c>
      <c r="M101" s="40"/>
      <c r="N101" s="42"/>
      <c r="O101" s="1"/>
      <c r="P101" s="1"/>
      <c r="Q101" s="1"/>
    </row>
    <row r="102" spans="1:17" s="2" customFormat="1" ht="177" customHeight="1" x14ac:dyDescent="0.5">
      <c r="A102" s="39"/>
      <c r="B102" s="116"/>
      <c r="C102" s="117"/>
      <c r="D102" s="80" t="s">
        <v>24</v>
      </c>
      <c r="E102" s="23">
        <v>0</v>
      </c>
      <c r="F102" s="17">
        <v>0</v>
      </c>
      <c r="G102" s="17">
        <v>0</v>
      </c>
      <c r="H102" s="17">
        <v>0</v>
      </c>
      <c r="I102" s="98">
        <v>0</v>
      </c>
      <c r="J102" s="21">
        <f t="shared" si="21"/>
        <v>0</v>
      </c>
      <c r="K102" s="21">
        <f t="shared" si="18"/>
        <v>0</v>
      </c>
      <c r="L102" s="21">
        <f t="shared" si="15"/>
        <v>0</v>
      </c>
      <c r="M102" s="40"/>
      <c r="N102" s="42"/>
      <c r="O102" s="1"/>
      <c r="P102" s="1"/>
      <c r="Q102" s="1"/>
    </row>
    <row r="103" spans="1:17" s="2" customFormat="1" ht="197.25" customHeight="1" x14ac:dyDescent="0.5">
      <c r="A103" s="39">
        <v>12</v>
      </c>
      <c r="B103" s="83" t="s">
        <v>47</v>
      </c>
      <c r="C103" s="84">
        <v>4</v>
      </c>
      <c r="D103" s="64" t="s">
        <v>17</v>
      </c>
      <c r="E103" s="14">
        <f>E104+E105+E106+E109+E107</f>
        <v>86828.804789999995</v>
      </c>
      <c r="F103" s="13">
        <f>F104+F105+F106+F109+F107</f>
        <v>86828.804789999995</v>
      </c>
      <c r="G103" s="13">
        <f>G104+G105+G106+G109+G107</f>
        <v>86600.751199999999</v>
      </c>
      <c r="H103" s="13">
        <f>H104+H105+H106+H109+H107</f>
        <v>50614.802149999989</v>
      </c>
      <c r="I103" s="65">
        <f t="shared" si="22"/>
        <v>-36214.002640000006</v>
      </c>
      <c r="J103" s="13">
        <f t="shared" si="21"/>
        <v>58.446146769682969</v>
      </c>
      <c r="K103" s="13">
        <f t="shared" si="18"/>
        <v>58.292639490333343</v>
      </c>
      <c r="L103" s="13">
        <f t="shared" si="15"/>
        <v>58.292639490333343</v>
      </c>
      <c r="M103" s="40">
        <v>4</v>
      </c>
      <c r="N103" s="103" t="s">
        <v>27</v>
      </c>
      <c r="O103" s="1"/>
      <c r="P103" s="1"/>
      <c r="Q103" s="1"/>
    </row>
    <row r="104" spans="1:17" s="2" customFormat="1" ht="130.5" customHeight="1" x14ac:dyDescent="0.5">
      <c r="A104" s="39"/>
      <c r="B104" s="83"/>
      <c r="C104" s="84"/>
      <c r="D104" s="72" t="s">
        <v>18</v>
      </c>
      <c r="E104" s="23">
        <v>0</v>
      </c>
      <c r="F104" s="17">
        <v>0</v>
      </c>
      <c r="G104" s="17">
        <v>0</v>
      </c>
      <c r="H104" s="17">
        <v>0</v>
      </c>
      <c r="I104" s="97">
        <f t="shared" si="22"/>
        <v>0</v>
      </c>
      <c r="J104" s="21">
        <f t="shared" si="21"/>
        <v>0</v>
      </c>
      <c r="K104" s="21">
        <f t="shared" si="18"/>
        <v>0</v>
      </c>
      <c r="L104" s="21">
        <f t="shared" si="15"/>
        <v>0</v>
      </c>
      <c r="M104" s="40"/>
      <c r="N104" s="104"/>
      <c r="O104" s="1"/>
      <c r="P104" s="1"/>
      <c r="Q104" s="1"/>
    </row>
    <row r="105" spans="1:17" s="2" customFormat="1" ht="183.75" customHeight="1" x14ac:dyDescent="0.5">
      <c r="A105" s="39"/>
      <c r="B105" s="83"/>
      <c r="C105" s="84"/>
      <c r="D105" s="72" t="s">
        <v>19</v>
      </c>
      <c r="E105" s="15">
        <v>1084.4000000000001</v>
      </c>
      <c r="F105" s="17">
        <v>1084.4000000000001</v>
      </c>
      <c r="G105" s="17">
        <v>856.34640999999999</v>
      </c>
      <c r="H105" s="17">
        <v>856.34640999999999</v>
      </c>
      <c r="I105" s="95">
        <f t="shared" si="22"/>
        <v>-228.0535900000001</v>
      </c>
      <c r="J105" s="21">
        <f t="shared" si="21"/>
        <v>100</v>
      </c>
      <c r="K105" s="21">
        <f t="shared" si="18"/>
        <v>78.969606233862038</v>
      </c>
      <c r="L105" s="21">
        <f t="shared" si="15"/>
        <v>78.969606233862038</v>
      </c>
      <c r="M105" s="40"/>
      <c r="N105" s="104"/>
      <c r="O105" s="1"/>
      <c r="P105" s="1"/>
      <c r="Q105" s="1"/>
    </row>
    <row r="106" spans="1:17" s="2" customFormat="1" ht="165.75" customHeight="1" x14ac:dyDescent="0.5">
      <c r="A106" s="39"/>
      <c r="B106" s="83"/>
      <c r="C106" s="84"/>
      <c r="D106" s="72" t="s">
        <v>20</v>
      </c>
      <c r="E106" s="15">
        <v>85744.404790000001</v>
      </c>
      <c r="F106" s="17">
        <v>85744.404790000001</v>
      </c>
      <c r="G106" s="17">
        <v>85744.404790000001</v>
      </c>
      <c r="H106" s="17">
        <v>49758.45573999999</v>
      </c>
      <c r="I106" s="95">
        <f t="shared" si="22"/>
        <v>-35985.94905000001</v>
      </c>
      <c r="J106" s="21">
        <f t="shared" si="21"/>
        <v>58.031140179776607</v>
      </c>
      <c r="K106" s="21">
        <f t="shared" si="18"/>
        <v>58.031140179776607</v>
      </c>
      <c r="L106" s="21">
        <f t="shared" si="15"/>
        <v>58.031140179776607</v>
      </c>
      <c r="M106" s="40"/>
      <c r="N106" s="104"/>
      <c r="O106" s="1"/>
      <c r="P106" s="1"/>
      <c r="Q106" s="1"/>
    </row>
    <row r="107" spans="1:17" s="2" customFormat="1" ht="174.75" customHeight="1" x14ac:dyDescent="0.5">
      <c r="A107" s="39"/>
      <c r="B107" s="83"/>
      <c r="C107" s="84"/>
      <c r="D107" s="78" t="s">
        <v>21</v>
      </c>
      <c r="E107" s="23">
        <v>0</v>
      </c>
      <c r="F107" s="17">
        <v>0</v>
      </c>
      <c r="G107" s="17">
        <v>0</v>
      </c>
      <c r="H107" s="17">
        <v>0</v>
      </c>
      <c r="I107" s="97">
        <f t="shared" si="22"/>
        <v>0</v>
      </c>
      <c r="J107" s="21">
        <f t="shared" si="21"/>
        <v>0</v>
      </c>
      <c r="K107" s="21">
        <f t="shared" si="18"/>
        <v>0</v>
      </c>
      <c r="L107" s="21">
        <f t="shared" si="15"/>
        <v>0</v>
      </c>
      <c r="M107" s="40"/>
      <c r="N107" s="104"/>
      <c r="O107" s="1"/>
      <c r="P107" s="1"/>
      <c r="Q107" s="1"/>
    </row>
    <row r="108" spans="1:17" s="2" customFormat="1" ht="174.75" customHeight="1" x14ac:dyDescent="0.5">
      <c r="A108" s="39"/>
      <c r="B108" s="83"/>
      <c r="C108" s="84"/>
      <c r="D108" s="78" t="s">
        <v>22</v>
      </c>
      <c r="E108" s="23">
        <v>0</v>
      </c>
      <c r="F108" s="17">
        <v>0</v>
      </c>
      <c r="G108" s="17">
        <v>0</v>
      </c>
      <c r="H108" s="17">
        <v>0</v>
      </c>
      <c r="I108" s="97">
        <f t="shared" si="22"/>
        <v>0</v>
      </c>
      <c r="J108" s="21">
        <f t="shared" si="21"/>
        <v>0</v>
      </c>
      <c r="K108" s="21">
        <f t="shared" si="18"/>
        <v>0</v>
      </c>
      <c r="L108" s="21">
        <f t="shared" si="15"/>
        <v>0</v>
      </c>
      <c r="M108" s="40"/>
      <c r="N108" s="104"/>
      <c r="O108" s="1"/>
      <c r="P108" s="1"/>
      <c r="Q108" s="1"/>
    </row>
    <row r="109" spans="1:17" s="2" customFormat="1" ht="130.5" customHeight="1" x14ac:dyDescent="0.5">
      <c r="A109" s="39"/>
      <c r="B109" s="83"/>
      <c r="C109" s="84"/>
      <c r="D109" s="79" t="s">
        <v>23</v>
      </c>
      <c r="E109" s="23">
        <v>0</v>
      </c>
      <c r="F109" s="17">
        <v>0</v>
      </c>
      <c r="G109" s="17">
        <v>0</v>
      </c>
      <c r="H109" s="17">
        <v>0</v>
      </c>
      <c r="I109" s="95">
        <f t="shared" si="22"/>
        <v>0</v>
      </c>
      <c r="J109" s="21">
        <f t="shared" si="21"/>
        <v>0</v>
      </c>
      <c r="K109" s="21">
        <f t="shared" si="18"/>
        <v>0</v>
      </c>
      <c r="L109" s="21">
        <f t="shared" si="15"/>
        <v>0</v>
      </c>
      <c r="M109" s="40"/>
      <c r="N109" s="104"/>
      <c r="O109" s="1"/>
      <c r="P109" s="1"/>
      <c r="Q109" s="1"/>
    </row>
    <row r="110" spans="1:17" s="2" customFormat="1" ht="130.5" customHeight="1" x14ac:dyDescent="0.5">
      <c r="A110" s="39"/>
      <c r="B110" s="83"/>
      <c r="C110" s="84"/>
      <c r="D110" s="80" t="s">
        <v>24</v>
      </c>
      <c r="E110" s="23">
        <v>0</v>
      </c>
      <c r="F110" s="17">
        <v>0</v>
      </c>
      <c r="G110" s="17">
        <v>0</v>
      </c>
      <c r="H110" s="17">
        <v>0</v>
      </c>
      <c r="I110" s="97">
        <f t="shared" si="22"/>
        <v>0</v>
      </c>
      <c r="J110" s="21">
        <f t="shared" si="21"/>
        <v>0</v>
      </c>
      <c r="K110" s="21">
        <f t="shared" si="18"/>
        <v>0</v>
      </c>
      <c r="L110" s="21">
        <f t="shared" si="15"/>
        <v>0</v>
      </c>
      <c r="M110" s="40"/>
      <c r="N110" s="104"/>
      <c r="O110" s="1"/>
      <c r="P110" s="1"/>
      <c r="Q110" s="1"/>
    </row>
    <row r="111" spans="1:17" s="2" customFormat="1" ht="201.75" customHeight="1" x14ac:dyDescent="0.5">
      <c r="A111" s="39">
        <v>13</v>
      </c>
      <c r="B111" s="83" t="s">
        <v>41</v>
      </c>
      <c r="C111" s="84">
        <v>2</v>
      </c>
      <c r="D111" s="64" t="s">
        <v>17</v>
      </c>
      <c r="E111" s="14">
        <f>E112+E113+E114+E115+E117</f>
        <v>57080.361239999998</v>
      </c>
      <c r="F111" s="13">
        <f>F112+F113+F114+F115+F117</f>
        <v>57080.361149999997</v>
      </c>
      <c r="G111" s="13">
        <f>G112+G113+G114+G115+G117</f>
        <v>57080.361239999998</v>
      </c>
      <c r="H111" s="13">
        <f>H112+H113+H114+H115+H117</f>
        <v>57080.361239999998</v>
      </c>
      <c r="I111" s="65">
        <v>0</v>
      </c>
      <c r="J111" s="13">
        <f t="shared" si="21"/>
        <v>100</v>
      </c>
      <c r="K111" s="13">
        <f t="shared" si="18"/>
        <v>100.00000015767245</v>
      </c>
      <c r="L111" s="13">
        <f t="shared" si="15"/>
        <v>100</v>
      </c>
      <c r="M111" s="40">
        <v>3</v>
      </c>
      <c r="N111" s="119" t="s">
        <v>62</v>
      </c>
      <c r="O111" s="1"/>
      <c r="P111" s="1"/>
      <c r="Q111" s="1"/>
    </row>
    <row r="112" spans="1:17" s="2" customFormat="1" ht="174.75" customHeight="1" x14ac:dyDescent="0.5">
      <c r="A112" s="39"/>
      <c r="B112" s="83"/>
      <c r="C112" s="84"/>
      <c r="D112" s="72" t="s">
        <v>18</v>
      </c>
      <c r="E112" s="23">
        <v>0</v>
      </c>
      <c r="F112" s="17">
        <v>0</v>
      </c>
      <c r="G112" s="17">
        <v>0</v>
      </c>
      <c r="H112" s="17">
        <v>0</v>
      </c>
      <c r="I112" s="97">
        <f t="shared" si="22"/>
        <v>0</v>
      </c>
      <c r="J112" s="21">
        <f t="shared" si="21"/>
        <v>0</v>
      </c>
      <c r="K112" s="21">
        <f t="shared" si="18"/>
        <v>0</v>
      </c>
      <c r="L112" s="21">
        <f t="shared" si="15"/>
        <v>0</v>
      </c>
      <c r="M112" s="40"/>
      <c r="N112" s="119"/>
      <c r="O112" s="1"/>
      <c r="P112" s="1"/>
      <c r="Q112" s="1"/>
    </row>
    <row r="113" spans="1:17" s="2" customFormat="1" ht="170.25" customHeight="1" x14ac:dyDescent="0.5">
      <c r="A113" s="39"/>
      <c r="B113" s="83"/>
      <c r="C113" s="84"/>
      <c r="D113" s="72" t="s">
        <v>19</v>
      </c>
      <c r="E113" s="23">
        <v>0</v>
      </c>
      <c r="F113" s="17">
        <v>0</v>
      </c>
      <c r="G113" s="17">
        <v>0</v>
      </c>
      <c r="H113" s="17">
        <v>0</v>
      </c>
      <c r="I113" s="97">
        <f t="shared" si="22"/>
        <v>0</v>
      </c>
      <c r="J113" s="21">
        <f t="shared" si="21"/>
        <v>0</v>
      </c>
      <c r="K113" s="21">
        <f t="shared" si="18"/>
        <v>0</v>
      </c>
      <c r="L113" s="21">
        <f t="shared" si="15"/>
        <v>0</v>
      </c>
      <c r="M113" s="40"/>
      <c r="N113" s="119"/>
      <c r="O113" s="1"/>
      <c r="P113" s="1"/>
      <c r="Q113" s="1"/>
    </row>
    <row r="114" spans="1:17" s="2" customFormat="1" ht="179.25" customHeight="1" x14ac:dyDescent="0.5">
      <c r="A114" s="39"/>
      <c r="B114" s="83"/>
      <c r="C114" s="84"/>
      <c r="D114" s="72" t="s">
        <v>20</v>
      </c>
      <c r="E114" s="100">
        <v>57080.361239999998</v>
      </c>
      <c r="F114" s="115">
        <v>57080.361149999997</v>
      </c>
      <c r="G114" s="115">
        <v>57080.361239999998</v>
      </c>
      <c r="H114" s="115">
        <v>57080.361239999998</v>
      </c>
      <c r="I114" s="98">
        <v>0</v>
      </c>
      <c r="J114" s="21">
        <f t="shared" si="21"/>
        <v>100</v>
      </c>
      <c r="K114" s="21">
        <f t="shared" si="18"/>
        <v>100.00000015767245</v>
      </c>
      <c r="L114" s="21">
        <f t="shared" si="15"/>
        <v>100</v>
      </c>
      <c r="M114" s="40"/>
      <c r="N114" s="119"/>
      <c r="O114" s="1"/>
      <c r="P114" s="1"/>
      <c r="Q114" s="1"/>
    </row>
    <row r="115" spans="1:17" s="2" customFormat="1" ht="243" customHeight="1" x14ac:dyDescent="0.5">
      <c r="A115" s="39"/>
      <c r="B115" s="83"/>
      <c r="C115" s="84"/>
      <c r="D115" s="78" t="s">
        <v>21</v>
      </c>
      <c r="E115" s="109">
        <v>0</v>
      </c>
      <c r="F115" s="17">
        <v>0</v>
      </c>
      <c r="G115" s="17">
        <v>0</v>
      </c>
      <c r="H115" s="17">
        <v>0</v>
      </c>
      <c r="I115" s="97">
        <f t="shared" si="22"/>
        <v>0</v>
      </c>
      <c r="J115" s="21">
        <f t="shared" si="21"/>
        <v>0</v>
      </c>
      <c r="K115" s="21">
        <f t="shared" si="18"/>
        <v>0</v>
      </c>
      <c r="L115" s="21">
        <f t="shared" si="15"/>
        <v>0</v>
      </c>
      <c r="M115" s="40"/>
      <c r="N115" s="119"/>
      <c r="O115" s="1"/>
      <c r="P115" s="1"/>
      <c r="Q115" s="1"/>
    </row>
    <row r="116" spans="1:17" s="2" customFormat="1" ht="165.75" customHeight="1" x14ac:dyDescent="0.5">
      <c r="A116" s="39"/>
      <c r="B116" s="83"/>
      <c r="C116" s="84"/>
      <c r="D116" s="78" t="s">
        <v>22</v>
      </c>
      <c r="E116" s="109">
        <v>0</v>
      </c>
      <c r="F116" s="17">
        <v>0</v>
      </c>
      <c r="G116" s="17">
        <v>0</v>
      </c>
      <c r="H116" s="17">
        <v>0</v>
      </c>
      <c r="I116" s="97">
        <f t="shared" si="22"/>
        <v>0</v>
      </c>
      <c r="J116" s="21">
        <f t="shared" si="21"/>
        <v>0</v>
      </c>
      <c r="K116" s="21">
        <f t="shared" si="18"/>
        <v>0</v>
      </c>
      <c r="L116" s="21">
        <f t="shared" si="15"/>
        <v>0</v>
      </c>
      <c r="M116" s="40"/>
      <c r="N116" s="119"/>
      <c r="O116" s="1"/>
      <c r="P116" s="1"/>
      <c r="Q116" s="1"/>
    </row>
    <row r="117" spans="1:17" s="2" customFormat="1" ht="130.5" customHeight="1" x14ac:dyDescent="0.5">
      <c r="A117" s="39"/>
      <c r="B117" s="83"/>
      <c r="C117" s="84"/>
      <c r="D117" s="79" t="s">
        <v>23</v>
      </c>
      <c r="E117" s="112">
        <v>0</v>
      </c>
      <c r="F117" s="17">
        <v>0</v>
      </c>
      <c r="G117" s="17">
        <v>0</v>
      </c>
      <c r="H117" s="17">
        <v>0</v>
      </c>
      <c r="I117" s="95">
        <f t="shared" si="22"/>
        <v>0</v>
      </c>
      <c r="J117" s="21">
        <f t="shared" si="21"/>
        <v>0</v>
      </c>
      <c r="K117" s="21">
        <f t="shared" si="18"/>
        <v>0</v>
      </c>
      <c r="L117" s="21">
        <f t="shared" si="15"/>
        <v>0</v>
      </c>
      <c r="M117" s="40"/>
      <c r="N117" s="119"/>
      <c r="O117" s="1"/>
      <c r="P117" s="1"/>
      <c r="Q117" s="1"/>
    </row>
    <row r="118" spans="1:17" s="2" customFormat="1" ht="130.5" customHeight="1" x14ac:dyDescent="0.5">
      <c r="A118" s="39"/>
      <c r="B118" s="83"/>
      <c r="C118" s="84"/>
      <c r="D118" s="80" t="s">
        <v>24</v>
      </c>
      <c r="E118" s="23">
        <v>0</v>
      </c>
      <c r="F118" s="17">
        <v>0</v>
      </c>
      <c r="G118" s="17">
        <v>0</v>
      </c>
      <c r="H118" s="17">
        <v>0</v>
      </c>
      <c r="I118" s="97">
        <f t="shared" si="22"/>
        <v>0</v>
      </c>
      <c r="J118" s="21">
        <f t="shared" si="21"/>
        <v>0</v>
      </c>
      <c r="K118" s="21">
        <f t="shared" si="18"/>
        <v>0</v>
      </c>
      <c r="L118" s="21">
        <f t="shared" si="15"/>
        <v>0</v>
      </c>
      <c r="M118" s="40"/>
      <c r="N118" s="119"/>
      <c r="O118" s="1"/>
      <c r="P118" s="1"/>
      <c r="Q118" s="1"/>
    </row>
    <row r="119" spans="1:17" s="2" customFormat="1" ht="228" customHeight="1" x14ac:dyDescent="0.5">
      <c r="A119" s="39">
        <v>14</v>
      </c>
      <c r="B119" s="83" t="s">
        <v>43</v>
      </c>
      <c r="C119" s="84">
        <v>3</v>
      </c>
      <c r="D119" s="64" t="s">
        <v>17</v>
      </c>
      <c r="E119" s="14">
        <f>E120+E121+E122+E123+E125+E126</f>
        <v>3684.13886</v>
      </c>
      <c r="F119" s="13">
        <f>F120+F121+F122+F123+F125+F126</f>
        <v>3684.13886</v>
      </c>
      <c r="G119" s="13">
        <f>G120+G121+G122+G123+G125+G126</f>
        <v>3667.4043200000006</v>
      </c>
      <c r="H119" s="13">
        <f>H120+H121+H122+H123+H125+H126</f>
        <v>3631.1597300000003</v>
      </c>
      <c r="I119" s="101">
        <f t="shared" si="22"/>
        <v>-52.979129999999714</v>
      </c>
      <c r="J119" s="13">
        <f t="shared" si="21"/>
        <v>99.011710004202641</v>
      </c>
      <c r="K119" s="13">
        <f>IF(F119=0,0,H119/F119*100)</f>
        <v>98.56196706982972</v>
      </c>
      <c r="L119" s="13">
        <f t="shared" si="15"/>
        <v>98.56196706982972</v>
      </c>
      <c r="M119" s="40">
        <v>6</v>
      </c>
      <c r="N119" s="93" t="s">
        <v>30</v>
      </c>
      <c r="O119" s="1"/>
      <c r="P119" s="1"/>
      <c r="Q119" s="1"/>
    </row>
    <row r="120" spans="1:17" s="2" customFormat="1" ht="147" customHeight="1" x14ac:dyDescent="0.5">
      <c r="A120" s="39"/>
      <c r="B120" s="83"/>
      <c r="C120" s="84"/>
      <c r="D120" s="72" t="s">
        <v>18</v>
      </c>
      <c r="E120" s="23">
        <v>0</v>
      </c>
      <c r="F120" s="17">
        <v>0</v>
      </c>
      <c r="G120" s="17">
        <v>0</v>
      </c>
      <c r="H120" s="22">
        <v>0</v>
      </c>
      <c r="I120" s="120">
        <f t="shared" si="22"/>
        <v>0</v>
      </c>
      <c r="J120" s="21">
        <f t="shared" si="21"/>
        <v>0</v>
      </c>
      <c r="K120" s="21">
        <f t="shared" ref="K120:K139" si="24">IF(H120=0,0,H120/F120*100)</f>
        <v>0</v>
      </c>
      <c r="L120" s="21">
        <f t="shared" si="15"/>
        <v>0</v>
      </c>
      <c r="M120" s="40"/>
      <c r="N120" s="96"/>
      <c r="O120" s="1"/>
      <c r="P120" s="1"/>
      <c r="Q120" s="1"/>
    </row>
    <row r="121" spans="1:17" s="2" customFormat="1" ht="169.5" customHeight="1" x14ac:dyDescent="0.5">
      <c r="A121" s="39"/>
      <c r="B121" s="83"/>
      <c r="C121" s="84"/>
      <c r="D121" s="72" t="s">
        <v>19</v>
      </c>
      <c r="E121" s="100">
        <v>2460.2000000000003</v>
      </c>
      <c r="F121" s="113">
        <v>2460.2000000000003</v>
      </c>
      <c r="G121" s="115">
        <v>2443.4654600000003</v>
      </c>
      <c r="H121" s="22">
        <v>2443.4654600000003</v>
      </c>
      <c r="I121" s="120">
        <f t="shared" si="22"/>
        <v>-16.734539999999924</v>
      </c>
      <c r="J121" s="21">
        <f t="shared" si="21"/>
        <v>100</v>
      </c>
      <c r="K121" s="21">
        <f t="shared" si="24"/>
        <v>99.319789448012358</v>
      </c>
      <c r="L121" s="21">
        <f t="shared" si="15"/>
        <v>99.319789448012358</v>
      </c>
      <c r="M121" s="40"/>
      <c r="N121" s="96"/>
      <c r="O121" s="1"/>
      <c r="P121" s="1"/>
      <c r="Q121" s="1"/>
    </row>
    <row r="122" spans="1:17" s="2" customFormat="1" ht="169.5" customHeight="1" x14ac:dyDescent="0.5">
      <c r="A122" s="39"/>
      <c r="B122" s="83"/>
      <c r="C122" s="84"/>
      <c r="D122" s="72" t="s">
        <v>20</v>
      </c>
      <c r="E122" s="100">
        <v>1223.93886</v>
      </c>
      <c r="F122" s="115">
        <v>1223.93886</v>
      </c>
      <c r="G122" s="115">
        <v>1223.93886</v>
      </c>
      <c r="H122" s="22">
        <v>1187.69427</v>
      </c>
      <c r="I122" s="120">
        <f t="shared" si="22"/>
        <v>-36.244590000000017</v>
      </c>
      <c r="J122" s="21">
        <f t="shared" si="21"/>
        <v>97.038692766074931</v>
      </c>
      <c r="K122" s="21">
        <f t="shared" si="24"/>
        <v>97.038692766074931</v>
      </c>
      <c r="L122" s="21">
        <f t="shared" si="15"/>
        <v>97.038692766074931</v>
      </c>
      <c r="M122" s="40"/>
      <c r="N122" s="96"/>
      <c r="O122" s="1"/>
      <c r="P122" s="1"/>
      <c r="Q122" s="1"/>
    </row>
    <row r="123" spans="1:17" s="2" customFormat="1" ht="231" customHeight="1" x14ac:dyDescent="0.5">
      <c r="A123" s="39"/>
      <c r="B123" s="83"/>
      <c r="C123" s="84"/>
      <c r="D123" s="78" t="s">
        <v>21</v>
      </c>
      <c r="E123" s="109">
        <v>0</v>
      </c>
      <c r="F123" s="17">
        <v>0</v>
      </c>
      <c r="G123" s="17">
        <v>0</v>
      </c>
      <c r="H123" s="22">
        <v>0</v>
      </c>
      <c r="I123" s="120">
        <f t="shared" si="22"/>
        <v>0</v>
      </c>
      <c r="J123" s="21">
        <f t="shared" si="21"/>
        <v>0</v>
      </c>
      <c r="K123" s="21">
        <f t="shared" si="24"/>
        <v>0</v>
      </c>
      <c r="L123" s="21">
        <f t="shared" si="15"/>
        <v>0</v>
      </c>
      <c r="M123" s="40"/>
      <c r="N123" s="96"/>
      <c r="O123" s="1"/>
      <c r="P123" s="1"/>
      <c r="Q123" s="1"/>
    </row>
    <row r="124" spans="1:17" s="2" customFormat="1" ht="160.5" customHeight="1" x14ac:dyDescent="0.5">
      <c r="A124" s="39"/>
      <c r="B124" s="83"/>
      <c r="C124" s="84"/>
      <c r="D124" s="78" t="s">
        <v>22</v>
      </c>
      <c r="E124" s="109">
        <v>0</v>
      </c>
      <c r="F124" s="17">
        <v>0</v>
      </c>
      <c r="G124" s="17">
        <v>0</v>
      </c>
      <c r="H124" s="22">
        <v>0</v>
      </c>
      <c r="I124" s="120">
        <f t="shared" si="22"/>
        <v>0</v>
      </c>
      <c r="J124" s="21">
        <f t="shared" si="21"/>
        <v>0</v>
      </c>
      <c r="K124" s="21">
        <f t="shared" si="24"/>
        <v>0</v>
      </c>
      <c r="L124" s="21">
        <f t="shared" si="15"/>
        <v>0</v>
      </c>
      <c r="M124" s="40"/>
      <c r="N124" s="96"/>
      <c r="O124" s="1"/>
      <c r="P124" s="1"/>
      <c r="Q124" s="1"/>
    </row>
    <row r="125" spans="1:17" s="2" customFormat="1" ht="128.25" customHeight="1" x14ac:dyDescent="0.5">
      <c r="A125" s="39"/>
      <c r="B125" s="83"/>
      <c r="C125" s="84"/>
      <c r="D125" s="79" t="s">
        <v>23</v>
      </c>
      <c r="E125" s="23">
        <v>0</v>
      </c>
      <c r="F125" s="17">
        <v>0</v>
      </c>
      <c r="G125" s="17">
        <v>0</v>
      </c>
      <c r="H125" s="22">
        <v>0</v>
      </c>
      <c r="I125" s="120">
        <f t="shared" si="22"/>
        <v>0</v>
      </c>
      <c r="J125" s="21">
        <f t="shared" si="21"/>
        <v>0</v>
      </c>
      <c r="K125" s="21">
        <f t="shared" si="24"/>
        <v>0</v>
      </c>
      <c r="L125" s="21">
        <f t="shared" si="15"/>
        <v>0</v>
      </c>
      <c r="M125" s="40"/>
      <c r="N125" s="96"/>
      <c r="O125" s="1"/>
      <c r="P125" s="1"/>
      <c r="Q125" s="1"/>
    </row>
    <row r="126" spans="1:17" s="2" customFormat="1" ht="128.25" customHeight="1" x14ac:dyDescent="0.5">
      <c r="A126" s="39"/>
      <c r="B126" s="83"/>
      <c r="C126" s="84"/>
      <c r="D126" s="80" t="s">
        <v>24</v>
      </c>
      <c r="E126" s="23">
        <v>0</v>
      </c>
      <c r="F126" s="17">
        <v>0</v>
      </c>
      <c r="G126" s="17">
        <v>0</v>
      </c>
      <c r="H126" s="22">
        <v>0</v>
      </c>
      <c r="I126" s="120">
        <f t="shared" si="22"/>
        <v>0</v>
      </c>
      <c r="J126" s="21">
        <f t="shared" si="21"/>
        <v>0</v>
      </c>
      <c r="K126" s="21">
        <f t="shared" si="24"/>
        <v>0</v>
      </c>
      <c r="L126" s="21">
        <f t="shared" si="15"/>
        <v>0</v>
      </c>
      <c r="M126" s="40"/>
      <c r="N126" s="96"/>
      <c r="O126" s="1"/>
      <c r="P126" s="1"/>
      <c r="Q126" s="1"/>
    </row>
    <row r="127" spans="1:17" s="2" customFormat="1" ht="169.5" customHeight="1" x14ac:dyDescent="0.5">
      <c r="A127" s="39">
        <v>15</v>
      </c>
      <c r="B127" s="83" t="s">
        <v>48</v>
      </c>
      <c r="C127" s="84">
        <v>5</v>
      </c>
      <c r="D127" s="64" t="s">
        <v>17</v>
      </c>
      <c r="E127" s="14">
        <f>E128+E129+E130+E133</f>
        <v>83441.117469999997</v>
      </c>
      <c r="F127" s="13">
        <f>F128+F129+F130+F133</f>
        <v>83441.117469999997</v>
      </c>
      <c r="G127" s="13">
        <f>G128+G129+G130+G133</f>
        <v>83440.585619999998</v>
      </c>
      <c r="H127" s="13">
        <f>H128+H129+H130+H133</f>
        <v>81726.500589999996</v>
      </c>
      <c r="I127" s="101">
        <f t="shared" si="22"/>
        <v>-1714.6168800000014</v>
      </c>
      <c r="J127" s="13">
        <f t="shared" si="21"/>
        <v>97.945741850607121</v>
      </c>
      <c r="K127" s="13">
        <f t="shared" si="24"/>
        <v>97.945117548771492</v>
      </c>
      <c r="L127" s="13">
        <f t="shared" si="15"/>
        <v>97.945117548771492</v>
      </c>
      <c r="M127" s="40">
        <v>7</v>
      </c>
      <c r="N127" s="41" t="s">
        <v>63</v>
      </c>
      <c r="O127" s="1"/>
      <c r="P127" s="1"/>
      <c r="Q127" s="1"/>
    </row>
    <row r="128" spans="1:17" s="2" customFormat="1" ht="128.25" customHeight="1" x14ac:dyDescent="0.5">
      <c r="A128" s="39"/>
      <c r="B128" s="83"/>
      <c r="C128" s="84"/>
      <c r="D128" s="72" t="s">
        <v>18</v>
      </c>
      <c r="E128" s="99">
        <v>0</v>
      </c>
      <c r="F128" s="22">
        <v>0</v>
      </c>
      <c r="G128" s="22">
        <v>0</v>
      </c>
      <c r="H128" s="22">
        <v>0</v>
      </c>
      <c r="I128" s="120">
        <f t="shared" si="22"/>
        <v>0</v>
      </c>
      <c r="J128" s="21">
        <f t="shared" si="21"/>
        <v>0</v>
      </c>
      <c r="K128" s="21">
        <f t="shared" si="24"/>
        <v>0</v>
      </c>
      <c r="L128" s="21">
        <f t="shared" si="15"/>
        <v>0</v>
      </c>
      <c r="M128" s="40"/>
      <c r="N128" s="42"/>
      <c r="O128" s="1"/>
      <c r="P128" s="1"/>
      <c r="Q128" s="1"/>
    </row>
    <row r="129" spans="1:17" s="2" customFormat="1" ht="159" customHeight="1" x14ac:dyDescent="0.5">
      <c r="A129" s="39"/>
      <c r="B129" s="83"/>
      <c r="C129" s="84"/>
      <c r="D129" s="72" t="s">
        <v>19</v>
      </c>
      <c r="E129" s="99">
        <v>47649</v>
      </c>
      <c r="F129" s="118">
        <v>47649</v>
      </c>
      <c r="G129" s="118">
        <v>47648.468150000001</v>
      </c>
      <c r="H129" s="118">
        <v>47648.468150000001</v>
      </c>
      <c r="I129" s="120">
        <f t="shared" si="22"/>
        <v>-0.53184999999939464</v>
      </c>
      <c r="J129" s="21">
        <f t="shared" si="21"/>
        <v>100</v>
      </c>
      <c r="K129" s="21">
        <f t="shared" si="24"/>
        <v>99.998883817079047</v>
      </c>
      <c r="L129" s="21">
        <f t="shared" si="15"/>
        <v>99.998883817079047</v>
      </c>
      <c r="M129" s="40"/>
      <c r="N129" s="42"/>
      <c r="O129" s="1"/>
      <c r="P129" s="1"/>
      <c r="Q129" s="1"/>
    </row>
    <row r="130" spans="1:17" s="2" customFormat="1" ht="177" customHeight="1" x14ac:dyDescent="0.5">
      <c r="A130" s="39"/>
      <c r="B130" s="83"/>
      <c r="C130" s="84"/>
      <c r="D130" s="72" t="s">
        <v>20</v>
      </c>
      <c r="E130" s="100">
        <v>34946.439469999998</v>
      </c>
      <c r="F130" s="118">
        <v>34946.439469999998</v>
      </c>
      <c r="G130" s="118">
        <v>34946.439469999998</v>
      </c>
      <c r="H130" s="118">
        <v>33232.354440000003</v>
      </c>
      <c r="I130" s="120">
        <f t="shared" si="22"/>
        <v>-1714.0850299999947</v>
      </c>
      <c r="J130" s="21">
        <f t="shared" si="21"/>
        <v>95.095108239935399</v>
      </c>
      <c r="K130" s="21">
        <f t="shared" si="24"/>
        <v>95.095108239935399</v>
      </c>
      <c r="L130" s="21">
        <f t="shared" si="15"/>
        <v>95.095108239935399</v>
      </c>
      <c r="M130" s="40"/>
      <c r="N130" s="42"/>
      <c r="O130" s="1"/>
      <c r="P130" s="1"/>
      <c r="Q130" s="1"/>
    </row>
    <row r="131" spans="1:17" s="2" customFormat="1" ht="263.25" customHeight="1" x14ac:dyDescent="0.5">
      <c r="A131" s="39"/>
      <c r="B131" s="83"/>
      <c r="C131" s="84"/>
      <c r="D131" s="78" t="s">
        <v>21</v>
      </c>
      <c r="E131" s="100">
        <v>0</v>
      </c>
      <c r="F131" s="22">
        <v>0</v>
      </c>
      <c r="G131" s="22">
        <v>0</v>
      </c>
      <c r="H131" s="22">
        <v>0</v>
      </c>
      <c r="I131" s="107">
        <v>0</v>
      </c>
      <c r="J131" s="21">
        <f t="shared" si="21"/>
        <v>0</v>
      </c>
      <c r="K131" s="21">
        <f t="shared" si="24"/>
        <v>0</v>
      </c>
      <c r="L131" s="21">
        <f t="shared" si="15"/>
        <v>0</v>
      </c>
      <c r="M131" s="40"/>
      <c r="N131" s="42"/>
      <c r="O131" s="1"/>
      <c r="P131" s="1"/>
      <c r="Q131" s="1"/>
    </row>
    <row r="132" spans="1:17" s="2" customFormat="1" ht="201.75" customHeight="1" x14ac:dyDescent="0.5">
      <c r="A132" s="39"/>
      <c r="B132" s="83"/>
      <c r="C132" s="84"/>
      <c r="D132" s="78" t="s">
        <v>22</v>
      </c>
      <c r="E132" s="100">
        <v>3628.7</v>
      </c>
      <c r="F132" s="22">
        <v>3628.7</v>
      </c>
      <c r="G132" s="22">
        <v>3604.2222200000001</v>
      </c>
      <c r="H132" s="22">
        <v>3604.2110499999999</v>
      </c>
      <c r="I132" s="120">
        <f t="shared" ref="I132:I139" si="25">H132-F132</f>
        <v>-24.488949999999932</v>
      </c>
      <c r="J132" s="21">
        <f t="shared" si="21"/>
        <v>99.999690085701758</v>
      </c>
      <c r="K132" s="21">
        <f>IF(H132=0,0,H132/F132*100)</f>
        <v>99.32513158982556</v>
      </c>
      <c r="L132" s="21">
        <f t="shared" si="15"/>
        <v>99.32513158982556</v>
      </c>
      <c r="M132" s="40"/>
      <c r="N132" s="42"/>
      <c r="O132" s="1"/>
      <c r="P132" s="1"/>
      <c r="Q132" s="1"/>
    </row>
    <row r="133" spans="1:17" s="2" customFormat="1" ht="172.5" customHeight="1" x14ac:dyDescent="0.5">
      <c r="A133" s="39"/>
      <c r="B133" s="83"/>
      <c r="C133" s="84"/>
      <c r="D133" s="79" t="s">
        <v>23</v>
      </c>
      <c r="E133" s="99">
        <v>845.678</v>
      </c>
      <c r="F133" s="22">
        <v>845.678</v>
      </c>
      <c r="G133" s="22">
        <v>845.678</v>
      </c>
      <c r="H133" s="22">
        <v>845.678</v>
      </c>
      <c r="I133" s="95">
        <f t="shared" si="25"/>
        <v>0</v>
      </c>
      <c r="J133" s="21">
        <f t="shared" si="21"/>
        <v>100</v>
      </c>
      <c r="K133" s="21">
        <f>IF(H133=0,0,H133/F133*100)</f>
        <v>100</v>
      </c>
      <c r="L133" s="21">
        <f t="shared" si="15"/>
        <v>100</v>
      </c>
      <c r="M133" s="40"/>
      <c r="N133" s="42"/>
      <c r="O133" s="1"/>
      <c r="P133" s="1"/>
      <c r="Q133" s="1"/>
    </row>
    <row r="134" spans="1:17" s="2" customFormat="1" ht="128.25" customHeight="1" x14ac:dyDescent="0.5">
      <c r="A134" s="39"/>
      <c r="B134" s="83"/>
      <c r="C134" s="84"/>
      <c r="D134" s="80" t="s">
        <v>24</v>
      </c>
      <c r="E134" s="99">
        <v>0</v>
      </c>
      <c r="F134" s="22">
        <v>0</v>
      </c>
      <c r="G134" s="22">
        <v>0</v>
      </c>
      <c r="H134" s="22">
        <v>0</v>
      </c>
      <c r="I134" s="120">
        <f t="shared" si="25"/>
        <v>0</v>
      </c>
      <c r="J134" s="21">
        <f t="shared" si="21"/>
        <v>0</v>
      </c>
      <c r="K134" s="21">
        <f t="shared" si="24"/>
        <v>0</v>
      </c>
      <c r="L134" s="21">
        <f t="shared" si="15"/>
        <v>0</v>
      </c>
      <c r="M134" s="40"/>
      <c r="N134" s="42"/>
      <c r="O134" s="1"/>
      <c r="P134" s="1"/>
      <c r="Q134" s="1"/>
    </row>
    <row r="135" spans="1:17" s="2" customFormat="1" ht="205.5" customHeight="1" x14ac:dyDescent="0.5">
      <c r="A135" s="39">
        <v>16</v>
      </c>
      <c r="B135" s="83" t="s">
        <v>40</v>
      </c>
      <c r="C135" s="84">
        <v>2</v>
      </c>
      <c r="D135" s="64" t="s">
        <v>17</v>
      </c>
      <c r="E135" s="14">
        <f>E136+E137+E138+E139+E141</f>
        <v>51609.437900000004</v>
      </c>
      <c r="F135" s="13">
        <f>F136+F137+F138+F141</f>
        <v>51609.437899999997</v>
      </c>
      <c r="G135" s="13">
        <f>G136+G137+G138+G141</f>
        <v>51609.437899999997</v>
      </c>
      <c r="H135" s="13">
        <f>H136+H137+H138+H141</f>
        <v>47144.053449999999</v>
      </c>
      <c r="I135" s="65">
        <f t="shared" si="25"/>
        <v>-4465.3844499999977</v>
      </c>
      <c r="J135" s="13">
        <f t="shared" si="21"/>
        <v>91.347736709219234</v>
      </c>
      <c r="K135" s="13">
        <f t="shared" si="24"/>
        <v>91.347736709219234</v>
      </c>
      <c r="L135" s="13">
        <f t="shared" ref="L135:L140" si="26">IF(H135=0,0,H135/E135*100)</f>
        <v>91.34773670921922</v>
      </c>
      <c r="M135" s="40">
        <v>7</v>
      </c>
      <c r="N135" s="121" t="s">
        <v>31</v>
      </c>
      <c r="O135" s="1"/>
      <c r="P135" s="1"/>
      <c r="Q135" s="1"/>
    </row>
    <row r="136" spans="1:17" s="2" customFormat="1" ht="170.25" customHeight="1" x14ac:dyDescent="0.5">
      <c r="A136" s="39"/>
      <c r="B136" s="83"/>
      <c r="C136" s="84"/>
      <c r="D136" s="72" t="s">
        <v>18</v>
      </c>
      <c r="E136" s="122">
        <v>0</v>
      </c>
      <c r="F136" s="28">
        <v>0</v>
      </c>
      <c r="G136" s="28">
        <v>0</v>
      </c>
      <c r="H136" s="28">
        <v>0</v>
      </c>
      <c r="I136" s="97">
        <f t="shared" si="25"/>
        <v>0</v>
      </c>
      <c r="J136" s="21">
        <f t="shared" si="21"/>
        <v>0</v>
      </c>
      <c r="K136" s="21">
        <f t="shared" si="24"/>
        <v>0</v>
      </c>
      <c r="L136" s="21">
        <f t="shared" si="26"/>
        <v>0</v>
      </c>
      <c r="M136" s="40"/>
      <c r="N136" s="121"/>
      <c r="O136" s="1"/>
      <c r="P136" s="1"/>
      <c r="Q136" s="1"/>
    </row>
    <row r="137" spans="1:17" s="2" customFormat="1" ht="170.25" customHeight="1" x14ac:dyDescent="0.5">
      <c r="A137" s="39"/>
      <c r="B137" s="83"/>
      <c r="C137" s="84"/>
      <c r="D137" s="72" t="s">
        <v>19</v>
      </c>
      <c r="E137" s="122">
        <v>0</v>
      </c>
      <c r="F137" s="28">
        <v>0</v>
      </c>
      <c r="G137" s="28">
        <v>0</v>
      </c>
      <c r="H137" s="28">
        <v>0</v>
      </c>
      <c r="I137" s="97">
        <f t="shared" si="25"/>
        <v>0</v>
      </c>
      <c r="J137" s="21">
        <f t="shared" si="21"/>
        <v>0</v>
      </c>
      <c r="K137" s="21">
        <f t="shared" si="24"/>
        <v>0</v>
      </c>
      <c r="L137" s="21">
        <f t="shared" si="26"/>
        <v>0</v>
      </c>
      <c r="M137" s="40"/>
      <c r="N137" s="121"/>
      <c r="O137" s="1"/>
      <c r="P137" s="1"/>
      <c r="Q137" s="1"/>
    </row>
    <row r="138" spans="1:17" s="2" customFormat="1" ht="201" customHeight="1" x14ac:dyDescent="0.5">
      <c r="A138" s="39"/>
      <c r="B138" s="83"/>
      <c r="C138" s="84"/>
      <c r="D138" s="72" t="s">
        <v>20</v>
      </c>
      <c r="E138" s="123">
        <v>51609.437900000004</v>
      </c>
      <c r="F138" s="30">
        <v>51609.437899999997</v>
      </c>
      <c r="G138" s="29">
        <v>51609.437899999997</v>
      </c>
      <c r="H138" s="29">
        <v>47144.053449999999</v>
      </c>
      <c r="I138" s="95">
        <f t="shared" si="25"/>
        <v>-4465.3844499999977</v>
      </c>
      <c r="J138" s="21">
        <f>IF(H138=0, ,H138/G138*100)</f>
        <v>91.347736709219234</v>
      </c>
      <c r="K138" s="21">
        <f t="shared" si="24"/>
        <v>91.347736709219234</v>
      </c>
      <c r="L138" s="21">
        <f t="shared" si="26"/>
        <v>91.34773670921922</v>
      </c>
      <c r="M138" s="40"/>
      <c r="N138" s="121"/>
      <c r="O138" s="1"/>
      <c r="P138" s="1"/>
      <c r="Q138" s="1"/>
    </row>
    <row r="139" spans="1:17" s="2" customFormat="1" ht="219.75" customHeight="1" x14ac:dyDescent="0.5">
      <c r="A139" s="39"/>
      <c r="B139" s="83"/>
      <c r="C139" s="84"/>
      <c r="D139" s="78" t="s">
        <v>21</v>
      </c>
      <c r="E139" s="109">
        <v>0</v>
      </c>
      <c r="F139" s="17">
        <v>0</v>
      </c>
      <c r="G139" s="17">
        <v>0</v>
      </c>
      <c r="H139" s="17">
        <v>0</v>
      </c>
      <c r="I139" s="97">
        <f t="shared" si="25"/>
        <v>0</v>
      </c>
      <c r="J139" s="21">
        <f t="shared" si="21"/>
        <v>0</v>
      </c>
      <c r="K139" s="21">
        <f t="shared" si="24"/>
        <v>0</v>
      </c>
      <c r="L139" s="21">
        <f t="shared" si="26"/>
        <v>0</v>
      </c>
      <c r="M139" s="40"/>
      <c r="N139" s="121"/>
      <c r="O139" s="1"/>
      <c r="P139" s="1"/>
      <c r="Q139" s="1"/>
    </row>
    <row r="140" spans="1:17" s="2" customFormat="1" ht="153" customHeight="1" x14ac:dyDescent="0.5">
      <c r="A140" s="39"/>
      <c r="B140" s="83"/>
      <c r="C140" s="84"/>
      <c r="D140" s="78" t="s">
        <v>22</v>
      </c>
      <c r="E140" s="109">
        <v>0</v>
      </c>
      <c r="F140" s="17">
        <v>0</v>
      </c>
      <c r="G140" s="17">
        <v>0</v>
      </c>
      <c r="H140" s="17">
        <v>0</v>
      </c>
      <c r="I140" s="97">
        <v>0</v>
      </c>
      <c r="J140" s="21">
        <v>0</v>
      </c>
      <c r="K140" s="21">
        <v>0</v>
      </c>
      <c r="L140" s="21">
        <f t="shared" si="26"/>
        <v>0</v>
      </c>
      <c r="M140" s="40"/>
      <c r="N140" s="121"/>
      <c r="O140" s="1"/>
      <c r="P140" s="1"/>
      <c r="Q140" s="1"/>
    </row>
    <row r="141" spans="1:17" s="2" customFormat="1" ht="130.5" customHeight="1" x14ac:dyDescent="0.5">
      <c r="A141" s="39"/>
      <c r="B141" s="83"/>
      <c r="C141" s="84"/>
      <c r="D141" s="79" t="s">
        <v>23</v>
      </c>
      <c r="E141" s="23">
        <v>0</v>
      </c>
      <c r="F141" s="17">
        <v>0</v>
      </c>
      <c r="G141" s="17">
        <v>0</v>
      </c>
      <c r="H141" s="17">
        <v>0</v>
      </c>
      <c r="I141" s="97">
        <f>H141-F141</f>
        <v>0</v>
      </c>
      <c r="J141" s="21">
        <f t="shared" ref="J141:J175" si="27">IF(H141=0, ,H141/G141*100)</f>
        <v>0</v>
      </c>
      <c r="K141" s="21">
        <f t="shared" ref="K141:K175" si="28">IF(H141=0,0,H141/F141*100)</f>
        <v>0</v>
      </c>
      <c r="L141" s="21">
        <f>IF(H141=0,0,H141/#REF!*100)</f>
        <v>0</v>
      </c>
      <c r="M141" s="40"/>
      <c r="N141" s="121"/>
      <c r="O141" s="1"/>
      <c r="P141" s="1"/>
      <c r="Q141" s="1"/>
    </row>
    <row r="142" spans="1:17" s="2" customFormat="1" ht="130.5" customHeight="1" x14ac:dyDescent="0.5">
      <c r="A142" s="39"/>
      <c r="B142" s="83"/>
      <c r="C142" s="84"/>
      <c r="D142" s="80" t="s">
        <v>24</v>
      </c>
      <c r="E142" s="124">
        <v>0</v>
      </c>
      <c r="F142" s="17">
        <v>0</v>
      </c>
      <c r="G142" s="17">
        <v>0</v>
      </c>
      <c r="H142" s="17">
        <v>0</v>
      </c>
      <c r="I142" s="97">
        <v>0</v>
      </c>
      <c r="J142" s="21">
        <f t="shared" si="27"/>
        <v>0</v>
      </c>
      <c r="K142" s="21">
        <f t="shared" si="28"/>
        <v>0</v>
      </c>
      <c r="L142" s="21">
        <f>IF(H142=0,0,H142/E141*100)</f>
        <v>0</v>
      </c>
      <c r="M142" s="40"/>
      <c r="N142" s="121"/>
      <c r="O142" s="1"/>
      <c r="P142" s="1"/>
      <c r="Q142" s="1"/>
    </row>
    <row r="143" spans="1:17" s="2" customFormat="1" ht="160.5" customHeight="1" x14ac:dyDescent="0.5">
      <c r="A143" s="39">
        <v>17</v>
      </c>
      <c r="B143" s="85" t="s">
        <v>64</v>
      </c>
      <c r="C143" s="84">
        <v>6</v>
      </c>
      <c r="D143" s="64" t="s">
        <v>17</v>
      </c>
      <c r="E143" s="14">
        <f>E144+E145+E146+E147+E149</f>
        <v>529638.37155000004</v>
      </c>
      <c r="F143" s="13">
        <f>F144+F145+F146+F147+F149</f>
        <v>529638.37155000004</v>
      </c>
      <c r="G143" s="13">
        <f>G144+G145+G146+G147+G149</f>
        <v>529638.37155000004</v>
      </c>
      <c r="H143" s="13">
        <f>H144+H145+H146+H147+H149</f>
        <v>528298.33745999995</v>
      </c>
      <c r="I143" s="65">
        <f t="shared" ref="I143:I151" si="29">H143-F143</f>
        <v>-1340.0340900000883</v>
      </c>
      <c r="J143" s="13">
        <f t="shared" si="27"/>
        <v>99.74699074652041</v>
      </c>
      <c r="K143" s="13">
        <f t="shared" si="28"/>
        <v>99.74699074652041</v>
      </c>
      <c r="L143" s="13">
        <f t="shared" ref="L143:L182" si="30">IF(H143=0,0,H143/E143*100)</f>
        <v>99.74699074652041</v>
      </c>
      <c r="M143" s="40">
        <v>9</v>
      </c>
      <c r="N143" s="93" t="s">
        <v>65</v>
      </c>
      <c r="O143" s="1"/>
      <c r="P143" s="1"/>
      <c r="Q143" s="1"/>
    </row>
    <row r="144" spans="1:17" s="2" customFormat="1" ht="130.5" customHeight="1" x14ac:dyDescent="0.5">
      <c r="A144" s="39"/>
      <c r="B144" s="85"/>
      <c r="C144" s="84"/>
      <c r="D144" s="72" t="s">
        <v>18</v>
      </c>
      <c r="E144" s="15">
        <v>0</v>
      </c>
      <c r="F144" s="19">
        <v>0</v>
      </c>
      <c r="G144" s="19">
        <v>0</v>
      </c>
      <c r="H144" s="19">
        <v>0</v>
      </c>
      <c r="I144" s="125">
        <f t="shared" si="29"/>
        <v>0</v>
      </c>
      <c r="J144" s="18">
        <f t="shared" si="27"/>
        <v>0</v>
      </c>
      <c r="K144" s="18">
        <f t="shared" si="28"/>
        <v>0</v>
      </c>
      <c r="L144" s="18">
        <f t="shared" si="30"/>
        <v>0</v>
      </c>
      <c r="M144" s="40"/>
      <c r="N144" s="96"/>
      <c r="O144" s="1"/>
      <c r="P144" s="1"/>
      <c r="Q144" s="1"/>
    </row>
    <row r="145" spans="1:17" s="2" customFormat="1" ht="205.5" customHeight="1" x14ac:dyDescent="0.5">
      <c r="A145" s="39"/>
      <c r="B145" s="85"/>
      <c r="C145" s="84"/>
      <c r="D145" s="72" t="s">
        <v>19</v>
      </c>
      <c r="E145" s="31">
        <v>115050.9</v>
      </c>
      <c r="F145" s="31">
        <v>115050.9</v>
      </c>
      <c r="G145" s="31">
        <v>115050.9</v>
      </c>
      <c r="H145" s="31">
        <v>115050.9</v>
      </c>
      <c r="I145" s="125">
        <f t="shared" si="29"/>
        <v>0</v>
      </c>
      <c r="J145" s="16">
        <f t="shared" si="27"/>
        <v>100</v>
      </c>
      <c r="K145" s="16">
        <f t="shared" si="28"/>
        <v>100</v>
      </c>
      <c r="L145" s="16">
        <f t="shared" si="30"/>
        <v>100</v>
      </c>
      <c r="M145" s="40"/>
      <c r="N145" s="96"/>
      <c r="O145" s="1"/>
      <c r="P145" s="1"/>
      <c r="Q145" s="1"/>
    </row>
    <row r="146" spans="1:17" s="2" customFormat="1" ht="179.25" customHeight="1" x14ac:dyDescent="0.5">
      <c r="A146" s="39"/>
      <c r="B146" s="85"/>
      <c r="C146" s="84"/>
      <c r="D146" s="72" t="s">
        <v>20</v>
      </c>
      <c r="E146" s="31">
        <v>414587.47155000002</v>
      </c>
      <c r="F146" s="31">
        <v>414587.47155000002</v>
      </c>
      <c r="G146" s="31">
        <v>414587.47155000002</v>
      </c>
      <c r="H146" s="31">
        <v>413247.43745999999</v>
      </c>
      <c r="I146" s="95">
        <f t="shared" si="29"/>
        <v>-1340.0340900000301</v>
      </c>
      <c r="J146" s="16">
        <f t="shared" si="27"/>
        <v>99.676778923157002</v>
      </c>
      <c r="K146" s="16">
        <f t="shared" si="28"/>
        <v>99.676778923157002</v>
      </c>
      <c r="L146" s="16">
        <f t="shared" si="30"/>
        <v>99.676778923157002</v>
      </c>
      <c r="M146" s="40"/>
      <c r="N146" s="96"/>
      <c r="O146" s="1"/>
      <c r="P146" s="1"/>
      <c r="Q146" s="1"/>
    </row>
    <row r="147" spans="1:17" s="2" customFormat="1" ht="213.75" customHeight="1" x14ac:dyDescent="0.5">
      <c r="A147" s="39"/>
      <c r="B147" s="85"/>
      <c r="C147" s="84"/>
      <c r="D147" s="78" t="s">
        <v>21</v>
      </c>
      <c r="E147" s="31">
        <v>0</v>
      </c>
      <c r="F147" s="32">
        <v>0</v>
      </c>
      <c r="G147" s="32">
        <v>0</v>
      </c>
      <c r="H147" s="32">
        <v>0</v>
      </c>
      <c r="I147" s="125">
        <f t="shared" si="29"/>
        <v>0</v>
      </c>
      <c r="J147" s="18">
        <f t="shared" si="27"/>
        <v>0</v>
      </c>
      <c r="K147" s="18">
        <f t="shared" si="28"/>
        <v>0</v>
      </c>
      <c r="L147" s="18">
        <f t="shared" si="30"/>
        <v>0</v>
      </c>
      <c r="M147" s="40"/>
      <c r="N147" s="96"/>
      <c r="O147" s="1"/>
      <c r="P147" s="1"/>
      <c r="Q147" s="1"/>
    </row>
    <row r="148" spans="1:17" s="2" customFormat="1" ht="195.75" customHeight="1" x14ac:dyDescent="0.5">
      <c r="A148" s="39"/>
      <c r="B148" s="85"/>
      <c r="C148" s="84"/>
      <c r="D148" s="78" t="s">
        <v>22</v>
      </c>
      <c r="E148" s="31">
        <v>0</v>
      </c>
      <c r="F148" s="32">
        <v>0</v>
      </c>
      <c r="G148" s="32">
        <v>0</v>
      </c>
      <c r="H148" s="32">
        <v>0</v>
      </c>
      <c r="I148" s="125">
        <f t="shared" si="29"/>
        <v>0</v>
      </c>
      <c r="J148" s="18">
        <f t="shared" si="27"/>
        <v>0</v>
      </c>
      <c r="K148" s="18">
        <f t="shared" si="28"/>
        <v>0</v>
      </c>
      <c r="L148" s="18">
        <f t="shared" si="30"/>
        <v>0</v>
      </c>
      <c r="M148" s="40"/>
      <c r="N148" s="96"/>
      <c r="O148" s="1"/>
      <c r="P148" s="1"/>
      <c r="Q148" s="1"/>
    </row>
    <row r="149" spans="1:17" s="2" customFormat="1" ht="130.5" customHeight="1" x14ac:dyDescent="0.5">
      <c r="A149" s="39"/>
      <c r="B149" s="85"/>
      <c r="C149" s="84"/>
      <c r="D149" s="79" t="s">
        <v>23</v>
      </c>
      <c r="E149" s="31">
        <v>0</v>
      </c>
      <c r="F149" s="32">
        <v>0</v>
      </c>
      <c r="G149" s="32">
        <v>0</v>
      </c>
      <c r="H149" s="32">
        <v>0</v>
      </c>
      <c r="I149" s="95">
        <f t="shared" si="29"/>
        <v>0</v>
      </c>
      <c r="J149" s="18">
        <f t="shared" si="27"/>
        <v>0</v>
      </c>
      <c r="K149" s="18">
        <f t="shared" si="28"/>
        <v>0</v>
      </c>
      <c r="L149" s="18">
        <f t="shared" si="30"/>
        <v>0</v>
      </c>
      <c r="M149" s="40"/>
      <c r="N149" s="96"/>
      <c r="O149" s="1"/>
      <c r="P149" s="1"/>
      <c r="Q149" s="1"/>
    </row>
    <row r="150" spans="1:17" s="2" customFormat="1" ht="130.5" customHeight="1" x14ac:dyDescent="0.5">
      <c r="A150" s="39"/>
      <c r="B150" s="85"/>
      <c r="C150" s="84"/>
      <c r="D150" s="80" t="s">
        <v>24</v>
      </c>
      <c r="E150" s="31">
        <v>0</v>
      </c>
      <c r="F150" s="32">
        <v>0</v>
      </c>
      <c r="G150" s="32">
        <v>0</v>
      </c>
      <c r="H150" s="32">
        <v>0</v>
      </c>
      <c r="I150" s="125">
        <f t="shared" si="29"/>
        <v>0</v>
      </c>
      <c r="J150" s="18">
        <f t="shared" si="27"/>
        <v>0</v>
      </c>
      <c r="K150" s="18">
        <f t="shared" si="28"/>
        <v>0</v>
      </c>
      <c r="L150" s="18">
        <f t="shared" si="30"/>
        <v>0</v>
      </c>
      <c r="M150" s="40"/>
      <c r="N150" s="96"/>
      <c r="O150" s="1"/>
      <c r="P150" s="1"/>
      <c r="Q150" s="1"/>
    </row>
    <row r="151" spans="1:17" s="2" customFormat="1" ht="172.5" customHeight="1" x14ac:dyDescent="0.5">
      <c r="A151" s="39">
        <v>18</v>
      </c>
      <c r="B151" s="83" t="s">
        <v>49</v>
      </c>
      <c r="C151" s="84">
        <v>3</v>
      </c>
      <c r="D151" s="64" t="s">
        <v>17</v>
      </c>
      <c r="E151" s="14">
        <f>E152+E153+E154+E155+E157</f>
        <v>4702.54</v>
      </c>
      <c r="F151" s="13">
        <f>F152+F153+F154+F155+F157</f>
        <v>4702.54</v>
      </c>
      <c r="G151" s="13">
        <f>G152+G153+G154+G155+G157</f>
        <v>4677.3318799999997</v>
      </c>
      <c r="H151" s="13">
        <f>H152+H153+H154+H155+H157</f>
        <v>4677.2118799999998</v>
      </c>
      <c r="I151" s="65">
        <f t="shared" si="29"/>
        <v>-25.328120000000126</v>
      </c>
      <c r="J151" s="13">
        <f t="shared" si="27"/>
        <v>99.997434434778668</v>
      </c>
      <c r="K151" s="13">
        <f t="shared" si="28"/>
        <v>99.461394905731794</v>
      </c>
      <c r="L151" s="13">
        <f t="shared" si="30"/>
        <v>99.461394905731794</v>
      </c>
      <c r="M151" s="40">
        <v>4</v>
      </c>
      <c r="N151" s="89" t="s">
        <v>57</v>
      </c>
      <c r="O151" s="1"/>
      <c r="P151" s="1"/>
      <c r="Q151" s="1"/>
    </row>
    <row r="152" spans="1:17" s="2" customFormat="1" ht="131.25" customHeight="1" x14ac:dyDescent="0.5">
      <c r="A152" s="39"/>
      <c r="B152" s="83"/>
      <c r="C152" s="84"/>
      <c r="D152" s="72" t="s">
        <v>18</v>
      </c>
      <c r="E152" s="23">
        <v>0</v>
      </c>
      <c r="F152" s="17">
        <v>0</v>
      </c>
      <c r="G152" s="17">
        <v>0</v>
      </c>
      <c r="H152" s="17">
        <v>0</v>
      </c>
      <c r="I152" s="125">
        <v>0</v>
      </c>
      <c r="J152" s="17">
        <f t="shared" si="27"/>
        <v>0</v>
      </c>
      <c r="K152" s="17">
        <f t="shared" si="28"/>
        <v>0</v>
      </c>
      <c r="L152" s="17">
        <f t="shared" si="30"/>
        <v>0</v>
      </c>
      <c r="M152" s="40"/>
      <c r="N152" s="91"/>
      <c r="O152" s="1"/>
      <c r="P152" s="1"/>
      <c r="Q152" s="1"/>
    </row>
    <row r="153" spans="1:17" s="2" customFormat="1" ht="157.5" customHeight="1" x14ac:dyDescent="0.5">
      <c r="A153" s="39"/>
      <c r="B153" s="83"/>
      <c r="C153" s="84"/>
      <c r="D153" s="72" t="s">
        <v>19</v>
      </c>
      <c r="E153" s="112">
        <v>4288.54</v>
      </c>
      <c r="F153" s="115">
        <v>4288.54</v>
      </c>
      <c r="G153" s="115">
        <v>4263.3318799999997</v>
      </c>
      <c r="H153" s="115">
        <v>4263.3318799999997</v>
      </c>
      <c r="I153" s="95">
        <v>-529.92738000000008</v>
      </c>
      <c r="J153" s="33">
        <f t="shared" si="27"/>
        <v>100</v>
      </c>
      <c r="K153" s="33">
        <f t="shared" si="28"/>
        <v>99.412198090725511</v>
      </c>
      <c r="L153" s="33">
        <f t="shared" si="30"/>
        <v>99.412198090725511</v>
      </c>
      <c r="M153" s="40"/>
      <c r="N153" s="91"/>
      <c r="O153" s="1"/>
      <c r="P153" s="1"/>
      <c r="Q153" s="1"/>
    </row>
    <row r="154" spans="1:17" s="2" customFormat="1" ht="138.75" customHeight="1" x14ac:dyDescent="0.5">
      <c r="A154" s="39"/>
      <c r="B154" s="83"/>
      <c r="C154" s="84"/>
      <c r="D154" s="72" t="s">
        <v>20</v>
      </c>
      <c r="E154" s="100">
        <v>39</v>
      </c>
      <c r="F154" s="115">
        <v>39</v>
      </c>
      <c r="G154" s="115">
        <v>39</v>
      </c>
      <c r="H154" s="115">
        <v>38.880000000000003</v>
      </c>
      <c r="I154" s="95">
        <v>-0.11999999999999744</v>
      </c>
      <c r="J154" s="33">
        <f t="shared" si="27"/>
        <v>99.692307692307708</v>
      </c>
      <c r="K154" s="33">
        <f t="shared" si="28"/>
        <v>99.692307692307708</v>
      </c>
      <c r="L154" s="33">
        <f t="shared" si="30"/>
        <v>99.692307692307708</v>
      </c>
      <c r="M154" s="40"/>
      <c r="N154" s="91"/>
      <c r="O154" s="1"/>
      <c r="P154" s="1"/>
      <c r="Q154" s="1"/>
    </row>
    <row r="155" spans="1:17" s="2" customFormat="1" ht="181.5" customHeight="1" x14ac:dyDescent="0.5">
      <c r="A155" s="39"/>
      <c r="B155" s="83"/>
      <c r="C155" s="84"/>
      <c r="D155" s="78" t="s">
        <v>21</v>
      </c>
      <c r="E155" s="109">
        <v>0</v>
      </c>
      <c r="F155" s="115">
        <v>0</v>
      </c>
      <c r="G155" s="115">
        <v>0</v>
      </c>
      <c r="H155" s="115">
        <v>0</v>
      </c>
      <c r="I155" s="86">
        <v>0</v>
      </c>
      <c r="J155" s="33">
        <f t="shared" si="27"/>
        <v>0</v>
      </c>
      <c r="K155" s="17">
        <f t="shared" si="28"/>
        <v>0</v>
      </c>
      <c r="L155" s="17">
        <f t="shared" si="30"/>
        <v>0</v>
      </c>
      <c r="M155" s="40"/>
      <c r="N155" s="91"/>
      <c r="O155" s="1"/>
      <c r="P155" s="1"/>
      <c r="Q155" s="1"/>
    </row>
    <row r="156" spans="1:17" s="2" customFormat="1" ht="204" customHeight="1" x14ac:dyDescent="0.5">
      <c r="A156" s="39"/>
      <c r="B156" s="83"/>
      <c r="C156" s="84"/>
      <c r="D156" s="78" t="s">
        <v>22</v>
      </c>
      <c r="E156" s="109">
        <v>0</v>
      </c>
      <c r="F156" s="115">
        <v>0</v>
      </c>
      <c r="G156" s="115">
        <v>0</v>
      </c>
      <c r="H156" s="115">
        <v>0</v>
      </c>
      <c r="I156" s="86">
        <v>0</v>
      </c>
      <c r="J156" s="33">
        <f t="shared" si="27"/>
        <v>0</v>
      </c>
      <c r="K156" s="17">
        <f t="shared" si="28"/>
        <v>0</v>
      </c>
      <c r="L156" s="17">
        <f t="shared" si="30"/>
        <v>0</v>
      </c>
      <c r="M156" s="40"/>
      <c r="N156" s="91"/>
      <c r="O156" s="1"/>
      <c r="P156" s="1"/>
      <c r="Q156" s="1"/>
    </row>
    <row r="157" spans="1:17" s="2" customFormat="1" ht="157.5" customHeight="1" x14ac:dyDescent="0.5">
      <c r="A157" s="39"/>
      <c r="B157" s="83"/>
      <c r="C157" s="84"/>
      <c r="D157" s="79" t="s">
        <v>23</v>
      </c>
      <c r="E157" s="23">
        <v>375</v>
      </c>
      <c r="F157" s="17">
        <v>375</v>
      </c>
      <c r="G157" s="17">
        <v>375</v>
      </c>
      <c r="H157" s="17">
        <v>375</v>
      </c>
      <c r="I157" s="126">
        <v>0</v>
      </c>
      <c r="J157" s="33">
        <f t="shared" si="27"/>
        <v>100</v>
      </c>
      <c r="K157" s="33">
        <f t="shared" si="28"/>
        <v>100</v>
      </c>
      <c r="L157" s="33">
        <f t="shared" si="30"/>
        <v>100</v>
      </c>
      <c r="M157" s="40"/>
      <c r="N157" s="91"/>
      <c r="O157" s="1"/>
      <c r="P157" s="1"/>
      <c r="Q157" s="1"/>
    </row>
    <row r="158" spans="1:17" s="2" customFormat="1" ht="131.25" customHeight="1" x14ac:dyDescent="0.5">
      <c r="A158" s="39"/>
      <c r="B158" s="83"/>
      <c r="C158" s="84"/>
      <c r="D158" s="80" t="s">
        <v>24</v>
      </c>
      <c r="E158" s="23">
        <v>0</v>
      </c>
      <c r="F158" s="17">
        <v>0</v>
      </c>
      <c r="G158" s="17">
        <v>0</v>
      </c>
      <c r="H158" s="17">
        <v>0</v>
      </c>
      <c r="I158" s="86">
        <v>0</v>
      </c>
      <c r="J158" s="17">
        <f t="shared" si="27"/>
        <v>0</v>
      </c>
      <c r="K158" s="17">
        <f t="shared" si="28"/>
        <v>0</v>
      </c>
      <c r="L158" s="17">
        <f t="shared" si="30"/>
        <v>0</v>
      </c>
      <c r="M158" s="40"/>
      <c r="N158" s="91"/>
      <c r="O158" s="1"/>
      <c r="P158" s="1"/>
      <c r="Q158" s="1"/>
    </row>
    <row r="159" spans="1:17" s="2" customFormat="1" ht="176.25" customHeight="1" x14ac:dyDescent="0.5">
      <c r="A159" s="39">
        <v>19</v>
      </c>
      <c r="B159" s="83" t="s">
        <v>50</v>
      </c>
      <c r="C159" s="84">
        <v>3</v>
      </c>
      <c r="D159" s="64" t="s">
        <v>17</v>
      </c>
      <c r="E159" s="14">
        <f>E160+E161+E162+E165</f>
        <v>74127.516000000003</v>
      </c>
      <c r="F159" s="13">
        <f>F160+F161+F162+F165</f>
        <v>74127.516000000003</v>
      </c>
      <c r="G159" s="13">
        <f>G160+G161+G162+G165</f>
        <v>73954.156529999993</v>
      </c>
      <c r="H159" s="13">
        <f>H160+H161+H162+H165</f>
        <v>65415.72653</v>
      </c>
      <c r="I159" s="65">
        <f t="shared" ref="I159:I182" si="31">H159-F159</f>
        <v>-8711.7894700000033</v>
      </c>
      <c r="J159" s="13">
        <f t="shared" si="27"/>
        <v>88.454428526223111</v>
      </c>
      <c r="K159" s="13">
        <f t="shared" si="28"/>
        <v>88.247563199069006</v>
      </c>
      <c r="L159" s="13">
        <f t="shared" si="30"/>
        <v>88.247563199069006</v>
      </c>
      <c r="M159" s="40">
        <v>4</v>
      </c>
      <c r="N159" s="93" t="s">
        <v>32</v>
      </c>
      <c r="O159" s="1"/>
      <c r="P159" s="1"/>
      <c r="Q159" s="1"/>
    </row>
    <row r="160" spans="1:17" s="2" customFormat="1" ht="165" customHeight="1" x14ac:dyDescent="0.5">
      <c r="A160" s="39"/>
      <c r="B160" s="83"/>
      <c r="C160" s="84"/>
      <c r="D160" s="72" t="s">
        <v>18</v>
      </c>
      <c r="E160" s="109">
        <v>0</v>
      </c>
      <c r="F160" s="115">
        <v>0</v>
      </c>
      <c r="G160" s="115">
        <v>0</v>
      </c>
      <c r="H160" s="115">
        <v>0</v>
      </c>
      <c r="I160" s="87">
        <f t="shared" si="31"/>
        <v>0</v>
      </c>
      <c r="J160" s="21">
        <f t="shared" si="27"/>
        <v>0</v>
      </c>
      <c r="K160" s="21">
        <f t="shared" si="28"/>
        <v>0</v>
      </c>
      <c r="L160" s="21">
        <f t="shared" si="30"/>
        <v>0</v>
      </c>
      <c r="M160" s="40"/>
      <c r="N160" s="96"/>
      <c r="O160" s="1"/>
      <c r="P160" s="1"/>
      <c r="Q160" s="1"/>
    </row>
    <row r="161" spans="1:17" s="2" customFormat="1" ht="162" customHeight="1" x14ac:dyDescent="0.5">
      <c r="A161" s="39"/>
      <c r="B161" s="83"/>
      <c r="C161" s="84"/>
      <c r="D161" s="72" t="s">
        <v>19</v>
      </c>
      <c r="E161" s="112">
        <v>73947.516000000003</v>
      </c>
      <c r="F161" s="118">
        <v>73947.516000000003</v>
      </c>
      <c r="G161" s="118">
        <v>73774.156529999993</v>
      </c>
      <c r="H161" s="118">
        <v>65335.72653</v>
      </c>
      <c r="I161" s="87">
        <f t="shared" si="31"/>
        <v>-8611.7894700000033</v>
      </c>
      <c r="J161" s="21">
        <f t="shared" si="27"/>
        <v>88.561807553071063</v>
      </c>
      <c r="K161" s="21">
        <f t="shared" si="28"/>
        <v>88.354186947942921</v>
      </c>
      <c r="L161" s="21">
        <f t="shared" si="30"/>
        <v>88.354186947942921</v>
      </c>
      <c r="M161" s="40"/>
      <c r="N161" s="96"/>
      <c r="O161" s="1"/>
      <c r="P161" s="1"/>
      <c r="Q161" s="1"/>
    </row>
    <row r="162" spans="1:17" s="2" customFormat="1" ht="131.25" customHeight="1" x14ac:dyDescent="0.5">
      <c r="A162" s="39"/>
      <c r="B162" s="83"/>
      <c r="C162" s="84"/>
      <c r="D162" s="72" t="s">
        <v>20</v>
      </c>
      <c r="E162" s="112">
        <v>180</v>
      </c>
      <c r="F162" s="115">
        <v>180</v>
      </c>
      <c r="G162" s="115">
        <v>180</v>
      </c>
      <c r="H162" s="115">
        <v>80</v>
      </c>
      <c r="I162" s="126">
        <f t="shared" si="31"/>
        <v>-100</v>
      </c>
      <c r="J162" s="21">
        <f t="shared" si="27"/>
        <v>44.444444444444443</v>
      </c>
      <c r="K162" s="21">
        <f t="shared" si="28"/>
        <v>44.444444444444443</v>
      </c>
      <c r="L162" s="21">
        <f t="shared" si="30"/>
        <v>44.444444444444443</v>
      </c>
      <c r="M162" s="40"/>
      <c r="N162" s="96"/>
      <c r="O162" s="1"/>
      <c r="P162" s="1"/>
      <c r="Q162" s="1"/>
    </row>
    <row r="163" spans="1:17" s="2" customFormat="1" ht="245.25" customHeight="1" x14ac:dyDescent="0.5">
      <c r="A163" s="39"/>
      <c r="B163" s="83"/>
      <c r="C163" s="84"/>
      <c r="D163" s="78" t="s">
        <v>21</v>
      </c>
      <c r="E163" s="127">
        <v>0</v>
      </c>
      <c r="F163" s="115">
        <v>0</v>
      </c>
      <c r="G163" s="115">
        <v>0</v>
      </c>
      <c r="H163" s="115">
        <v>0</v>
      </c>
      <c r="I163" s="87">
        <f t="shared" si="31"/>
        <v>0</v>
      </c>
      <c r="J163" s="21">
        <f t="shared" si="27"/>
        <v>0</v>
      </c>
      <c r="K163" s="21">
        <f t="shared" si="28"/>
        <v>0</v>
      </c>
      <c r="L163" s="21">
        <f t="shared" si="30"/>
        <v>0</v>
      </c>
      <c r="M163" s="40"/>
      <c r="N163" s="96"/>
      <c r="O163" s="1"/>
      <c r="P163" s="1"/>
      <c r="Q163" s="1"/>
    </row>
    <row r="164" spans="1:17" s="2" customFormat="1" ht="191.25" customHeight="1" x14ac:dyDescent="0.5">
      <c r="A164" s="39"/>
      <c r="B164" s="83"/>
      <c r="C164" s="84"/>
      <c r="D164" s="78" t="s">
        <v>22</v>
      </c>
      <c r="E164" s="127">
        <v>0</v>
      </c>
      <c r="F164" s="115">
        <v>0</v>
      </c>
      <c r="G164" s="115">
        <v>0</v>
      </c>
      <c r="H164" s="115">
        <v>0</v>
      </c>
      <c r="I164" s="87">
        <f t="shared" si="31"/>
        <v>0</v>
      </c>
      <c r="J164" s="21">
        <f t="shared" si="27"/>
        <v>0</v>
      </c>
      <c r="K164" s="21">
        <f t="shared" si="28"/>
        <v>0</v>
      </c>
      <c r="L164" s="21">
        <f t="shared" si="30"/>
        <v>0</v>
      </c>
      <c r="M164" s="40"/>
      <c r="N164" s="96"/>
      <c r="O164" s="1"/>
      <c r="P164" s="1"/>
      <c r="Q164" s="1"/>
    </row>
    <row r="165" spans="1:17" s="2" customFormat="1" ht="131.25" customHeight="1" x14ac:dyDescent="0.5">
      <c r="A165" s="39"/>
      <c r="B165" s="83"/>
      <c r="C165" s="84"/>
      <c r="D165" s="79" t="s">
        <v>23</v>
      </c>
      <c r="E165" s="128">
        <v>0</v>
      </c>
      <c r="F165" s="17">
        <v>0</v>
      </c>
      <c r="G165" s="17">
        <v>0</v>
      </c>
      <c r="H165" s="17">
        <v>0</v>
      </c>
      <c r="I165" s="126">
        <f t="shared" si="31"/>
        <v>0</v>
      </c>
      <c r="J165" s="21">
        <f t="shared" si="27"/>
        <v>0</v>
      </c>
      <c r="K165" s="21">
        <f t="shared" si="28"/>
        <v>0</v>
      </c>
      <c r="L165" s="21">
        <f t="shared" si="30"/>
        <v>0</v>
      </c>
      <c r="M165" s="40"/>
      <c r="N165" s="96"/>
      <c r="O165" s="1"/>
      <c r="P165" s="1"/>
      <c r="Q165" s="1"/>
    </row>
    <row r="166" spans="1:17" s="2" customFormat="1" ht="131.25" customHeight="1" x14ac:dyDescent="0.5">
      <c r="A166" s="39"/>
      <c r="B166" s="83"/>
      <c r="C166" s="84"/>
      <c r="D166" s="80" t="s">
        <v>24</v>
      </c>
      <c r="E166" s="128">
        <v>0</v>
      </c>
      <c r="F166" s="17">
        <v>0</v>
      </c>
      <c r="G166" s="17">
        <v>0</v>
      </c>
      <c r="H166" s="17">
        <v>0</v>
      </c>
      <c r="I166" s="87">
        <f t="shared" si="31"/>
        <v>0</v>
      </c>
      <c r="J166" s="21">
        <f t="shared" si="27"/>
        <v>0</v>
      </c>
      <c r="K166" s="21">
        <f t="shared" si="28"/>
        <v>0</v>
      </c>
      <c r="L166" s="21">
        <f t="shared" si="30"/>
        <v>0</v>
      </c>
      <c r="M166" s="40"/>
      <c r="N166" s="96"/>
      <c r="O166" s="1"/>
      <c r="P166" s="1"/>
      <c r="Q166" s="1"/>
    </row>
    <row r="167" spans="1:17" s="2" customFormat="1" ht="222.75" customHeight="1" x14ac:dyDescent="0.5">
      <c r="A167" s="39">
        <v>20</v>
      </c>
      <c r="B167" s="83" t="s">
        <v>51</v>
      </c>
      <c r="C167" s="84">
        <v>9</v>
      </c>
      <c r="D167" s="64" t="s">
        <v>17</v>
      </c>
      <c r="E167" s="14">
        <f>E168+E169+E170+E171+E173</f>
        <v>608649.41239000007</v>
      </c>
      <c r="F167" s="13">
        <f>F168+F169+F170+F171+F173</f>
        <v>608649.41239000007</v>
      </c>
      <c r="G167" s="13">
        <f>G168+G169+G170+G171+G173</f>
        <v>608648.37005000003</v>
      </c>
      <c r="H167" s="13">
        <f>H168+H169+H170+H171+H173</f>
        <v>598307.35950000002</v>
      </c>
      <c r="I167" s="65">
        <f t="shared" si="31"/>
        <v>-10342.05289000005</v>
      </c>
      <c r="J167" s="13">
        <f t="shared" si="27"/>
        <v>98.300987719863514</v>
      </c>
      <c r="K167" s="13">
        <f t="shared" si="28"/>
        <v>98.30081937491903</v>
      </c>
      <c r="L167" s="13">
        <f t="shared" si="30"/>
        <v>98.30081937491903</v>
      </c>
      <c r="M167" s="40">
        <v>11</v>
      </c>
      <c r="N167" s="93" t="s">
        <v>66</v>
      </c>
      <c r="O167" s="1"/>
      <c r="P167" s="1"/>
      <c r="Q167" s="1"/>
    </row>
    <row r="168" spans="1:17" s="2" customFormat="1" ht="172.5" customHeight="1" x14ac:dyDescent="0.5">
      <c r="A168" s="39"/>
      <c r="B168" s="83"/>
      <c r="C168" s="84"/>
      <c r="D168" s="72" t="s">
        <v>18</v>
      </c>
      <c r="E168" s="129">
        <v>5153.7</v>
      </c>
      <c r="F168" s="130">
        <v>5153.7</v>
      </c>
      <c r="G168" s="130">
        <v>5153.7</v>
      </c>
      <c r="H168" s="130">
        <v>5153.7</v>
      </c>
      <c r="I168" s="87">
        <f t="shared" si="31"/>
        <v>0</v>
      </c>
      <c r="J168" s="18">
        <f t="shared" si="27"/>
        <v>100</v>
      </c>
      <c r="K168" s="18">
        <f t="shared" si="28"/>
        <v>100</v>
      </c>
      <c r="L168" s="18">
        <f t="shared" si="30"/>
        <v>100</v>
      </c>
      <c r="M168" s="40"/>
      <c r="N168" s="96"/>
      <c r="O168" s="1"/>
      <c r="P168" s="1"/>
      <c r="Q168" s="1"/>
    </row>
    <row r="169" spans="1:17" s="2" customFormat="1" ht="146.25" customHeight="1" x14ac:dyDescent="0.5">
      <c r="A169" s="39"/>
      <c r="B169" s="83"/>
      <c r="C169" s="84"/>
      <c r="D169" s="72" t="s">
        <v>19</v>
      </c>
      <c r="E169" s="129">
        <v>101932.7</v>
      </c>
      <c r="F169" s="130">
        <v>101932.7</v>
      </c>
      <c r="G169" s="130">
        <v>101931.65766</v>
      </c>
      <c r="H169" s="130">
        <v>101931.65766</v>
      </c>
      <c r="I169" s="87">
        <f t="shared" si="31"/>
        <v>-1.0423399999999674</v>
      </c>
      <c r="J169" s="18">
        <f t="shared" si="27"/>
        <v>100</v>
      </c>
      <c r="K169" s="18">
        <f t="shared" si="28"/>
        <v>99.998977423339113</v>
      </c>
      <c r="L169" s="18">
        <f t="shared" si="30"/>
        <v>99.998977423339113</v>
      </c>
      <c r="M169" s="40"/>
      <c r="N169" s="96"/>
      <c r="O169" s="1"/>
      <c r="P169" s="1"/>
      <c r="Q169" s="1"/>
    </row>
    <row r="170" spans="1:17" s="2" customFormat="1" ht="159" customHeight="1" x14ac:dyDescent="0.5">
      <c r="A170" s="39"/>
      <c r="B170" s="83"/>
      <c r="C170" s="84"/>
      <c r="D170" s="72" t="s">
        <v>20</v>
      </c>
      <c r="E170" s="112">
        <v>501563.01239000005</v>
      </c>
      <c r="F170" s="113">
        <v>501563.01239000005</v>
      </c>
      <c r="G170" s="113">
        <v>501563.01239000005</v>
      </c>
      <c r="H170" s="113">
        <v>491222.00184000004</v>
      </c>
      <c r="I170" s="87">
        <f t="shared" si="31"/>
        <v>-10341.010550000006</v>
      </c>
      <c r="J170" s="18">
        <f t="shared" si="27"/>
        <v>97.938242993492679</v>
      </c>
      <c r="K170" s="18">
        <f t="shared" si="28"/>
        <v>97.938242993492679</v>
      </c>
      <c r="L170" s="18">
        <f t="shared" si="30"/>
        <v>97.938242993492679</v>
      </c>
      <c r="M170" s="40"/>
      <c r="N170" s="96"/>
      <c r="O170" s="1"/>
      <c r="P170" s="1"/>
      <c r="Q170" s="1"/>
    </row>
    <row r="171" spans="1:17" s="2" customFormat="1" ht="177.75" customHeight="1" x14ac:dyDescent="0.5">
      <c r="A171" s="39"/>
      <c r="B171" s="83"/>
      <c r="C171" s="84"/>
      <c r="D171" s="78" t="s">
        <v>21</v>
      </c>
      <c r="E171" s="131">
        <v>0</v>
      </c>
      <c r="F171" s="19">
        <v>0</v>
      </c>
      <c r="G171" s="19">
        <v>0</v>
      </c>
      <c r="H171" s="19">
        <v>0</v>
      </c>
      <c r="I171" s="87">
        <f t="shared" si="31"/>
        <v>0</v>
      </c>
      <c r="J171" s="18">
        <f t="shared" si="27"/>
        <v>0</v>
      </c>
      <c r="K171" s="18">
        <f t="shared" si="28"/>
        <v>0</v>
      </c>
      <c r="L171" s="18">
        <f t="shared" si="30"/>
        <v>0</v>
      </c>
      <c r="M171" s="40"/>
      <c r="N171" s="96"/>
      <c r="O171" s="1"/>
      <c r="P171" s="1"/>
      <c r="Q171" s="1"/>
    </row>
    <row r="172" spans="1:17" s="2" customFormat="1" ht="201" customHeight="1" x14ac:dyDescent="0.5">
      <c r="A172" s="39"/>
      <c r="B172" s="83"/>
      <c r="C172" s="84"/>
      <c r="D172" s="78" t="s">
        <v>22</v>
      </c>
      <c r="E172" s="131">
        <v>0</v>
      </c>
      <c r="F172" s="19">
        <v>0</v>
      </c>
      <c r="G172" s="19">
        <v>0</v>
      </c>
      <c r="H172" s="19">
        <v>0</v>
      </c>
      <c r="I172" s="87">
        <f t="shared" si="31"/>
        <v>0</v>
      </c>
      <c r="J172" s="18">
        <f t="shared" si="27"/>
        <v>0</v>
      </c>
      <c r="K172" s="18">
        <f t="shared" si="28"/>
        <v>0</v>
      </c>
      <c r="L172" s="18">
        <f t="shared" si="30"/>
        <v>0</v>
      </c>
      <c r="M172" s="40"/>
      <c r="N172" s="96"/>
      <c r="O172" s="1"/>
      <c r="P172" s="1"/>
      <c r="Q172" s="1"/>
    </row>
    <row r="173" spans="1:17" s="2" customFormat="1" ht="141.75" customHeight="1" x14ac:dyDescent="0.5">
      <c r="A173" s="39"/>
      <c r="B173" s="83"/>
      <c r="C173" s="84"/>
      <c r="D173" s="79" t="s">
        <v>23</v>
      </c>
      <c r="E173" s="131">
        <v>0</v>
      </c>
      <c r="F173" s="113">
        <v>0</v>
      </c>
      <c r="G173" s="113">
        <v>0</v>
      </c>
      <c r="H173" s="113">
        <v>0</v>
      </c>
      <c r="I173" s="126">
        <f t="shared" si="31"/>
        <v>0</v>
      </c>
      <c r="J173" s="18">
        <f t="shared" si="27"/>
        <v>0</v>
      </c>
      <c r="K173" s="18">
        <f t="shared" si="28"/>
        <v>0</v>
      </c>
      <c r="L173" s="18">
        <f t="shared" si="30"/>
        <v>0</v>
      </c>
      <c r="M173" s="40"/>
      <c r="N173" s="96"/>
      <c r="O173" s="1"/>
      <c r="P173" s="1"/>
      <c r="Q173" s="1"/>
    </row>
    <row r="174" spans="1:17" s="2" customFormat="1" ht="128.25" customHeight="1" x14ac:dyDescent="0.5">
      <c r="A174" s="39"/>
      <c r="B174" s="83"/>
      <c r="C174" s="84"/>
      <c r="D174" s="80" t="s">
        <v>24</v>
      </c>
      <c r="E174" s="131">
        <v>0</v>
      </c>
      <c r="F174" s="113">
        <v>0</v>
      </c>
      <c r="G174" s="113">
        <v>0</v>
      </c>
      <c r="H174" s="113">
        <v>0</v>
      </c>
      <c r="I174" s="87">
        <f t="shared" si="31"/>
        <v>0</v>
      </c>
      <c r="J174" s="18">
        <f t="shared" si="27"/>
        <v>0</v>
      </c>
      <c r="K174" s="18">
        <f t="shared" si="28"/>
        <v>0</v>
      </c>
      <c r="L174" s="18">
        <f t="shared" si="30"/>
        <v>0</v>
      </c>
      <c r="M174" s="40"/>
      <c r="N174" s="96"/>
      <c r="O174" s="1"/>
      <c r="P174" s="1"/>
      <c r="Q174" s="1"/>
    </row>
    <row r="175" spans="1:17" s="2" customFormat="1" ht="210.75" customHeight="1" x14ac:dyDescent="0.5">
      <c r="A175" s="39">
        <v>21</v>
      </c>
      <c r="B175" s="83" t="s">
        <v>42</v>
      </c>
      <c r="C175" s="84">
        <v>14</v>
      </c>
      <c r="D175" s="64" t="s">
        <v>17</v>
      </c>
      <c r="E175" s="14">
        <f>E176+E177+E178+E179+E181</f>
        <v>2195.4380799999999</v>
      </c>
      <c r="F175" s="13">
        <f>F176+F177+F178+F179+F181</f>
        <v>2195.4380799999999</v>
      </c>
      <c r="G175" s="13">
        <f>G176+G177+G178+G179+G181</f>
        <v>2195.4380799999999</v>
      </c>
      <c r="H175" s="13">
        <f>H176+H177+H178+H179+H181</f>
        <v>2195.4380799999999</v>
      </c>
      <c r="I175" s="101">
        <f t="shared" si="31"/>
        <v>0</v>
      </c>
      <c r="J175" s="13">
        <f t="shared" si="27"/>
        <v>100</v>
      </c>
      <c r="K175" s="13">
        <f t="shared" si="28"/>
        <v>100</v>
      </c>
      <c r="L175" s="13">
        <f t="shared" si="30"/>
        <v>100</v>
      </c>
      <c r="M175" s="40">
        <v>3</v>
      </c>
      <c r="N175" s="41" t="s">
        <v>67</v>
      </c>
      <c r="O175" s="1"/>
      <c r="P175" s="1"/>
      <c r="Q175" s="1"/>
    </row>
    <row r="176" spans="1:17" s="2" customFormat="1" ht="169.5" customHeight="1" x14ac:dyDescent="0.5">
      <c r="A176" s="39"/>
      <c r="B176" s="83"/>
      <c r="C176" s="84"/>
      <c r="D176" s="72" t="s">
        <v>18</v>
      </c>
      <c r="E176" s="23">
        <v>0</v>
      </c>
      <c r="F176" s="17">
        <v>0</v>
      </c>
      <c r="G176" s="17">
        <v>0</v>
      </c>
      <c r="H176" s="17">
        <v>0</v>
      </c>
      <c r="I176" s="97">
        <f t="shared" si="31"/>
        <v>0</v>
      </c>
      <c r="J176" s="21">
        <f t="shared" ref="J176:J182" si="32">IF(G176=0,0,H176/G176)*100</f>
        <v>0</v>
      </c>
      <c r="K176" s="21">
        <f t="shared" ref="K176:K182" si="33">IF(F176=0,0,H176/F176*100)</f>
        <v>0</v>
      </c>
      <c r="L176" s="21">
        <f t="shared" si="30"/>
        <v>0</v>
      </c>
      <c r="M176" s="40"/>
      <c r="N176" s="42"/>
      <c r="O176" s="1"/>
      <c r="P176" s="1"/>
      <c r="Q176" s="1"/>
    </row>
    <row r="177" spans="1:17" s="2" customFormat="1" ht="154.5" customHeight="1" x14ac:dyDescent="0.5">
      <c r="A177" s="39"/>
      <c r="B177" s="83"/>
      <c r="C177" s="84"/>
      <c r="D177" s="72" t="s">
        <v>19</v>
      </c>
      <c r="E177" s="23">
        <v>80</v>
      </c>
      <c r="F177" s="17">
        <v>80</v>
      </c>
      <c r="G177" s="17">
        <v>80</v>
      </c>
      <c r="H177" s="17">
        <v>80</v>
      </c>
      <c r="I177" s="95">
        <f t="shared" si="31"/>
        <v>0</v>
      </c>
      <c r="J177" s="21">
        <f t="shared" si="32"/>
        <v>100</v>
      </c>
      <c r="K177" s="21">
        <f t="shared" si="33"/>
        <v>100</v>
      </c>
      <c r="L177" s="21">
        <f t="shared" si="30"/>
        <v>100</v>
      </c>
      <c r="M177" s="40"/>
      <c r="N177" s="42"/>
      <c r="O177" s="1"/>
      <c r="P177" s="1"/>
      <c r="Q177" s="1"/>
    </row>
    <row r="178" spans="1:17" s="2" customFormat="1" ht="184.5" customHeight="1" x14ac:dyDescent="0.5">
      <c r="A178" s="39"/>
      <c r="B178" s="83"/>
      <c r="C178" s="84"/>
      <c r="D178" s="72" t="s">
        <v>20</v>
      </c>
      <c r="E178" s="100">
        <v>2115.4380799999999</v>
      </c>
      <c r="F178" s="115">
        <v>2115.4380799999999</v>
      </c>
      <c r="G178" s="17">
        <v>2115.4380799999999</v>
      </c>
      <c r="H178" s="17">
        <v>2115.4380799999999</v>
      </c>
      <c r="I178" s="95">
        <v>0</v>
      </c>
      <c r="J178" s="21">
        <f t="shared" si="32"/>
        <v>100</v>
      </c>
      <c r="K178" s="21">
        <f t="shared" si="33"/>
        <v>100</v>
      </c>
      <c r="L178" s="21">
        <f t="shared" si="30"/>
        <v>100</v>
      </c>
      <c r="M178" s="40"/>
      <c r="N178" s="42"/>
      <c r="O178" s="1"/>
      <c r="P178" s="1"/>
      <c r="Q178" s="1"/>
    </row>
    <row r="179" spans="1:17" s="2" customFormat="1" ht="180" customHeight="1" x14ac:dyDescent="0.5">
      <c r="A179" s="39"/>
      <c r="B179" s="83"/>
      <c r="C179" s="84"/>
      <c r="D179" s="78" t="s">
        <v>21</v>
      </c>
      <c r="E179" s="127">
        <v>0</v>
      </c>
      <c r="F179" s="17">
        <v>0</v>
      </c>
      <c r="G179" s="17">
        <v>0</v>
      </c>
      <c r="H179" s="17">
        <v>0</v>
      </c>
      <c r="I179" s="97">
        <f t="shared" si="31"/>
        <v>0</v>
      </c>
      <c r="J179" s="21">
        <f t="shared" si="32"/>
        <v>0</v>
      </c>
      <c r="K179" s="21">
        <f t="shared" si="33"/>
        <v>0</v>
      </c>
      <c r="L179" s="21">
        <f t="shared" si="30"/>
        <v>0</v>
      </c>
      <c r="M179" s="40"/>
      <c r="N179" s="42"/>
      <c r="O179" s="1"/>
      <c r="P179" s="1"/>
      <c r="Q179" s="1"/>
    </row>
    <row r="180" spans="1:17" s="2" customFormat="1" ht="183" customHeight="1" x14ac:dyDescent="0.5">
      <c r="A180" s="39"/>
      <c r="B180" s="83"/>
      <c r="C180" s="84"/>
      <c r="D180" s="78" t="s">
        <v>22</v>
      </c>
      <c r="E180" s="127">
        <v>0</v>
      </c>
      <c r="F180" s="17">
        <v>0</v>
      </c>
      <c r="G180" s="17">
        <v>0</v>
      </c>
      <c r="H180" s="17">
        <v>0</v>
      </c>
      <c r="I180" s="97">
        <f t="shared" si="31"/>
        <v>0</v>
      </c>
      <c r="J180" s="21">
        <f t="shared" si="32"/>
        <v>0</v>
      </c>
      <c r="K180" s="21">
        <f t="shared" si="33"/>
        <v>0</v>
      </c>
      <c r="L180" s="21">
        <f t="shared" si="30"/>
        <v>0</v>
      </c>
      <c r="M180" s="40"/>
      <c r="N180" s="42"/>
      <c r="O180" s="1"/>
      <c r="P180" s="1"/>
      <c r="Q180" s="1"/>
    </row>
    <row r="181" spans="1:17" s="2" customFormat="1" ht="128.25" customHeight="1" x14ac:dyDescent="0.5">
      <c r="A181" s="39"/>
      <c r="B181" s="83"/>
      <c r="C181" s="84"/>
      <c r="D181" s="79" t="s">
        <v>23</v>
      </c>
      <c r="E181" s="131">
        <v>0</v>
      </c>
      <c r="F181" s="17">
        <v>0</v>
      </c>
      <c r="G181" s="17">
        <v>0</v>
      </c>
      <c r="H181" s="17">
        <v>0</v>
      </c>
      <c r="I181" s="97">
        <f t="shared" si="31"/>
        <v>0</v>
      </c>
      <c r="J181" s="21">
        <f t="shared" si="32"/>
        <v>0</v>
      </c>
      <c r="K181" s="21">
        <f t="shared" si="33"/>
        <v>0</v>
      </c>
      <c r="L181" s="21">
        <f t="shared" si="30"/>
        <v>0</v>
      </c>
      <c r="M181" s="40"/>
      <c r="N181" s="42"/>
      <c r="O181" s="1"/>
      <c r="P181" s="1"/>
      <c r="Q181" s="1"/>
    </row>
    <row r="182" spans="1:17" s="2" customFormat="1" ht="128.25" customHeight="1" x14ac:dyDescent="0.5">
      <c r="A182" s="39"/>
      <c r="B182" s="83"/>
      <c r="C182" s="84"/>
      <c r="D182" s="80" t="s">
        <v>24</v>
      </c>
      <c r="E182" s="128">
        <v>0</v>
      </c>
      <c r="F182" s="17">
        <v>0</v>
      </c>
      <c r="G182" s="17">
        <v>0</v>
      </c>
      <c r="H182" s="17">
        <v>0</v>
      </c>
      <c r="I182" s="97">
        <f t="shared" si="31"/>
        <v>0</v>
      </c>
      <c r="J182" s="21">
        <f t="shared" si="32"/>
        <v>0</v>
      </c>
      <c r="K182" s="21">
        <f t="shared" si="33"/>
        <v>0</v>
      </c>
      <c r="L182" s="21">
        <f t="shared" si="30"/>
        <v>0</v>
      </c>
      <c r="M182" s="40"/>
      <c r="N182" s="42"/>
      <c r="O182" s="1"/>
      <c r="P182" s="1"/>
      <c r="Q182" s="1"/>
    </row>
    <row r="183" spans="1:17" ht="53.25" x14ac:dyDescent="0.75">
      <c r="M183" s="34"/>
    </row>
    <row r="184" spans="1:17" ht="53.25" x14ac:dyDescent="0.75">
      <c r="M184" s="34"/>
    </row>
    <row r="185" spans="1:17" ht="53.25" x14ac:dyDescent="0.75">
      <c r="M185" s="34"/>
    </row>
    <row r="186" spans="1:17" ht="53.25" x14ac:dyDescent="0.75">
      <c r="M186" s="34"/>
    </row>
    <row r="187" spans="1:17" ht="53.25" x14ac:dyDescent="0.75">
      <c r="M187" s="34"/>
    </row>
    <row r="188" spans="1:17" ht="53.25" x14ac:dyDescent="0.75">
      <c r="M188" s="34"/>
    </row>
    <row r="189" spans="1:17" ht="53.25" x14ac:dyDescent="0.75">
      <c r="M189" s="34"/>
    </row>
    <row r="190" spans="1:17" ht="53.25" x14ac:dyDescent="0.75">
      <c r="M190" s="34"/>
    </row>
    <row r="191" spans="1:17" ht="53.25" x14ac:dyDescent="0.75">
      <c r="M191" s="34"/>
    </row>
    <row r="192" spans="1:17" ht="53.25" x14ac:dyDescent="0.75">
      <c r="M192" s="34"/>
    </row>
    <row r="193" spans="1:13" s="35" customFormat="1" ht="53.25" x14ac:dyDescent="0.75">
      <c r="A193" s="3"/>
      <c r="B193" s="4"/>
      <c r="C193" s="5"/>
      <c r="D193" s="6"/>
      <c r="E193" s="4"/>
      <c r="F193" s="4"/>
      <c r="G193" s="4"/>
      <c r="H193" s="4"/>
      <c r="I193" s="4"/>
      <c r="J193" s="4"/>
      <c r="K193" s="4"/>
      <c r="L193" s="4"/>
      <c r="M193" s="34"/>
    </row>
    <row r="194" spans="1:13" s="35" customFormat="1" ht="53.25" x14ac:dyDescent="0.75">
      <c r="A194" s="3"/>
      <c r="B194" s="4"/>
      <c r="C194" s="5"/>
      <c r="D194" s="6"/>
      <c r="E194" s="4"/>
      <c r="F194" s="4"/>
      <c r="G194" s="4"/>
      <c r="H194" s="4"/>
      <c r="I194" s="4"/>
      <c r="J194" s="4"/>
      <c r="K194" s="4"/>
      <c r="L194" s="4"/>
      <c r="M194" s="34"/>
    </row>
    <row r="195" spans="1:13" s="35" customFormat="1" ht="53.25" x14ac:dyDescent="0.75">
      <c r="A195" s="3"/>
      <c r="B195" s="4"/>
      <c r="C195" s="5"/>
      <c r="D195" s="6"/>
      <c r="E195" s="4"/>
      <c r="F195" s="4"/>
      <c r="G195" s="4"/>
      <c r="H195" s="4"/>
      <c r="I195" s="4"/>
      <c r="J195" s="4"/>
      <c r="K195" s="4"/>
      <c r="L195" s="4"/>
      <c r="M195" s="34"/>
    </row>
    <row r="196" spans="1:13" s="35" customFormat="1" ht="53.25" x14ac:dyDescent="0.75">
      <c r="A196" s="3"/>
      <c r="B196" s="4"/>
      <c r="C196" s="5"/>
      <c r="D196" s="6"/>
      <c r="E196" s="4"/>
      <c r="F196" s="4"/>
      <c r="G196" s="4"/>
      <c r="H196" s="4"/>
      <c r="I196" s="4"/>
      <c r="J196" s="4"/>
      <c r="K196" s="4"/>
      <c r="L196" s="4"/>
      <c r="M196" s="34"/>
    </row>
    <row r="197" spans="1:13" s="35" customFormat="1" ht="53.25" x14ac:dyDescent="0.75">
      <c r="A197" s="3"/>
      <c r="B197" s="4"/>
      <c r="C197" s="5"/>
      <c r="D197" s="6"/>
      <c r="E197" s="4"/>
      <c r="F197" s="4"/>
      <c r="G197" s="4"/>
      <c r="H197" s="4"/>
      <c r="I197" s="4"/>
      <c r="J197" s="4"/>
      <c r="K197" s="4"/>
      <c r="L197" s="4"/>
      <c r="M197" s="34"/>
    </row>
    <row r="198" spans="1:13" s="35" customFormat="1" ht="53.25" x14ac:dyDescent="0.75">
      <c r="A198" s="3"/>
      <c r="B198" s="4"/>
      <c r="C198" s="5"/>
      <c r="D198" s="6"/>
      <c r="E198" s="4"/>
      <c r="F198" s="4"/>
      <c r="G198" s="4"/>
      <c r="H198" s="4"/>
      <c r="I198" s="4"/>
      <c r="J198" s="4"/>
      <c r="K198" s="4"/>
      <c r="L198" s="4"/>
      <c r="M198" s="34"/>
    </row>
    <row r="199" spans="1:13" s="35" customFormat="1" ht="53.25" x14ac:dyDescent="0.75">
      <c r="A199" s="3"/>
      <c r="B199" s="4"/>
      <c r="C199" s="5"/>
      <c r="D199" s="6"/>
      <c r="E199" s="4"/>
      <c r="F199" s="4"/>
      <c r="G199" s="4"/>
      <c r="H199" s="4"/>
      <c r="I199" s="4"/>
      <c r="J199" s="4"/>
      <c r="K199" s="4"/>
      <c r="L199" s="4"/>
      <c r="M199" s="34"/>
    </row>
    <row r="200" spans="1:13" s="35" customFormat="1" ht="53.25" x14ac:dyDescent="0.75">
      <c r="A200" s="3"/>
      <c r="B200" s="4"/>
      <c r="C200" s="5"/>
      <c r="D200" s="6"/>
      <c r="E200" s="4"/>
      <c r="F200" s="4"/>
      <c r="G200" s="4"/>
      <c r="H200" s="4"/>
      <c r="I200" s="4"/>
      <c r="J200" s="4"/>
      <c r="K200" s="4"/>
      <c r="L200" s="4"/>
      <c r="M200" s="34"/>
    </row>
    <row r="201" spans="1:13" s="35" customFormat="1" ht="53.25" x14ac:dyDescent="0.75">
      <c r="A201" s="3"/>
      <c r="B201" s="4"/>
      <c r="C201" s="5"/>
      <c r="D201" s="6"/>
      <c r="E201" s="4"/>
      <c r="F201" s="4"/>
      <c r="G201" s="4"/>
      <c r="H201" s="4"/>
      <c r="I201" s="4"/>
      <c r="J201" s="4"/>
      <c r="K201" s="4"/>
      <c r="L201" s="4"/>
      <c r="M201" s="34"/>
    </row>
    <row r="202" spans="1:13" s="35" customFormat="1" ht="53.25" x14ac:dyDescent="0.75">
      <c r="A202" s="3"/>
      <c r="B202" s="4"/>
      <c r="C202" s="5"/>
      <c r="D202" s="6"/>
      <c r="E202" s="4"/>
      <c r="F202" s="4"/>
      <c r="G202" s="4"/>
      <c r="H202" s="4"/>
      <c r="I202" s="4"/>
      <c r="J202" s="4"/>
      <c r="K202" s="4"/>
      <c r="L202" s="4"/>
      <c r="M202" s="34"/>
    </row>
    <row r="203" spans="1:13" s="35" customFormat="1" ht="53.25" x14ac:dyDescent="0.75">
      <c r="A203" s="3"/>
      <c r="B203" s="4"/>
      <c r="C203" s="5"/>
      <c r="D203" s="6"/>
      <c r="E203" s="4"/>
      <c r="F203" s="4"/>
      <c r="G203" s="4"/>
      <c r="H203" s="4"/>
      <c r="I203" s="4"/>
      <c r="J203" s="4"/>
      <c r="K203" s="4"/>
      <c r="L203" s="4"/>
      <c r="M203" s="34"/>
    </row>
    <row r="204" spans="1:13" s="35" customFormat="1" ht="53.25" x14ac:dyDescent="0.75">
      <c r="A204" s="3"/>
      <c r="B204" s="4"/>
      <c r="C204" s="5"/>
      <c r="D204" s="6"/>
      <c r="E204" s="4"/>
      <c r="F204" s="4"/>
      <c r="G204" s="4"/>
      <c r="H204" s="4"/>
      <c r="I204" s="4"/>
      <c r="J204" s="4"/>
      <c r="K204" s="4"/>
      <c r="L204" s="4"/>
      <c r="M204" s="34"/>
    </row>
    <row r="205" spans="1:13" s="35" customFormat="1" ht="53.25" x14ac:dyDescent="0.75">
      <c r="A205" s="3"/>
      <c r="B205" s="4"/>
      <c r="C205" s="5"/>
      <c r="D205" s="6"/>
      <c r="E205" s="4"/>
      <c r="F205" s="4"/>
      <c r="G205" s="4"/>
      <c r="H205" s="4"/>
      <c r="I205" s="4"/>
      <c r="J205" s="4"/>
      <c r="K205" s="4"/>
      <c r="L205" s="4"/>
      <c r="M205" s="34"/>
    </row>
    <row r="206" spans="1:13" s="35" customFormat="1" ht="53.25" x14ac:dyDescent="0.75">
      <c r="A206" s="3"/>
      <c r="B206" s="4"/>
      <c r="C206" s="5"/>
      <c r="D206" s="6"/>
      <c r="E206" s="4"/>
      <c r="F206" s="4"/>
      <c r="G206" s="4"/>
      <c r="H206" s="4"/>
      <c r="I206" s="4"/>
      <c r="J206" s="4"/>
      <c r="K206" s="4"/>
      <c r="L206" s="4"/>
      <c r="M206" s="34"/>
    </row>
    <row r="207" spans="1:13" s="35" customFormat="1" ht="53.25" x14ac:dyDescent="0.75">
      <c r="A207" s="3"/>
      <c r="B207" s="4"/>
      <c r="C207" s="5"/>
      <c r="D207" s="6"/>
      <c r="E207" s="4"/>
      <c r="F207" s="4"/>
      <c r="G207" s="4"/>
      <c r="H207" s="4"/>
      <c r="I207" s="4"/>
      <c r="J207" s="4"/>
      <c r="K207" s="4"/>
      <c r="L207" s="4"/>
      <c r="M207" s="34"/>
    </row>
    <row r="208" spans="1:13" s="35" customFormat="1" ht="53.25" x14ac:dyDescent="0.75">
      <c r="A208" s="3"/>
      <c r="B208" s="4"/>
      <c r="C208" s="5"/>
      <c r="D208" s="6"/>
      <c r="E208" s="4"/>
      <c r="F208" s="4"/>
      <c r="G208" s="4"/>
      <c r="H208" s="4"/>
      <c r="I208" s="4"/>
      <c r="J208" s="4"/>
      <c r="K208" s="4"/>
      <c r="L208" s="4"/>
      <c r="M208" s="34"/>
    </row>
    <row r="209" spans="1:13" s="35" customFormat="1" ht="53.25" x14ac:dyDescent="0.75">
      <c r="A209" s="3"/>
      <c r="B209" s="4"/>
      <c r="C209" s="5"/>
      <c r="D209" s="6"/>
      <c r="E209" s="4"/>
      <c r="F209" s="4"/>
      <c r="G209" s="4"/>
      <c r="H209" s="4"/>
      <c r="I209" s="4"/>
      <c r="J209" s="4"/>
      <c r="K209" s="4"/>
      <c r="L209" s="4"/>
      <c r="M209" s="34"/>
    </row>
    <row r="210" spans="1:13" s="35" customFormat="1" ht="53.25" x14ac:dyDescent="0.75">
      <c r="A210" s="3"/>
      <c r="B210" s="4"/>
      <c r="C210" s="5"/>
      <c r="D210" s="6"/>
      <c r="E210" s="4"/>
      <c r="F210" s="4"/>
      <c r="G210" s="4"/>
      <c r="H210" s="4"/>
      <c r="I210" s="4"/>
      <c r="J210" s="4"/>
      <c r="K210" s="4"/>
      <c r="L210" s="4"/>
      <c r="M210" s="34"/>
    </row>
    <row r="211" spans="1:13" s="35" customFormat="1" ht="53.25" x14ac:dyDescent="0.75">
      <c r="A211" s="3"/>
      <c r="B211" s="4"/>
      <c r="C211" s="5"/>
      <c r="D211" s="6"/>
      <c r="E211" s="4"/>
      <c r="F211" s="4"/>
      <c r="G211" s="4"/>
      <c r="H211" s="4"/>
      <c r="I211" s="4"/>
      <c r="J211" s="4"/>
      <c r="K211" s="4"/>
      <c r="L211" s="4"/>
      <c r="M211" s="34"/>
    </row>
    <row r="212" spans="1:13" s="35" customFormat="1" ht="53.25" x14ac:dyDescent="0.75">
      <c r="A212" s="3"/>
      <c r="B212" s="4"/>
      <c r="C212" s="5"/>
      <c r="D212" s="6"/>
      <c r="E212" s="4"/>
      <c r="F212" s="4"/>
      <c r="G212" s="4"/>
      <c r="H212" s="4"/>
      <c r="I212" s="4"/>
      <c r="J212" s="4"/>
      <c r="K212" s="4"/>
      <c r="L212" s="4"/>
      <c r="M212" s="34"/>
    </row>
    <row r="213" spans="1:13" s="35" customFormat="1" ht="53.25" x14ac:dyDescent="0.75">
      <c r="A213" s="3"/>
      <c r="B213" s="4"/>
      <c r="C213" s="5"/>
      <c r="D213" s="6"/>
      <c r="E213" s="4"/>
      <c r="F213" s="4"/>
      <c r="G213" s="4"/>
      <c r="H213" s="4"/>
      <c r="I213" s="4"/>
      <c r="J213" s="4"/>
      <c r="K213" s="4"/>
      <c r="L213" s="4"/>
      <c r="M213" s="34"/>
    </row>
    <row r="214" spans="1:13" s="35" customFormat="1" ht="53.25" x14ac:dyDescent="0.75">
      <c r="A214" s="3"/>
      <c r="B214" s="4"/>
      <c r="C214" s="5"/>
      <c r="D214" s="6"/>
      <c r="E214" s="4"/>
      <c r="F214" s="4"/>
      <c r="G214" s="4"/>
      <c r="H214" s="4"/>
      <c r="I214" s="4"/>
      <c r="J214" s="4"/>
      <c r="K214" s="4"/>
      <c r="L214" s="4"/>
      <c r="M214" s="34"/>
    </row>
    <row r="215" spans="1:13" s="35" customFormat="1" ht="53.25" x14ac:dyDescent="0.75">
      <c r="A215" s="3"/>
      <c r="B215" s="4"/>
      <c r="C215" s="5"/>
      <c r="D215" s="6"/>
      <c r="E215" s="4"/>
      <c r="F215" s="4"/>
      <c r="G215" s="4"/>
      <c r="H215" s="4"/>
      <c r="I215" s="4"/>
      <c r="J215" s="4"/>
      <c r="K215" s="4"/>
      <c r="L215" s="4"/>
      <c r="M215" s="34"/>
    </row>
    <row r="216" spans="1:13" s="35" customFormat="1" ht="53.25" x14ac:dyDescent="0.75">
      <c r="A216" s="3"/>
      <c r="B216" s="4"/>
      <c r="C216" s="5"/>
      <c r="D216" s="6"/>
      <c r="E216" s="4"/>
      <c r="F216" s="4"/>
      <c r="G216" s="4"/>
      <c r="H216" s="4"/>
      <c r="I216" s="4"/>
      <c r="J216" s="4"/>
      <c r="K216" s="4"/>
      <c r="L216" s="4"/>
      <c r="M216" s="34"/>
    </row>
    <row r="217" spans="1:13" s="35" customFormat="1" ht="53.25" x14ac:dyDescent="0.75">
      <c r="A217" s="3"/>
      <c r="B217" s="4"/>
      <c r="C217" s="5"/>
      <c r="D217" s="6"/>
      <c r="E217" s="4"/>
      <c r="F217" s="4"/>
      <c r="G217" s="4"/>
      <c r="H217" s="4"/>
      <c r="I217" s="4"/>
      <c r="J217" s="4"/>
      <c r="K217" s="4"/>
      <c r="L217" s="4"/>
      <c r="M217" s="34"/>
    </row>
    <row r="218" spans="1:13" s="35" customFormat="1" ht="53.25" x14ac:dyDescent="0.75">
      <c r="A218" s="3"/>
      <c r="B218" s="4"/>
      <c r="C218" s="5"/>
      <c r="D218" s="6"/>
      <c r="E218" s="4"/>
      <c r="F218" s="4"/>
      <c r="G218" s="4"/>
      <c r="H218" s="4"/>
      <c r="I218" s="4"/>
      <c r="J218" s="4"/>
      <c r="K218" s="4"/>
      <c r="L218" s="4"/>
      <c r="M218" s="34"/>
    </row>
    <row r="219" spans="1:13" s="35" customFormat="1" ht="53.25" x14ac:dyDescent="0.75">
      <c r="A219" s="3"/>
      <c r="B219" s="4"/>
      <c r="C219" s="5"/>
      <c r="D219" s="6"/>
      <c r="E219" s="4"/>
      <c r="F219" s="4"/>
      <c r="G219" s="4"/>
      <c r="H219" s="4"/>
      <c r="I219" s="4"/>
      <c r="J219" s="4"/>
      <c r="K219" s="4"/>
      <c r="L219" s="4"/>
      <c r="M219" s="34"/>
    </row>
    <row r="220" spans="1:13" s="35" customFormat="1" ht="53.25" x14ac:dyDescent="0.75">
      <c r="A220" s="3"/>
      <c r="B220" s="4"/>
      <c r="C220" s="5"/>
      <c r="D220" s="6"/>
      <c r="E220" s="4"/>
      <c r="F220" s="4"/>
      <c r="G220" s="4"/>
      <c r="H220" s="4"/>
      <c r="I220" s="4"/>
      <c r="J220" s="4"/>
      <c r="K220" s="4"/>
      <c r="L220" s="4"/>
      <c r="M220" s="34"/>
    </row>
    <row r="221" spans="1:13" s="35" customFormat="1" ht="53.25" x14ac:dyDescent="0.75">
      <c r="A221" s="3"/>
      <c r="B221" s="4"/>
      <c r="C221" s="5"/>
      <c r="D221" s="6"/>
      <c r="E221" s="4"/>
      <c r="F221" s="4"/>
      <c r="G221" s="4"/>
      <c r="H221" s="4"/>
      <c r="I221" s="4"/>
      <c r="J221" s="4"/>
      <c r="K221" s="4"/>
      <c r="L221" s="4"/>
      <c r="M221" s="34"/>
    </row>
    <row r="222" spans="1:13" s="35" customFormat="1" ht="53.25" x14ac:dyDescent="0.75">
      <c r="A222" s="3"/>
      <c r="B222" s="4"/>
      <c r="C222" s="5"/>
      <c r="D222" s="6"/>
      <c r="E222" s="4"/>
      <c r="F222" s="4"/>
      <c r="G222" s="4"/>
      <c r="H222" s="4"/>
      <c r="I222" s="4"/>
      <c r="J222" s="4"/>
      <c r="K222" s="4"/>
      <c r="L222" s="4"/>
      <c r="M222" s="34"/>
    </row>
    <row r="223" spans="1:13" s="35" customFormat="1" ht="53.25" x14ac:dyDescent="0.75">
      <c r="A223" s="3"/>
      <c r="B223" s="4"/>
      <c r="C223" s="5"/>
      <c r="D223" s="6"/>
      <c r="E223" s="4"/>
      <c r="F223" s="4"/>
      <c r="G223" s="4"/>
      <c r="H223" s="4"/>
      <c r="I223" s="4"/>
      <c r="J223" s="4"/>
      <c r="K223" s="4"/>
      <c r="L223" s="4"/>
      <c r="M223" s="34"/>
    </row>
    <row r="224" spans="1:13" s="35" customFormat="1" ht="53.25" x14ac:dyDescent="0.75">
      <c r="A224" s="3"/>
      <c r="B224" s="4"/>
      <c r="C224" s="5"/>
      <c r="D224" s="6"/>
      <c r="E224" s="4"/>
      <c r="F224" s="4"/>
      <c r="G224" s="4"/>
      <c r="H224" s="4"/>
      <c r="I224" s="4"/>
      <c r="J224" s="4"/>
      <c r="K224" s="4"/>
      <c r="L224" s="4"/>
      <c r="M224" s="34"/>
    </row>
    <row r="225" spans="1:13" s="35" customFormat="1" ht="53.25" x14ac:dyDescent="0.75">
      <c r="A225" s="3"/>
      <c r="B225" s="4"/>
      <c r="C225" s="5"/>
      <c r="D225" s="6"/>
      <c r="E225" s="4"/>
      <c r="F225" s="4"/>
      <c r="G225" s="4"/>
      <c r="H225" s="4"/>
      <c r="I225" s="4"/>
      <c r="J225" s="4"/>
      <c r="K225" s="4"/>
      <c r="L225" s="4"/>
      <c r="M225" s="34"/>
    </row>
    <row r="226" spans="1:13" s="35" customFormat="1" ht="53.25" x14ac:dyDescent="0.75">
      <c r="A226" s="3"/>
      <c r="B226" s="4"/>
      <c r="C226" s="5"/>
      <c r="D226" s="6"/>
      <c r="E226" s="4"/>
      <c r="F226" s="4"/>
      <c r="G226" s="4"/>
      <c r="H226" s="4"/>
      <c r="I226" s="4"/>
      <c r="J226" s="4"/>
      <c r="K226" s="4"/>
      <c r="L226" s="4"/>
      <c r="M226" s="34"/>
    </row>
    <row r="227" spans="1:13" s="35" customFormat="1" ht="53.25" x14ac:dyDescent="0.75">
      <c r="A227" s="3"/>
      <c r="B227" s="4"/>
      <c r="C227" s="5"/>
      <c r="D227" s="6"/>
      <c r="E227" s="4"/>
      <c r="F227" s="4"/>
      <c r="G227" s="4"/>
      <c r="H227" s="4"/>
      <c r="I227" s="4"/>
      <c r="J227" s="4"/>
      <c r="K227" s="4"/>
      <c r="L227" s="4"/>
      <c r="M227" s="34"/>
    </row>
    <row r="228" spans="1:13" s="35" customFormat="1" ht="53.25" x14ac:dyDescent="0.75">
      <c r="A228" s="3"/>
      <c r="B228" s="4"/>
      <c r="C228" s="5"/>
      <c r="D228" s="6"/>
      <c r="E228" s="4"/>
      <c r="F228" s="4"/>
      <c r="G228" s="4"/>
      <c r="H228" s="4"/>
      <c r="I228" s="4"/>
      <c r="J228" s="4"/>
      <c r="K228" s="4"/>
      <c r="L228" s="4"/>
      <c r="M228" s="34"/>
    </row>
    <row r="229" spans="1:13" s="35" customFormat="1" ht="53.25" x14ac:dyDescent="0.75">
      <c r="A229" s="3"/>
      <c r="B229" s="4"/>
      <c r="C229" s="5"/>
      <c r="D229" s="6"/>
      <c r="E229" s="4"/>
      <c r="F229" s="4"/>
      <c r="G229" s="4"/>
      <c r="H229" s="4"/>
      <c r="I229" s="4"/>
      <c r="J229" s="4"/>
      <c r="K229" s="4"/>
      <c r="L229" s="4"/>
      <c r="M229" s="34"/>
    </row>
    <row r="230" spans="1:13" s="35" customFormat="1" ht="53.25" x14ac:dyDescent="0.75">
      <c r="A230" s="3"/>
      <c r="B230" s="4"/>
      <c r="C230" s="5"/>
      <c r="D230" s="6"/>
      <c r="E230" s="4"/>
      <c r="F230" s="4"/>
      <c r="G230" s="4"/>
      <c r="H230" s="4"/>
      <c r="I230" s="4"/>
      <c r="J230" s="4"/>
      <c r="K230" s="4"/>
      <c r="L230" s="4"/>
      <c r="M230" s="34"/>
    </row>
    <row r="231" spans="1:13" s="35" customFormat="1" ht="53.25" x14ac:dyDescent="0.75">
      <c r="A231" s="3"/>
      <c r="B231" s="4"/>
      <c r="C231" s="5"/>
      <c r="D231" s="6"/>
      <c r="E231" s="4"/>
      <c r="F231" s="4"/>
      <c r="G231" s="4"/>
      <c r="H231" s="4"/>
      <c r="I231" s="4"/>
      <c r="J231" s="4"/>
      <c r="K231" s="4"/>
      <c r="L231" s="4"/>
      <c r="M231" s="34"/>
    </row>
    <row r="232" spans="1:13" s="35" customFormat="1" ht="53.25" x14ac:dyDescent="0.75">
      <c r="A232" s="3"/>
      <c r="B232" s="4"/>
      <c r="C232" s="5"/>
      <c r="D232" s="6"/>
      <c r="E232" s="4"/>
      <c r="F232" s="4"/>
      <c r="G232" s="4"/>
      <c r="H232" s="4"/>
      <c r="I232" s="4"/>
      <c r="J232" s="4"/>
      <c r="K232" s="4"/>
      <c r="L232" s="4"/>
      <c r="M232" s="34"/>
    </row>
    <row r="233" spans="1:13" s="35" customFormat="1" ht="53.25" x14ac:dyDescent="0.75">
      <c r="A233" s="3"/>
      <c r="B233" s="4"/>
      <c r="C233" s="5"/>
      <c r="D233" s="6"/>
      <c r="E233" s="4"/>
      <c r="F233" s="4"/>
      <c r="G233" s="4"/>
      <c r="H233" s="4"/>
      <c r="I233" s="4"/>
      <c r="J233" s="4"/>
      <c r="K233" s="4"/>
      <c r="L233" s="4"/>
      <c r="M233" s="34"/>
    </row>
    <row r="234" spans="1:13" s="35" customFormat="1" ht="53.25" x14ac:dyDescent="0.75">
      <c r="A234" s="3"/>
      <c r="B234" s="4"/>
      <c r="C234" s="5"/>
      <c r="D234" s="6"/>
      <c r="E234" s="4"/>
      <c r="F234" s="4"/>
      <c r="G234" s="4"/>
      <c r="H234" s="4"/>
      <c r="I234" s="4"/>
      <c r="J234" s="4"/>
      <c r="K234" s="4"/>
      <c r="L234" s="4"/>
      <c r="M234" s="34"/>
    </row>
    <row r="235" spans="1:13" s="35" customFormat="1" ht="53.25" x14ac:dyDescent="0.75">
      <c r="A235" s="3"/>
      <c r="B235" s="4"/>
      <c r="C235" s="5"/>
      <c r="D235" s="6"/>
      <c r="E235" s="4"/>
      <c r="F235" s="4"/>
      <c r="G235" s="4"/>
      <c r="H235" s="4"/>
      <c r="I235" s="4"/>
      <c r="J235" s="4"/>
      <c r="K235" s="4"/>
      <c r="L235" s="4"/>
      <c r="M235" s="34"/>
    </row>
    <row r="236" spans="1:13" s="35" customFormat="1" ht="53.25" x14ac:dyDescent="0.75">
      <c r="A236" s="3"/>
      <c r="B236" s="4"/>
      <c r="C236" s="5"/>
      <c r="D236" s="6"/>
      <c r="E236" s="4"/>
      <c r="F236" s="4"/>
      <c r="G236" s="4"/>
      <c r="H236" s="4"/>
      <c r="I236" s="4"/>
      <c r="J236" s="4"/>
      <c r="K236" s="4"/>
      <c r="L236" s="4"/>
      <c r="M236" s="34"/>
    </row>
    <row r="237" spans="1:13" s="35" customFormat="1" ht="53.25" x14ac:dyDescent="0.75">
      <c r="A237" s="3"/>
      <c r="B237" s="4"/>
      <c r="C237" s="5"/>
      <c r="D237" s="6"/>
      <c r="E237" s="4"/>
      <c r="F237" s="4"/>
      <c r="G237" s="4"/>
      <c r="H237" s="4"/>
      <c r="I237" s="4"/>
      <c r="J237" s="4"/>
      <c r="K237" s="4"/>
      <c r="L237" s="4"/>
      <c r="M237" s="34"/>
    </row>
    <row r="238" spans="1:13" s="35" customFormat="1" ht="53.25" x14ac:dyDescent="0.75">
      <c r="A238" s="3"/>
      <c r="B238" s="4"/>
      <c r="C238" s="5"/>
      <c r="D238" s="6"/>
      <c r="E238" s="4"/>
      <c r="F238" s="4"/>
      <c r="G238" s="4"/>
      <c r="H238" s="4"/>
      <c r="I238" s="4"/>
      <c r="J238" s="4"/>
      <c r="K238" s="4"/>
      <c r="L238" s="4"/>
      <c r="M238" s="34"/>
    </row>
    <row r="239" spans="1:13" s="35" customFormat="1" ht="53.25" x14ac:dyDescent="0.75">
      <c r="A239" s="3"/>
      <c r="B239" s="4"/>
      <c r="C239" s="5"/>
      <c r="D239" s="6"/>
      <c r="E239" s="4"/>
      <c r="F239" s="4"/>
      <c r="G239" s="4"/>
      <c r="H239" s="4"/>
      <c r="I239" s="4"/>
      <c r="J239" s="4"/>
      <c r="K239" s="4"/>
      <c r="L239" s="4"/>
      <c r="M239" s="34"/>
    </row>
    <row r="240" spans="1:13" s="35" customFormat="1" ht="53.25" x14ac:dyDescent="0.75">
      <c r="A240" s="3"/>
      <c r="B240" s="4"/>
      <c r="C240" s="5"/>
      <c r="D240" s="6"/>
      <c r="E240" s="4"/>
      <c r="F240" s="4"/>
      <c r="G240" s="4"/>
      <c r="H240" s="4"/>
      <c r="I240" s="4"/>
      <c r="J240" s="4"/>
      <c r="K240" s="4"/>
      <c r="L240" s="4"/>
      <c r="M240" s="34"/>
    </row>
    <row r="241" spans="1:13" s="35" customFormat="1" ht="53.25" x14ac:dyDescent="0.75">
      <c r="A241" s="3"/>
      <c r="B241" s="4"/>
      <c r="C241" s="5"/>
      <c r="D241" s="6"/>
      <c r="E241" s="4"/>
      <c r="F241" s="4"/>
      <c r="G241" s="4"/>
      <c r="H241" s="4"/>
      <c r="I241" s="4"/>
      <c r="J241" s="4"/>
      <c r="K241" s="4"/>
      <c r="L241" s="4"/>
      <c r="M241" s="34"/>
    </row>
    <row r="242" spans="1:13" s="35" customFormat="1" ht="53.25" x14ac:dyDescent="0.75">
      <c r="A242" s="3"/>
      <c r="B242" s="4"/>
      <c r="C242" s="5"/>
      <c r="D242" s="6"/>
      <c r="E242" s="4"/>
      <c r="F242" s="4"/>
      <c r="G242" s="4"/>
      <c r="H242" s="4"/>
      <c r="I242" s="4"/>
      <c r="J242" s="4"/>
      <c r="K242" s="4"/>
      <c r="L242" s="4"/>
      <c r="M242" s="34"/>
    </row>
    <row r="243" spans="1:13" s="35" customFormat="1" ht="53.25" x14ac:dyDescent="0.75">
      <c r="A243" s="3"/>
      <c r="B243" s="4"/>
      <c r="C243" s="5"/>
      <c r="D243" s="6"/>
      <c r="E243" s="4"/>
      <c r="F243" s="4"/>
      <c r="G243" s="4"/>
      <c r="H243" s="4"/>
      <c r="I243" s="4"/>
      <c r="J243" s="4"/>
      <c r="K243" s="4"/>
      <c r="L243" s="4"/>
      <c r="M243" s="34"/>
    </row>
    <row r="244" spans="1:13" s="35" customFormat="1" ht="53.25" x14ac:dyDescent="0.75">
      <c r="A244" s="3"/>
      <c r="B244" s="4"/>
      <c r="C244" s="5"/>
      <c r="D244" s="6"/>
      <c r="E244" s="4"/>
      <c r="F244" s="4"/>
      <c r="G244" s="4"/>
      <c r="H244" s="4"/>
      <c r="I244" s="4"/>
      <c r="J244" s="4"/>
      <c r="K244" s="4"/>
      <c r="L244" s="4"/>
      <c r="M244" s="34"/>
    </row>
    <row r="245" spans="1:13" s="35" customFormat="1" ht="53.25" x14ac:dyDescent="0.75">
      <c r="A245" s="3"/>
      <c r="B245" s="4"/>
      <c r="C245" s="5"/>
      <c r="D245" s="6"/>
      <c r="E245" s="4"/>
      <c r="F245" s="4"/>
      <c r="G245" s="4"/>
      <c r="H245" s="4"/>
      <c r="I245" s="4"/>
      <c r="J245" s="4"/>
      <c r="K245" s="4"/>
      <c r="L245" s="4"/>
      <c r="M245" s="34"/>
    </row>
    <row r="246" spans="1:13" s="35" customFormat="1" ht="53.25" x14ac:dyDescent="0.75">
      <c r="A246" s="3"/>
      <c r="B246" s="4"/>
      <c r="C246" s="5"/>
      <c r="D246" s="6"/>
      <c r="E246" s="4"/>
      <c r="F246" s="4"/>
      <c r="G246" s="4"/>
      <c r="H246" s="4"/>
      <c r="I246" s="4"/>
      <c r="J246" s="4"/>
      <c r="K246" s="4"/>
      <c r="L246" s="4"/>
      <c r="M246" s="34"/>
    </row>
    <row r="247" spans="1:13" s="35" customFormat="1" ht="53.25" x14ac:dyDescent="0.75">
      <c r="A247" s="3"/>
      <c r="B247" s="4"/>
      <c r="C247" s="5"/>
      <c r="D247" s="6"/>
      <c r="E247" s="4"/>
      <c r="F247" s="4"/>
      <c r="G247" s="4"/>
      <c r="H247" s="4"/>
      <c r="I247" s="4"/>
      <c r="J247" s="4"/>
      <c r="K247" s="4"/>
      <c r="L247" s="4"/>
      <c r="M247" s="34"/>
    </row>
    <row r="248" spans="1:13" s="35" customFormat="1" ht="53.25" x14ac:dyDescent="0.75">
      <c r="A248" s="3"/>
      <c r="B248" s="4"/>
      <c r="C248" s="5"/>
      <c r="D248" s="6"/>
      <c r="E248" s="4"/>
      <c r="F248" s="4"/>
      <c r="G248" s="4"/>
      <c r="H248" s="4"/>
      <c r="I248" s="4"/>
      <c r="J248" s="4"/>
      <c r="K248" s="4"/>
      <c r="L248" s="4"/>
      <c r="M248" s="34"/>
    </row>
    <row r="249" spans="1:13" s="35" customFormat="1" ht="53.25" x14ac:dyDescent="0.75">
      <c r="A249" s="3"/>
      <c r="B249" s="4"/>
      <c r="C249" s="5"/>
      <c r="D249" s="6"/>
      <c r="E249" s="4"/>
      <c r="F249" s="4"/>
      <c r="G249" s="4"/>
      <c r="H249" s="4"/>
      <c r="I249" s="4"/>
      <c r="J249" s="4"/>
      <c r="K249" s="4"/>
      <c r="L249" s="4"/>
      <c r="M249" s="34"/>
    </row>
    <row r="250" spans="1:13" s="35" customFormat="1" ht="53.25" x14ac:dyDescent="0.75">
      <c r="A250" s="3"/>
      <c r="B250" s="4"/>
      <c r="C250" s="5"/>
      <c r="D250" s="6"/>
      <c r="E250" s="4"/>
      <c r="F250" s="4"/>
      <c r="G250" s="4"/>
      <c r="H250" s="4"/>
      <c r="I250" s="4"/>
      <c r="J250" s="4"/>
      <c r="K250" s="4"/>
      <c r="L250" s="4"/>
      <c r="M250" s="34"/>
    </row>
    <row r="251" spans="1:13" s="35" customFormat="1" ht="53.25" x14ac:dyDescent="0.75">
      <c r="A251" s="3"/>
      <c r="B251" s="4"/>
      <c r="C251" s="5"/>
      <c r="D251" s="6"/>
      <c r="E251" s="4"/>
      <c r="F251" s="4"/>
      <c r="G251" s="4"/>
      <c r="H251" s="4"/>
      <c r="I251" s="4"/>
      <c r="J251" s="4"/>
      <c r="K251" s="4"/>
      <c r="L251" s="4"/>
      <c r="M251" s="34"/>
    </row>
    <row r="252" spans="1:13" s="35" customFormat="1" ht="53.25" x14ac:dyDescent="0.75">
      <c r="A252" s="3"/>
      <c r="B252" s="4"/>
      <c r="C252" s="5"/>
      <c r="D252" s="6"/>
      <c r="E252" s="4"/>
      <c r="F252" s="4"/>
      <c r="G252" s="4"/>
      <c r="H252" s="4"/>
      <c r="I252" s="4"/>
      <c r="J252" s="4"/>
      <c r="K252" s="4"/>
      <c r="L252" s="4"/>
      <c r="M252" s="34"/>
    </row>
    <row r="253" spans="1:13" s="35" customFormat="1" ht="53.25" x14ac:dyDescent="0.75">
      <c r="A253" s="3"/>
      <c r="B253" s="4"/>
      <c r="C253" s="5"/>
      <c r="D253" s="6"/>
      <c r="E253" s="4"/>
      <c r="F253" s="4"/>
      <c r="G253" s="4"/>
      <c r="H253" s="4"/>
      <c r="I253" s="4"/>
      <c r="J253" s="4"/>
      <c r="K253" s="4"/>
      <c r="L253" s="4"/>
      <c r="M253" s="34"/>
    </row>
    <row r="254" spans="1:13" s="35" customFormat="1" ht="53.25" x14ac:dyDescent="0.75">
      <c r="A254" s="3"/>
      <c r="B254" s="4"/>
      <c r="C254" s="5"/>
      <c r="D254" s="6"/>
      <c r="E254" s="4"/>
      <c r="F254" s="4"/>
      <c r="G254" s="4"/>
      <c r="H254" s="4"/>
      <c r="I254" s="4"/>
      <c r="J254" s="4"/>
      <c r="K254" s="4"/>
      <c r="L254" s="4"/>
      <c r="M254" s="34"/>
    </row>
    <row r="255" spans="1:13" s="35" customFormat="1" ht="53.25" x14ac:dyDescent="0.75">
      <c r="A255" s="3"/>
      <c r="B255" s="4"/>
      <c r="C255" s="5"/>
      <c r="D255" s="6"/>
      <c r="E255" s="4"/>
      <c r="F255" s="4"/>
      <c r="G255" s="4"/>
      <c r="H255" s="4"/>
      <c r="I255" s="4"/>
      <c r="J255" s="4"/>
      <c r="K255" s="4"/>
      <c r="L255" s="4"/>
      <c r="M255" s="34"/>
    </row>
    <row r="256" spans="1:13" s="35" customFormat="1" ht="53.25" x14ac:dyDescent="0.75">
      <c r="A256" s="3"/>
      <c r="B256" s="4"/>
      <c r="C256" s="5"/>
      <c r="D256" s="6"/>
      <c r="E256" s="4"/>
      <c r="F256" s="4"/>
      <c r="G256" s="4"/>
      <c r="H256" s="4"/>
      <c r="I256" s="4"/>
      <c r="J256" s="4"/>
      <c r="K256" s="4"/>
      <c r="L256" s="4"/>
      <c r="M256" s="34"/>
    </row>
    <row r="257" spans="1:13" s="35" customFormat="1" ht="53.25" x14ac:dyDescent="0.75">
      <c r="A257" s="3"/>
      <c r="B257" s="4"/>
      <c r="C257" s="5"/>
      <c r="D257" s="6"/>
      <c r="E257" s="4"/>
      <c r="F257" s="4"/>
      <c r="G257" s="4"/>
      <c r="H257" s="4"/>
      <c r="I257" s="4"/>
      <c r="J257" s="4"/>
      <c r="K257" s="4"/>
      <c r="L257" s="4"/>
      <c r="M257" s="34"/>
    </row>
    <row r="258" spans="1:13" s="35" customFormat="1" ht="53.25" x14ac:dyDescent="0.75">
      <c r="A258" s="3"/>
      <c r="B258" s="4"/>
      <c r="C258" s="5"/>
      <c r="D258" s="6"/>
      <c r="E258" s="4"/>
      <c r="F258" s="4"/>
      <c r="G258" s="4"/>
      <c r="H258" s="4"/>
      <c r="I258" s="4"/>
      <c r="J258" s="4"/>
      <c r="K258" s="4"/>
      <c r="L258" s="4"/>
      <c r="M258" s="34"/>
    </row>
    <row r="259" spans="1:13" s="35" customFormat="1" ht="53.25" x14ac:dyDescent="0.75">
      <c r="A259" s="3"/>
      <c r="B259" s="4"/>
      <c r="C259" s="5"/>
      <c r="D259" s="6"/>
      <c r="E259" s="4"/>
      <c r="F259" s="4"/>
      <c r="G259" s="4"/>
      <c r="H259" s="4"/>
      <c r="I259" s="4"/>
      <c r="J259" s="4"/>
      <c r="K259" s="4"/>
      <c r="L259" s="4"/>
      <c r="M259" s="34"/>
    </row>
    <row r="260" spans="1:13" s="35" customFormat="1" ht="53.25" x14ac:dyDescent="0.75">
      <c r="A260" s="3"/>
      <c r="B260" s="4"/>
      <c r="C260" s="5"/>
      <c r="D260" s="6"/>
      <c r="E260" s="4"/>
      <c r="F260" s="4"/>
      <c r="G260" s="4"/>
      <c r="H260" s="4"/>
      <c r="I260" s="4"/>
      <c r="J260" s="4"/>
      <c r="K260" s="4"/>
      <c r="L260" s="4"/>
      <c r="M260" s="34"/>
    </row>
    <row r="261" spans="1:13" s="35" customFormat="1" ht="53.25" x14ac:dyDescent="0.75">
      <c r="A261" s="3"/>
      <c r="B261" s="4"/>
      <c r="C261" s="5"/>
      <c r="D261" s="6"/>
      <c r="E261" s="4"/>
      <c r="F261" s="4"/>
      <c r="G261" s="4"/>
      <c r="H261" s="4"/>
      <c r="I261" s="4"/>
      <c r="J261" s="4"/>
      <c r="K261" s="4"/>
      <c r="L261" s="4"/>
      <c r="M261" s="34"/>
    </row>
    <row r="262" spans="1:13" s="35" customFormat="1" ht="53.25" x14ac:dyDescent="0.75">
      <c r="A262" s="3"/>
      <c r="B262" s="4"/>
      <c r="C262" s="5"/>
      <c r="D262" s="6"/>
      <c r="E262" s="4"/>
      <c r="F262" s="4"/>
      <c r="G262" s="4"/>
      <c r="H262" s="4"/>
      <c r="I262" s="4"/>
      <c r="J262" s="4"/>
      <c r="K262" s="4"/>
      <c r="L262" s="4"/>
      <c r="M262" s="34"/>
    </row>
    <row r="263" spans="1:13" s="35" customFormat="1" ht="53.25" x14ac:dyDescent="0.75">
      <c r="A263" s="3"/>
      <c r="B263" s="4"/>
      <c r="C263" s="5"/>
      <c r="D263" s="6"/>
      <c r="E263" s="4"/>
      <c r="F263" s="4"/>
      <c r="G263" s="4"/>
      <c r="H263" s="4"/>
      <c r="I263" s="4"/>
      <c r="J263" s="4"/>
      <c r="K263" s="4"/>
      <c r="L263" s="4"/>
      <c r="M263" s="34"/>
    </row>
    <row r="264" spans="1:13" s="35" customFormat="1" ht="53.25" x14ac:dyDescent="0.75">
      <c r="A264" s="3"/>
      <c r="B264" s="4"/>
      <c r="C264" s="5"/>
      <c r="D264" s="6"/>
      <c r="E264" s="4"/>
      <c r="F264" s="4"/>
      <c r="G264" s="4"/>
      <c r="H264" s="4"/>
      <c r="I264" s="4"/>
      <c r="J264" s="4"/>
      <c r="K264" s="4"/>
      <c r="L264" s="4"/>
      <c r="M264" s="34"/>
    </row>
    <row r="265" spans="1:13" s="35" customFormat="1" ht="53.25" x14ac:dyDescent="0.75">
      <c r="A265" s="3"/>
      <c r="B265" s="4"/>
      <c r="C265" s="5"/>
      <c r="D265" s="6"/>
      <c r="E265" s="4"/>
      <c r="F265" s="4"/>
      <c r="G265" s="4"/>
      <c r="H265" s="4"/>
      <c r="I265" s="4"/>
      <c r="J265" s="4"/>
      <c r="K265" s="4"/>
      <c r="L265" s="4"/>
      <c r="M265" s="34"/>
    </row>
    <row r="266" spans="1:13" s="35" customFormat="1" ht="53.25" x14ac:dyDescent="0.75">
      <c r="A266" s="3"/>
      <c r="B266" s="4"/>
      <c r="C266" s="5"/>
      <c r="D266" s="6"/>
      <c r="E266" s="4"/>
      <c r="F266" s="4"/>
      <c r="G266" s="4"/>
      <c r="H266" s="4"/>
      <c r="I266" s="4"/>
      <c r="J266" s="4"/>
      <c r="K266" s="4"/>
      <c r="L266" s="4"/>
      <c r="M266" s="34"/>
    </row>
    <row r="267" spans="1:13" s="35" customFormat="1" ht="53.25" x14ac:dyDescent="0.75">
      <c r="A267" s="3"/>
      <c r="B267" s="4"/>
      <c r="C267" s="5"/>
      <c r="D267" s="6"/>
      <c r="E267" s="4"/>
      <c r="F267" s="4"/>
      <c r="G267" s="4"/>
      <c r="H267" s="4"/>
      <c r="I267" s="4"/>
      <c r="J267" s="4"/>
      <c r="K267" s="4"/>
      <c r="L267" s="4"/>
      <c r="M267" s="34"/>
    </row>
    <row r="268" spans="1:13" s="35" customFormat="1" ht="53.25" x14ac:dyDescent="0.75">
      <c r="A268" s="3"/>
      <c r="B268" s="4"/>
      <c r="C268" s="5"/>
      <c r="D268" s="6"/>
      <c r="E268" s="4"/>
      <c r="F268" s="4"/>
      <c r="G268" s="4"/>
      <c r="H268" s="4"/>
      <c r="I268" s="4"/>
      <c r="J268" s="4"/>
      <c r="K268" s="4"/>
      <c r="L268" s="4"/>
      <c r="M268" s="34"/>
    </row>
    <row r="269" spans="1:13" s="35" customFormat="1" ht="53.25" x14ac:dyDescent="0.75">
      <c r="A269" s="3"/>
      <c r="B269" s="4"/>
      <c r="C269" s="5"/>
      <c r="D269" s="6"/>
      <c r="E269" s="4"/>
      <c r="F269" s="4"/>
      <c r="G269" s="4"/>
      <c r="H269" s="4"/>
      <c r="I269" s="4"/>
      <c r="J269" s="4"/>
      <c r="K269" s="4"/>
      <c r="L269" s="4"/>
      <c r="M269" s="34"/>
    </row>
    <row r="270" spans="1:13" s="35" customFormat="1" ht="53.25" x14ac:dyDescent="0.75">
      <c r="A270" s="3"/>
      <c r="B270" s="4"/>
      <c r="C270" s="5"/>
      <c r="D270" s="6"/>
      <c r="E270" s="4"/>
      <c r="F270" s="4"/>
      <c r="G270" s="4"/>
      <c r="H270" s="4"/>
      <c r="I270" s="4"/>
      <c r="J270" s="4"/>
      <c r="K270" s="4"/>
      <c r="L270" s="4"/>
      <c r="M270" s="34"/>
    </row>
    <row r="271" spans="1:13" s="35" customFormat="1" ht="53.25" x14ac:dyDescent="0.75">
      <c r="A271" s="3"/>
      <c r="B271" s="4"/>
      <c r="C271" s="5"/>
      <c r="D271" s="6"/>
      <c r="E271" s="4"/>
      <c r="F271" s="4"/>
      <c r="G271" s="4"/>
      <c r="H271" s="4"/>
      <c r="I271" s="4"/>
      <c r="J271" s="4"/>
      <c r="K271" s="4"/>
      <c r="L271" s="4"/>
      <c r="M271" s="34"/>
    </row>
    <row r="272" spans="1:13" s="35" customFormat="1" ht="53.25" x14ac:dyDescent="0.75">
      <c r="A272" s="3"/>
      <c r="B272" s="4"/>
      <c r="C272" s="5"/>
      <c r="D272" s="6"/>
      <c r="E272" s="4"/>
      <c r="F272" s="4"/>
      <c r="G272" s="4"/>
      <c r="H272" s="4"/>
      <c r="I272" s="4"/>
      <c r="J272" s="4"/>
      <c r="K272" s="4"/>
      <c r="L272" s="4"/>
      <c r="M272" s="34"/>
    </row>
    <row r="273" spans="1:13" s="35" customFormat="1" ht="53.25" x14ac:dyDescent="0.75">
      <c r="A273" s="3"/>
      <c r="B273" s="4"/>
      <c r="C273" s="5"/>
      <c r="D273" s="6"/>
      <c r="E273" s="4"/>
      <c r="F273" s="4"/>
      <c r="G273" s="4"/>
      <c r="H273" s="4"/>
      <c r="I273" s="4"/>
      <c r="J273" s="4"/>
      <c r="K273" s="4"/>
      <c r="L273" s="4"/>
      <c r="M273" s="34"/>
    </row>
    <row r="274" spans="1:13" s="35" customFormat="1" ht="53.25" x14ac:dyDescent="0.75">
      <c r="A274" s="3"/>
      <c r="B274" s="4"/>
      <c r="C274" s="5"/>
      <c r="D274" s="6"/>
      <c r="E274" s="4"/>
      <c r="F274" s="4"/>
      <c r="G274" s="4"/>
      <c r="H274" s="4"/>
      <c r="I274" s="4"/>
      <c r="J274" s="4"/>
      <c r="K274" s="4"/>
      <c r="L274" s="4"/>
      <c r="M274" s="34"/>
    </row>
    <row r="275" spans="1:13" s="35" customFormat="1" ht="53.25" x14ac:dyDescent="0.75">
      <c r="A275" s="3"/>
      <c r="B275" s="4"/>
      <c r="C275" s="5"/>
      <c r="D275" s="6"/>
      <c r="E275" s="4"/>
      <c r="F275" s="4"/>
      <c r="G275" s="4"/>
      <c r="H275" s="4"/>
      <c r="I275" s="4"/>
      <c r="J275" s="4"/>
      <c r="K275" s="4"/>
      <c r="L275" s="4"/>
      <c r="M275" s="34"/>
    </row>
    <row r="276" spans="1:13" s="35" customFormat="1" ht="53.25" x14ac:dyDescent="0.75">
      <c r="A276" s="3"/>
      <c r="B276" s="4"/>
      <c r="C276" s="5"/>
      <c r="D276" s="6"/>
      <c r="E276" s="4"/>
      <c r="F276" s="4"/>
      <c r="G276" s="4"/>
      <c r="H276" s="4"/>
      <c r="I276" s="4"/>
      <c r="J276" s="4"/>
      <c r="K276" s="4"/>
      <c r="L276" s="4"/>
      <c r="M276" s="34"/>
    </row>
    <row r="277" spans="1:13" s="35" customFormat="1" ht="53.25" x14ac:dyDescent="0.75">
      <c r="A277" s="3"/>
      <c r="B277" s="4"/>
      <c r="C277" s="5"/>
      <c r="D277" s="6"/>
      <c r="E277" s="4"/>
      <c r="F277" s="4"/>
      <c r="G277" s="4"/>
      <c r="H277" s="4"/>
      <c r="I277" s="4"/>
      <c r="J277" s="4"/>
      <c r="K277" s="4"/>
      <c r="L277" s="4"/>
      <c r="M277" s="34"/>
    </row>
    <row r="278" spans="1:13" s="35" customFormat="1" ht="53.25" x14ac:dyDescent="0.75">
      <c r="A278" s="3"/>
      <c r="B278" s="4"/>
      <c r="C278" s="5"/>
      <c r="D278" s="6"/>
      <c r="E278" s="4"/>
      <c r="F278" s="4"/>
      <c r="G278" s="4"/>
      <c r="H278" s="4"/>
      <c r="I278" s="4"/>
      <c r="J278" s="4"/>
      <c r="K278" s="4"/>
      <c r="L278" s="4"/>
      <c r="M278" s="34"/>
    </row>
    <row r="279" spans="1:13" s="35" customFormat="1" ht="53.25" x14ac:dyDescent="0.75">
      <c r="A279" s="3"/>
      <c r="B279" s="4"/>
      <c r="C279" s="5"/>
      <c r="D279" s="6"/>
      <c r="E279" s="4"/>
      <c r="F279" s="4"/>
      <c r="G279" s="4"/>
      <c r="H279" s="4"/>
      <c r="I279" s="4"/>
      <c r="J279" s="4"/>
      <c r="K279" s="4"/>
      <c r="L279" s="4"/>
      <c r="M279" s="34"/>
    </row>
    <row r="280" spans="1:13" s="35" customFormat="1" ht="53.25" x14ac:dyDescent="0.75">
      <c r="A280" s="3"/>
      <c r="B280" s="4"/>
      <c r="C280" s="5"/>
      <c r="D280" s="6"/>
      <c r="E280" s="4"/>
      <c r="F280" s="4"/>
      <c r="G280" s="4"/>
      <c r="H280" s="4"/>
      <c r="I280" s="4"/>
      <c r="J280" s="4"/>
      <c r="K280" s="4"/>
      <c r="L280" s="4"/>
      <c r="M280" s="34"/>
    </row>
    <row r="281" spans="1:13" s="35" customFormat="1" ht="53.25" x14ac:dyDescent="0.75">
      <c r="A281" s="3"/>
      <c r="B281" s="4"/>
      <c r="C281" s="5"/>
      <c r="D281" s="6"/>
      <c r="E281" s="4"/>
      <c r="F281" s="4"/>
      <c r="G281" s="4"/>
      <c r="H281" s="4"/>
      <c r="I281" s="4"/>
      <c r="J281" s="4"/>
      <c r="K281" s="4"/>
      <c r="L281" s="4"/>
      <c r="M281" s="34"/>
    </row>
    <row r="282" spans="1:13" s="35" customFormat="1" ht="53.25" x14ac:dyDescent="0.75">
      <c r="A282" s="3"/>
      <c r="B282" s="4"/>
      <c r="C282" s="5"/>
      <c r="D282" s="6"/>
      <c r="E282" s="4"/>
      <c r="F282" s="4"/>
      <c r="G282" s="4"/>
      <c r="H282" s="4"/>
      <c r="I282" s="4"/>
      <c r="J282" s="4"/>
      <c r="K282" s="4"/>
      <c r="L282" s="4"/>
      <c r="M282" s="34"/>
    </row>
    <row r="283" spans="1:13" s="35" customFormat="1" ht="53.25" x14ac:dyDescent="0.75">
      <c r="A283" s="3"/>
      <c r="B283" s="4"/>
      <c r="C283" s="5"/>
      <c r="D283" s="6"/>
      <c r="E283" s="4"/>
      <c r="F283" s="4"/>
      <c r="G283" s="4"/>
      <c r="H283" s="4"/>
      <c r="I283" s="4"/>
      <c r="J283" s="4"/>
      <c r="K283" s="4"/>
      <c r="L283" s="4"/>
      <c r="M283" s="34"/>
    </row>
    <row r="284" spans="1:13" s="35" customFormat="1" ht="53.25" x14ac:dyDescent="0.75">
      <c r="A284" s="3"/>
      <c r="B284" s="4"/>
      <c r="C284" s="5"/>
      <c r="D284" s="6"/>
      <c r="E284" s="4"/>
      <c r="F284" s="4"/>
      <c r="G284" s="4"/>
      <c r="H284" s="4"/>
      <c r="I284" s="4"/>
      <c r="J284" s="4"/>
      <c r="K284" s="4"/>
      <c r="L284" s="4"/>
      <c r="M284" s="34"/>
    </row>
    <row r="285" spans="1:13" s="35" customFormat="1" ht="53.25" x14ac:dyDescent="0.75">
      <c r="A285" s="3"/>
      <c r="B285" s="4"/>
      <c r="C285" s="5"/>
      <c r="D285" s="6"/>
      <c r="E285" s="4"/>
      <c r="F285" s="4"/>
      <c r="G285" s="4"/>
      <c r="H285" s="4"/>
      <c r="I285" s="4"/>
      <c r="J285" s="4"/>
      <c r="K285" s="4"/>
      <c r="L285" s="4"/>
      <c r="M285" s="34"/>
    </row>
    <row r="286" spans="1:13" s="35" customFormat="1" ht="53.25" x14ac:dyDescent="0.75">
      <c r="A286" s="3"/>
      <c r="B286" s="4"/>
      <c r="C286" s="5"/>
      <c r="D286" s="6"/>
      <c r="E286" s="4"/>
      <c r="F286" s="4"/>
      <c r="G286" s="4"/>
      <c r="H286" s="4"/>
      <c r="I286" s="4"/>
      <c r="J286" s="4"/>
      <c r="K286" s="4"/>
      <c r="L286" s="4"/>
      <c r="M286" s="34"/>
    </row>
  </sheetData>
  <mergeCells count="118"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0" manualBreakCount="10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СВОД(декабрь)</vt:lpstr>
      <vt:lpstr>'СВОД(декабрь)'!Заголовки_для_печати</vt:lpstr>
      <vt:lpstr>'СВОД(декабрь)'!Область_печати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2020-01-14T06:46:29Z</dcterms:modified>
</cp:coreProperties>
</file>