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6\общие папки\Обмен\УПРАВЛЕНИЕ ОТЧЕТНОСТИ И ПЦП\ОТЧЕТЫ за 2019 год\"/>
    </mc:Choice>
  </mc:AlternateContent>
  <bookViews>
    <workbookView xWindow="0" yWindow="0" windowWidth="28800" windowHeight="10935"/>
  </bookViews>
  <sheets>
    <sheet name="СВОД(сентябрь)" sheetId="3" r:id="rId1"/>
  </sheets>
  <definedNames>
    <definedName name="_xlnm._FilterDatabase" localSheetId="0" hidden="1">'СВОД(сентябрь)'!$A$6:$AC$182</definedName>
    <definedName name="_xlnm.Print_Titles" localSheetId="0">'СВОД(сентябрь)'!$4:$6</definedName>
    <definedName name="_xlnm.Print_Area" localSheetId="0">'СВОД(сентябрь)'!$A$1:$N$182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" l="1"/>
  <c r="F13" i="3"/>
  <c r="L182" i="3"/>
  <c r="K182" i="3"/>
  <c r="J182" i="3"/>
  <c r="I182" i="3"/>
  <c r="L181" i="3"/>
  <c r="K181" i="3"/>
  <c r="J181" i="3"/>
  <c r="I181" i="3"/>
  <c r="L180" i="3"/>
  <c r="K180" i="3"/>
  <c r="J180" i="3"/>
  <c r="I180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I175" i="3"/>
  <c r="H175" i="3"/>
  <c r="L175" i="3" s="1"/>
  <c r="G175" i="3"/>
  <c r="F175" i="3"/>
  <c r="E175" i="3"/>
  <c r="L174" i="3"/>
  <c r="K174" i="3"/>
  <c r="J174" i="3"/>
  <c r="I174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I170" i="3"/>
  <c r="L169" i="3"/>
  <c r="K169" i="3"/>
  <c r="J169" i="3"/>
  <c r="I169" i="3"/>
  <c r="L168" i="3"/>
  <c r="K168" i="3"/>
  <c r="J168" i="3"/>
  <c r="I168" i="3"/>
  <c r="I167" i="3"/>
  <c r="H167" i="3"/>
  <c r="L167" i="3" s="1"/>
  <c r="G167" i="3"/>
  <c r="F167" i="3"/>
  <c r="E167" i="3"/>
  <c r="L166" i="3"/>
  <c r="K166" i="3"/>
  <c r="J166" i="3"/>
  <c r="I166" i="3"/>
  <c r="L165" i="3"/>
  <c r="K165" i="3"/>
  <c r="J165" i="3"/>
  <c r="I165" i="3"/>
  <c r="L164" i="3"/>
  <c r="K164" i="3"/>
  <c r="J164" i="3"/>
  <c r="I164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I159" i="3"/>
  <c r="H159" i="3"/>
  <c r="L159" i="3" s="1"/>
  <c r="G159" i="3"/>
  <c r="F159" i="3"/>
  <c r="E159" i="3"/>
  <c r="L158" i="3"/>
  <c r="K158" i="3"/>
  <c r="J158" i="3"/>
  <c r="L157" i="3"/>
  <c r="K157" i="3"/>
  <c r="J157" i="3"/>
  <c r="L156" i="3"/>
  <c r="K156" i="3"/>
  <c r="J156" i="3"/>
  <c r="L155" i="3"/>
  <c r="K155" i="3"/>
  <c r="J155" i="3"/>
  <c r="L154" i="3"/>
  <c r="K154" i="3"/>
  <c r="J154" i="3"/>
  <c r="L153" i="3"/>
  <c r="K153" i="3"/>
  <c r="J153" i="3"/>
  <c r="L152" i="3"/>
  <c r="K152" i="3"/>
  <c r="J152" i="3"/>
  <c r="J151" i="3"/>
  <c r="H151" i="3"/>
  <c r="I151" i="3" s="1"/>
  <c r="G151" i="3"/>
  <c r="F151" i="3"/>
  <c r="E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4" i="3"/>
  <c r="K144" i="3"/>
  <c r="J144" i="3"/>
  <c r="I144" i="3"/>
  <c r="J143" i="3"/>
  <c r="H143" i="3"/>
  <c r="L143" i="3" s="1"/>
  <c r="G143" i="3"/>
  <c r="F143" i="3"/>
  <c r="I143" i="3" s="1"/>
  <c r="E143" i="3"/>
  <c r="L142" i="3"/>
  <c r="K142" i="3"/>
  <c r="J142" i="3"/>
  <c r="L141" i="3"/>
  <c r="K141" i="3"/>
  <c r="J141" i="3"/>
  <c r="I141" i="3"/>
  <c r="L140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6" i="3"/>
  <c r="K136" i="3"/>
  <c r="J136" i="3"/>
  <c r="I136" i="3"/>
  <c r="J135" i="3"/>
  <c r="H135" i="3"/>
  <c r="L135" i="3" s="1"/>
  <c r="G135" i="3"/>
  <c r="F135" i="3"/>
  <c r="I135" i="3" s="1"/>
  <c r="E135" i="3"/>
  <c r="L134" i="3"/>
  <c r="K134" i="3"/>
  <c r="J134" i="3"/>
  <c r="I134" i="3"/>
  <c r="L133" i="3"/>
  <c r="I133" i="3"/>
  <c r="L132" i="3"/>
  <c r="J132" i="3"/>
  <c r="I132" i="3"/>
  <c r="L131" i="3"/>
  <c r="K131" i="3"/>
  <c r="J131" i="3"/>
  <c r="L130" i="3"/>
  <c r="K130" i="3"/>
  <c r="J130" i="3"/>
  <c r="I130" i="3"/>
  <c r="L129" i="3"/>
  <c r="K129" i="3"/>
  <c r="J129" i="3"/>
  <c r="I129" i="3"/>
  <c r="L128" i="3"/>
  <c r="K128" i="3"/>
  <c r="J128" i="3"/>
  <c r="I128" i="3"/>
  <c r="J127" i="3"/>
  <c r="H127" i="3"/>
  <c r="I127" i="3" s="1"/>
  <c r="G127" i="3"/>
  <c r="F127" i="3"/>
  <c r="E127" i="3"/>
  <c r="L126" i="3"/>
  <c r="K126" i="3"/>
  <c r="J126" i="3"/>
  <c r="I126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20" i="3"/>
  <c r="K120" i="3"/>
  <c r="J120" i="3"/>
  <c r="I120" i="3"/>
  <c r="J119" i="3"/>
  <c r="H119" i="3"/>
  <c r="I119" i="3" s="1"/>
  <c r="G119" i="3"/>
  <c r="F119" i="3"/>
  <c r="K119" i="3" s="1"/>
  <c r="E119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4" i="3"/>
  <c r="K114" i="3"/>
  <c r="J114" i="3"/>
  <c r="I114" i="3"/>
  <c r="L113" i="3"/>
  <c r="K113" i="3"/>
  <c r="J113" i="3"/>
  <c r="I113" i="3"/>
  <c r="L112" i="3"/>
  <c r="K112" i="3"/>
  <c r="J112" i="3"/>
  <c r="I112" i="3"/>
  <c r="J111" i="3"/>
  <c r="H111" i="3"/>
  <c r="I111" i="3" s="1"/>
  <c r="G111" i="3"/>
  <c r="F111" i="3"/>
  <c r="E111" i="3"/>
  <c r="L110" i="3"/>
  <c r="K110" i="3"/>
  <c r="J110" i="3"/>
  <c r="I110" i="3"/>
  <c r="L109" i="3"/>
  <c r="K109" i="3"/>
  <c r="J109" i="3"/>
  <c r="I109" i="3"/>
  <c r="L108" i="3"/>
  <c r="K108" i="3"/>
  <c r="J108" i="3"/>
  <c r="I108" i="3"/>
  <c r="L107" i="3"/>
  <c r="K107" i="3"/>
  <c r="J107" i="3"/>
  <c r="I107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J103" i="3"/>
  <c r="H103" i="3"/>
  <c r="I103" i="3" s="1"/>
  <c r="G103" i="3"/>
  <c r="F103" i="3"/>
  <c r="E103" i="3"/>
  <c r="L102" i="3"/>
  <c r="K102" i="3"/>
  <c r="J102" i="3"/>
  <c r="I102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8" i="3"/>
  <c r="K98" i="3"/>
  <c r="J98" i="3"/>
  <c r="I98" i="3"/>
  <c r="L97" i="3"/>
  <c r="K97" i="3"/>
  <c r="J97" i="3"/>
  <c r="I97" i="3"/>
  <c r="L96" i="3"/>
  <c r="K96" i="3"/>
  <c r="J96" i="3"/>
  <c r="I96" i="3"/>
  <c r="J95" i="3"/>
  <c r="H95" i="3"/>
  <c r="I95" i="3" s="1"/>
  <c r="G95" i="3"/>
  <c r="F95" i="3"/>
  <c r="E95" i="3"/>
  <c r="L94" i="3"/>
  <c r="K94" i="3"/>
  <c r="J94" i="3"/>
  <c r="I94" i="3"/>
  <c r="L93" i="3"/>
  <c r="K93" i="3"/>
  <c r="J93" i="3"/>
  <c r="I93" i="3"/>
  <c r="L92" i="3"/>
  <c r="J92" i="3"/>
  <c r="I92" i="3"/>
  <c r="L91" i="3"/>
  <c r="K91" i="3"/>
  <c r="J91" i="3"/>
  <c r="I91" i="3"/>
  <c r="L90" i="3"/>
  <c r="K90" i="3"/>
  <c r="J90" i="3"/>
  <c r="I90" i="3"/>
  <c r="L89" i="3"/>
  <c r="K89" i="3"/>
  <c r="J89" i="3"/>
  <c r="I89" i="3"/>
  <c r="L88" i="3"/>
  <c r="K88" i="3"/>
  <c r="J88" i="3"/>
  <c r="I88" i="3"/>
  <c r="I87" i="3"/>
  <c r="H87" i="3"/>
  <c r="L87" i="3" s="1"/>
  <c r="G87" i="3"/>
  <c r="F87" i="3"/>
  <c r="E87" i="3"/>
  <c r="L86" i="3"/>
  <c r="K86" i="3"/>
  <c r="J86" i="3"/>
  <c r="L85" i="3"/>
  <c r="K85" i="3"/>
  <c r="L84" i="3"/>
  <c r="K84" i="3"/>
  <c r="J84" i="3"/>
  <c r="L83" i="3"/>
  <c r="K83" i="3"/>
  <c r="J83" i="3"/>
  <c r="I83" i="3"/>
  <c r="L82" i="3"/>
  <c r="K82" i="3"/>
  <c r="J82" i="3"/>
  <c r="I82" i="3"/>
  <c r="L81" i="3"/>
  <c r="K81" i="3"/>
  <c r="J81" i="3"/>
  <c r="I81" i="3"/>
  <c r="L80" i="3"/>
  <c r="K80" i="3"/>
  <c r="J80" i="3"/>
  <c r="I80" i="3"/>
  <c r="I79" i="3"/>
  <c r="H79" i="3"/>
  <c r="L79" i="3" s="1"/>
  <c r="G79" i="3"/>
  <c r="F79" i="3"/>
  <c r="E79" i="3"/>
  <c r="L78" i="3"/>
  <c r="L77" i="3"/>
  <c r="K77" i="3"/>
  <c r="L76" i="3"/>
  <c r="K76" i="3"/>
  <c r="J76" i="3"/>
  <c r="L75" i="3"/>
  <c r="K75" i="3"/>
  <c r="J75" i="3"/>
  <c r="L74" i="3"/>
  <c r="K74" i="3"/>
  <c r="J74" i="3"/>
  <c r="I74" i="3"/>
  <c r="L73" i="3"/>
  <c r="K73" i="3"/>
  <c r="J73" i="3"/>
  <c r="I73" i="3"/>
  <c r="L72" i="3"/>
  <c r="K72" i="3"/>
  <c r="J72" i="3"/>
  <c r="I72" i="3"/>
  <c r="J71" i="3"/>
  <c r="H71" i="3"/>
  <c r="I71" i="3" s="1"/>
  <c r="G71" i="3"/>
  <c r="F71" i="3"/>
  <c r="E71" i="3"/>
  <c r="L70" i="3"/>
  <c r="K70" i="3"/>
  <c r="J70" i="3"/>
  <c r="I70" i="3"/>
  <c r="L69" i="3"/>
  <c r="K69" i="3"/>
  <c r="J69" i="3"/>
  <c r="I69" i="3"/>
  <c r="L68" i="3"/>
  <c r="L67" i="3"/>
  <c r="K67" i="3"/>
  <c r="J67" i="3"/>
  <c r="L66" i="3"/>
  <c r="K66" i="3"/>
  <c r="J66" i="3"/>
  <c r="I66" i="3"/>
  <c r="L65" i="3"/>
  <c r="K65" i="3"/>
  <c r="J65" i="3"/>
  <c r="I65" i="3"/>
  <c r="L64" i="3"/>
  <c r="K64" i="3"/>
  <c r="J64" i="3"/>
  <c r="I64" i="3"/>
  <c r="J63" i="3"/>
  <c r="H63" i="3"/>
  <c r="L63" i="3" s="1"/>
  <c r="G63" i="3"/>
  <c r="F63" i="3"/>
  <c r="I63" i="3" s="1"/>
  <c r="E63" i="3"/>
  <c r="L62" i="3"/>
  <c r="K62" i="3"/>
  <c r="J62" i="3"/>
  <c r="L61" i="3"/>
  <c r="K61" i="3"/>
  <c r="J61" i="3"/>
  <c r="L60" i="3"/>
  <c r="K60" i="3"/>
  <c r="J60" i="3"/>
  <c r="L59" i="3"/>
  <c r="K59" i="3"/>
  <c r="J59" i="3"/>
  <c r="L58" i="3"/>
  <c r="K58" i="3"/>
  <c r="J58" i="3"/>
  <c r="L57" i="3"/>
  <c r="K57" i="3"/>
  <c r="J57" i="3"/>
  <c r="L56" i="3"/>
  <c r="K56" i="3"/>
  <c r="J56" i="3"/>
  <c r="K55" i="3"/>
  <c r="H55" i="3"/>
  <c r="L55" i="3" s="1"/>
  <c r="G55" i="3"/>
  <c r="J55" i="3" s="1"/>
  <c r="F55" i="3"/>
  <c r="I55" i="3" s="1"/>
  <c r="E55" i="3"/>
  <c r="L54" i="3"/>
  <c r="K54" i="3"/>
  <c r="J54" i="3"/>
  <c r="I54" i="3"/>
  <c r="L53" i="3"/>
  <c r="K53" i="3"/>
  <c r="J53" i="3"/>
  <c r="I53" i="3"/>
  <c r="L52" i="3"/>
  <c r="I52" i="3"/>
  <c r="L51" i="3"/>
  <c r="K51" i="3"/>
  <c r="J51" i="3"/>
  <c r="I51" i="3"/>
  <c r="L50" i="3"/>
  <c r="K50" i="3"/>
  <c r="J50" i="3"/>
  <c r="I50" i="3"/>
  <c r="L49" i="3"/>
  <c r="K49" i="3"/>
  <c r="J49" i="3"/>
  <c r="I49" i="3"/>
  <c r="L48" i="3"/>
  <c r="K48" i="3"/>
  <c r="J48" i="3"/>
  <c r="I48" i="3"/>
  <c r="I47" i="3"/>
  <c r="H47" i="3"/>
  <c r="L47" i="3" s="1"/>
  <c r="G47" i="3"/>
  <c r="F47" i="3"/>
  <c r="E47" i="3"/>
  <c r="L46" i="3"/>
  <c r="K46" i="3"/>
  <c r="J46" i="3"/>
  <c r="I46" i="3"/>
  <c r="L45" i="3"/>
  <c r="K45" i="3"/>
  <c r="J45" i="3"/>
  <c r="I45" i="3"/>
  <c r="L44" i="3"/>
  <c r="L43" i="3"/>
  <c r="K43" i="3"/>
  <c r="J43" i="3"/>
  <c r="I43" i="3"/>
  <c r="L42" i="3"/>
  <c r="K42" i="3"/>
  <c r="J42" i="3"/>
  <c r="I42" i="3"/>
  <c r="L41" i="3"/>
  <c r="J41" i="3"/>
  <c r="I41" i="3"/>
  <c r="L40" i="3"/>
  <c r="K40" i="3"/>
  <c r="J40" i="3"/>
  <c r="I40" i="3"/>
  <c r="I39" i="3"/>
  <c r="H39" i="3"/>
  <c r="L39" i="3" s="1"/>
  <c r="G39" i="3"/>
  <c r="F39" i="3"/>
  <c r="E39" i="3"/>
  <c r="L38" i="3"/>
  <c r="K38" i="3"/>
  <c r="J38" i="3"/>
  <c r="I38" i="3"/>
  <c r="L37" i="3"/>
  <c r="K37" i="3"/>
  <c r="J37" i="3"/>
  <c r="I37" i="3"/>
  <c r="L36" i="3"/>
  <c r="K36" i="3"/>
  <c r="J36" i="3"/>
  <c r="I36" i="3"/>
  <c r="L35" i="3"/>
  <c r="K35" i="3"/>
  <c r="J35" i="3"/>
  <c r="I35" i="3"/>
  <c r="L34" i="3"/>
  <c r="K34" i="3"/>
  <c r="J34" i="3"/>
  <c r="I34" i="3"/>
  <c r="L33" i="3"/>
  <c r="K33" i="3"/>
  <c r="J33" i="3"/>
  <c r="I33" i="3"/>
  <c r="L32" i="3"/>
  <c r="K32" i="3"/>
  <c r="J32" i="3"/>
  <c r="I32" i="3"/>
  <c r="I31" i="3"/>
  <c r="H31" i="3"/>
  <c r="L31" i="3" s="1"/>
  <c r="G31" i="3"/>
  <c r="F31" i="3"/>
  <c r="E31" i="3"/>
  <c r="L30" i="3"/>
  <c r="K30" i="3"/>
  <c r="J30" i="3"/>
  <c r="I30" i="3"/>
  <c r="L29" i="3"/>
  <c r="K29" i="3"/>
  <c r="J29" i="3"/>
  <c r="L28" i="3"/>
  <c r="K28" i="3"/>
  <c r="J28" i="3"/>
  <c r="L27" i="3"/>
  <c r="K27" i="3"/>
  <c r="J27" i="3"/>
  <c r="L26" i="3"/>
  <c r="K26" i="3"/>
  <c r="J26" i="3"/>
  <c r="I26" i="3"/>
  <c r="L25" i="3"/>
  <c r="K25" i="3"/>
  <c r="J25" i="3"/>
  <c r="I25" i="3"/>
  <c r="L24" i="3"/>
  <c r="K24" i="3"/>
  <c r="J24" i="3"/>
  <c r="I24" i="3"/>
  <c r="J23" i="3"/>
  <c r="H23" i="3"/>
  <c r="L23" i="3" s="1"/>
  <c r="G23" i="3"/>
  <c r="F23" i="3"/>
  <c r="I23" i="3" s="1"/>
  <c r="E23" i="3"/>
  <c r="L22" i="3"/>
  <c r="K22" i="3"/>
  <c r="J22" i="3"/>
  <c r="I22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J15" i="3"/>
  <c r="H15" i="3"/>
  <c r="L15" i="3" s="1"/>
  <c r="G15" i="3"/>
  <c r="F15" i="3"/>
  <c r="I15" i="3" s="1"/>
  <c r="E15" i="3"/>
  <c r="J14" i="3"/>
  <c r="H14" i="3"/>
  <c r="I14" i="3" s="1"/>
  <c r="G14" i="3"/>
  <c r="F14" i="3"/>
  <c r="E14" i="3"/>
  <c r="I13" i="3"/>
  <c r="H13" i="3"/>
  <c r="L13" i="3" s="1"/>
  <c r="G13" i="3"/>
  <c r="I12" i="3"/>
  <c r="H12" i="3"/>
  <c r="L12" i="3" s="1"/>
  <c r="G12" i="3"/>
  <c r="F12" i="3"/>
  <c r="E12" i="3"/>
  <c r="I11" i="3"/>
  <c r="H11" i="3"/>
  <c r="L11" i="3" s="1"/>
  <c r="G11" i="3"/>
  <c r="F11" i="3"/>
  <c r="E11" i="3"/>
  <c r="I10" i="3"/>
  <c r="H10" i="3"/>
  <c r="L10" i="3" s="1"/>
  <c r="G10" i="3"/>
  <c r="F10" i="3"/>
  <c r="E10" i="3"/>
  <c r="I9" i="3"/>
  <c r="H9" i="3"/>
  <c r="L9" i="3" s="1"/>
  <c r="G9" i="3"/>
  <c r="F9" i="3"/>
  <c r="E9" i="3"/>
  <c r="I8" i="3"/>
  <c r="H8" i="3"/>
  <c r="L8" i="3" s="1"/>
  <c r="G8" i="3"/>
  <c r="F8" i="3"/>
  <c r="E8" i="3"/>
  <c r="E7" i="3" s="1"/>
  <c r="M7" i="3"/>
  <c r="G7" i="3"/>
  <c r="F7" i="3"/>
  <c r="C7" i="3"/>
  <c r="J8" i="3" l="1"/>
  <c r="J9" i="3"/>
  <c r="J10" i="3"/>
  <c r="J11" i="3"/>
  <c r="J12" i="3"/>
  <c r="K13" i="3"/>
  <c r="K14" i="3"/>
  <c r="K15" i="3"/>
  <c r="K23" i="3"/>
  <c r="J31" i="3"/>
  <c r="J39" i="3"/>
  <c r="J47" i="3"/>
  <c r="K63" i="3"/>
  <c r="K71" i="3"/>
  <c r="J79" i="3"/>
  <c r="J87" i="3"/>
  <c r="K95" i="3"/>
  <c r="K103" i="3"/>
  <c r="K111" i="3"/>
  <c r="K127" i="3"/>
  <c r="K135" i="3"/>
  <c r="K143" i="3"/>
  <c r="K151" i="3"/>
  <c r="J159" i="3"/>
  <c r="J167" i="3"/>
  <c r="J175" i="3"/>
  <c r="H7" i="3"/>
  <c r="K8" i="3"/>
  <c r="K9" i="3"/>
  <c r="K10" i="3"/>
  <c r="K11" i="3"/>
  <c r="K12" i="3"/>
  <c r="L14" i="3"/>
  <c r="K31" i="3"/>
  <c r="K39" i="3"/>
  <c r="K47" i="3"/>
  <c r="L71" i="3"/>
  <c r="K79" i="3"/>
  <c r="K87" i="3"/>
  <c r="L95" i="3"/>
  <c r="L103" i="3"/>
  <c r="L111" i="3"/>
  <c r="L119" i="3"/>
  <c r="L127" i="3"/>
  <c r="L151" i="3"/>
  <c r="K159" i="3"/>
  <c r="K167" i="3"/>
  <c r="K175" i="3"/>
  <c r="I7" i="3" l="1"/>
  <c r="J7" i="3"/>
  <c r="L7" i="3"/>
  <c r="K7" i="3"/>
</calcChain>
</file>

<file path=xl/sharedStrings.xml><?xml version="1.0" encoding="utf-8"?>
<sst xmlns="http://schemas.openxmlformats.org/spreadsheetml/2006/main" count="240" uniqueCount="70">
  <si>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</si>
  <si>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</si>
  <si>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</si>
  <si>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</si>
  <si>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</si>
  <si>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</si>
  <si>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</si>
  <si>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2019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</si>
  <si>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</si>
  <si>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</si>
  <si>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</si>
  <si>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</si>
  <si>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</si>
  <si>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</si>
  <si>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2019 год </t>
  </si>
  <si>
    <t>9
= гр.8 - гр.6</t>
  </si>
  <si>
    <t>10
= гр.8/гр.7*100</t>
  </si>
  <si>
    <t>11
= гр.8/гр.6*100</t>
  </si>
  <si>
    <t>12
= гр.8/гр.5*100</t>
  </si>
  <si>
    <t>Всего 21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</si>
  <si>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</si>
  <si>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</si>
  <si>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</si>
  <si>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</si>
  <si>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</si>
  <si>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</si>
  <si>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</si>
  <si>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</si>
  <si>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</si>
  <si>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</si>
  <si>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</si>
  <si>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И.о.начальника отдела социально-трудовых отношений,
Захаров О.А.
225561</t>
  </si>
  <si>
    <t>"Развитие культуры Нефтеюганского района на 2019-2024 годы и на период до 2030 года"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</si>
  <si>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</si>
  <si>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</si>
  <si>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</si>
  <si>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Смирнов М.А. 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</si>
  <si>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</si>
  <si>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</si>
  <si>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</si>
  <si>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</si>
  <si>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</si>
  <si>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</si>
  <si>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</si>
  <si>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</si>
  <si>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</si>
  <si>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</si>
  <si>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</si>
  <si>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2019-2024 годы и на период до 2030 года»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</si>
  <si>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</si>
  <si>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</si>
  <si>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</si>
  <si>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</si>
  <si>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</si>
  <si>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 xml:space="preserve">
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</si>
  <si>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</si>
  <si>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</si>
  <si>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на 2019-2024 годы и период до 2030 года»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</si>
  <si>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</si>
  <si>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</si>
  <si>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</si>
  <si>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</si>
  <si>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</si>
  <si>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</si>
  <si>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</si>
  <si>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>на 30.09.2019 год</t>
  </si>
  <si>
    <r>
      <rPr>
        <b/>
        <u/>
        <sz val="32"/>
        <rFont val="Times New Roman"/>
        <family val="1"/>
        <charset val="204"/>
      </rPr>
      <t>Исполнение без иных источников составляет:</t>
    </r>
    <r>
      <rPr>
        <sz val="32"/>
        <rFont val="Times New Roman"/>
        <family val="1"/>
        <charset val="204"/>
      </rPr>
      <t xml:space="preserve">
</t>
    </r>
    <r>
      <rPr>
        <b/>
        <sz val="32"/>
        <rFont val="Times New Roman"/>
        <family val="1"/>
        <charset val="204"/>
      </rPr>
      <t xml:space="preserve">57,9%к утвержденному/уточненному  плану на 2019 год, </t>
    </r>
    <r>
      <rPr>
        <sz val="32"/>
        <rFont val="Times New Roman"/>
        <family val="1"/>
        <charset val="204"/>
      </rPr>
      <t xml:space="preserve">
85,5% к комплексному плану,
73,0% к лимитам финансирования.</t>
    </r>
  </si>
  <si>
    <t>Заместитель председателя комитета по культуре
Аликова Е.С.
316414</t>
  </si>
  <si>
    <t xml:space="preserve">Начальник отдела по реализации жилищных программ комитета  жилищной политике
Гончаренко Т.Л.
250159
</t>
  </si>
  <si>
    <t xml:space="preserve">Начальник управления по учету и отчетности –  главный бухгалтер АНР,
Раздрогина Т.П.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</si>
</sst>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#,##0.0"/>
    <numFmt numFmtId="170" formatCode="_-* #,##0.0_р_._-;\-* #,##0.0_р_._-;_-* &quot;-&quot;?_р_._-;_-@_-"/>
    <numFmt numFmtId="171" formatCode="#,##0.00_ ;\-#,##0.00\ "/>
    <numFmt numFmtId="172" formatCode="_-* #,##0.000_р_._-;\-* #,##0.000_р_._-;_-* &quot;-&quot;?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30"/>
      <name val="Times New Roman"/>
      <family val="1"/>
      <charset val="204"/>
    </font>
    <font>
      <sz val="20"/>
      <name val="Calibri"/>
      <family val="2"/>
      <scheme val="minor"/>
    </font>
    <font>
      <sz val="42"/>
      <name val="Times New Roman"/>
      <family val="1"/>
      <charset val="204"/>
    </font>
    <font>
      <b/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2"/>
      <name val="Times New Roman"/>
      <family val="1"/>
      <charset val="204"/>
    </font>
    <font>
      <b/>
      <u/>
      <sz val="3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name val="Times New Roman"/>
      <family val="1"/>
      <charset val="204"/>
    </font>
    <font>
      <sz val="48"/>
      <name val="Times New Roman"/>
      <family val="1"/>
      <charset val="204"/>
    </font>
    <font>
      <sz val="4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20"/>
      <color rgb="FFFF0000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4" fillId="0" borderId="0" xfId="0" applyFont="1"/>
    <xf numFmtId="0" fontId="5" fillId="0" borderId="0" xfId="0" applyFont="1"/>
    <xf numFmtId="166" fontId="12" fillId="4" borderId="1" xfId="3" applyNumberFormat="1" applyFont="1" applyFill="1" applyBorder="1" applyAlignment="1">
      <alignment horizontal="right" vertical="center" wrapText="1"/>
    </xf>
    <xf numFmtId="167" fontId="12" fillId="4" borderId="1" xfId="3" applyNumberFormat="1" applyFont="1" applyFill="1" applyBorder="1" applyAlignment="1">
      <alignment horizontal="right" vertical="center" wrapText="1"/>
    </xf>
    <xf numFmtId="168" fontId="12" fillId="4" borderId="1" xfId="3" applyNumberFormat="1" applyFont="1" applyFill="1" applyBorder="1" applyAlignment="1">
      <alignment horizontal="right" vertical="center" wrapText="1"/>
    </xf>
    <xf numFmtId="168" fontId="16" fillId="3" borderId="1" xfId="3" applyNumberFormat="1" applyFont="1" applyFill="1" applyBorder="1" applyAlignment="1">
      <alignment horizontal="right" vertical="center" wrapText="1"/>
    </xf>
    <xf numFmtId="168" fontId="12" fillId="3" borderId="1" xfId="3" applyNumberFormat="1" applyFont="1" applyFill="1" applyBorder="1" applyAlignment="1">
      <alignment horizontal="right" vertical="center" wrapText="1"/>
    </xf>
    <xf numFmtId="166" fontId="16" fillId="5" borderId="1" xfId="3" applyNumberFormat="1" applyFont="1" applyFill="1" applyBorder="1" applyAlignment="1">
      <alignment horizontal="right" vertical="center" wrapText="1"/>
    </xf>
    <xf numFmtId="166" fontId="12" fillId="3" borderId="1" xfId="3" applyNumberFormat="1" applyFont="1" applyFill="1" applyBorder="1" applyAlignment="1">
      <alignment horizontal="right" vertical="center" wrapText="1"/>
    </xf>
    <xf numFmtId="166" fontId="16" fillId="3" borderId="1" xfId="3" applyNumberFormat="1" applyFont="1" applyFill="1" applyBorder="1" applyAlignment="1">
      <alignment horizontal="right" vertical="center" wrapText="1"/>
    </xf>
    <xf numFmtId="167" fontId="16" fillId="5" borderId="1" xfId="3" applyNumberFormat="1" applyFont="1" applyFill="1" applyBorder="1" applyAlignment="1">
      <alignment horizontal="right" vertical="center" wrapText="1"/>
    </xf>
    <xf numFmtId="169" fontId="12" fillId="4" borderId="1" xfId="3" applyNumberFormat="1" applyFont="1" applyFill="1" applyBorder="1" applyAlignment="1">
      <alignment horizontal="right" vertical="center" wrapText="1"/>
    </xf>
    <xf numFmtId="169" fontId="16" fillId="5" borderId="1" xfId="3" applyNumberFormat="1" applyFont="1" applyFill="1" applyBorder="1" applyAlignment="1">
      <alignment horizontal="right" vertical="center" wrapText="1"/>
    </xf>
    <xf numFmtId="166" fontId="16" fillId="5" borderId="1" xfId="8" applyNumberFormat="1" applyFont="1" applyFill="1" applyBorder="1" applyAlignment="1">
      <alignment horizontal="right" vertical="center" wrapText="1"/>
    </xf>
    <xf numFmtId="166" fontId="18" fillId="3" borderId="1" xfId="7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166" fontId="19" fillId="0" borderId="1" xfId="0" applyNumberFormat="1" applyFont="1" applyBorder="1" applyAlignment="1">
      <alignment vertical="center"/>
    </xf>
    <xf numFmtId="166" fontId="16" fillId="3" borderId="1" xfId="8" applyNumberFormat="1" applyFont="1" applyFill="1" applyBorder="1" applyAlignment="1">
      <alignment horizontal="right" vertical="center" wrapText="1"/>
    </xf>
    <xf numFmtId="43" fontId="16" fillId="3" borderId="1" xfId="7" applyNumberFormat="1" applyFont="1" applyFill="1" applyBorder="1" applyAlignment="1">
      <alignment horizontal="center" vertical="center" wrapText="1"/>
    </xf>
    <xf numFmtId="166" fontId="12" fillId="5" borderId="1" xfId="3" applyNumberFormat="1" applyFont="1" applyFill="1" applyBorder="1" applyAlignment="1">
      <alignment horizontal="right" vertical="center" wrapText="1"/>
    </xf>
    <xf numFmtId="167" fontId="16" fillId="3" borderId="1" xfId="3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1" fontId="9" fillId="3" borderId="1" xfId="3" applyNumberFormat="1" applyFont="1" applyFill="1" applyBorder="1" applyAlignment="1">
      <alignment horizontal="center" vertical="center" wrapText="1"/>
    </xf>
    <xf numFmtId="172" fontId="17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18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13" fillId="0" borderId="1" xfId="1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3" fillId="3" borderId="1" xfId="12" applyFont="1" applyFill="1" applyBorder="1" applyAlignment="1">
      <alignment horizontal="center" vertical="center" wrapText="1"/>
    </xf>
    <xf numFmtId="0" fontId="25" fillId="0" borderId="0" xfId="12" applyFont="1"/>
    <xf numFmtId="0" fontId="22" fillId="0" borderId="0" xfId="12" applyFont="1"/>
    <xf numFmtId="0" fontId="20" fillId="0" borderId="0" xfId="12" applyFont="1"/>
    <xf numFmtId="0" fontId="13" fillId="2" borderId="1" xfId="12" applyFont="1" applyFill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7" fillId="2" borderId="1" xfId="12" applyFont="1" applyFill="1" applyBorder="1" applyAlignment="1">
      <alignment horizontal="center" vertical="center" wrapText="1"/>
    </xf>
    <xf numFmtId="49" fontId="7" fillId="2" borderId="1" xfId="12" applyNumberFormat="1" applyFont="1" applyFill="1" applyBorder="1" applyAlignment="1">
      <alignment horizontal="center" vertical="center" wrapText="1"/>
    </xf>
    <xf numFmtId="0" fontId="7" fillId="3" borderId="1" xfId="12" applyFont="1" applyFill="1" applyBorder="1" applyAlignment="1">
      <alignment horizontal="center" vertical="center"/>
    </xf>
    <xf numFmtId="0" fontId="28" fillId="0" borderId="0" xfId="12" applyFont="1"/>
    <xf numFmtId="0" fontId="21" fillId="0" borderId="0" xfId="12" applyFont="1"/>
    <xf numFmtId="0" fontId="29" fillId="0" borderId="0" xfId="12" applyFont="1"/>
    <xf numFmtId="0" fontId="9" fillId="0" borderId="1" xfId="12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164" fontId="10" fillId="0" borderId="1" xfId="12" applyNumberFormat="1" applyFont="1" applyBorder="1" applyAlignment="1">
      <alignment horizontal="center" vertical="center"/>
    </xf>
    <xf numFmtId="0" fontId="11" fillId="0" borderId="1" xfId="12" applyFont="1" applyFill="1" applyBorder="1" applyAlignment="1">
      <alignment horizontal="center" vertical="center" textRotation="90" wrapText="1"/>
    </xf>
    <xf numFmtId="1" fontId="10" fillId="3" borderId="1" xfId="12" applyNumberFormat="1" applyFont="1" applyFill="1" applyBorder="1" applyAlignment="1">
      <alignment horizontal="center" vertical="center" wrapText="1"/>
    </xf>
    <xf numFmtId="0" fontId="13" fillId="0" borderId="2" xfId="12" applyFont="1" applyBorder="1" applyAlignment="1">
      <alignment horizontal="left" vertical="center" wrapText="1"/>
    </xf>
    <xf numFmtId="0" fontId="4" fillId="0" borderId="0" xfId="12" applyFont="1"/>
    <xf numFmtId="0" fontId="5" fillId="0" borderId="0" xfId="12" applyFont="1"/>
    <xf numFmtId="0" fontId="15" fillId="0" borderId="0" xfId="12" applyFont="1"/>
    <xf numFmtId="0" fontId="10" fillId="0" borderId="1" xfId="12" applyFont="1" applyBorder="1" applyAlignment="1">
      <alignment horizontal="center" vertical="center"/>
    </xf>
    <xf numFmtId="16" fontId="13" fillId="5" borderId="1" xfId="12" applyNumberFormat="1" applyFont="1" applyFill="1" applyBorder="1" applyAlignment="1">
      <alignment horizontal="center" vertical="center" textRotation="90" wrapText="1"/>
    </xf>
    <xf numFmtId="166" fontId="16" fillId="2" borderId="1" xfId="12" applyNumberFormat="1" applyFont="1" applyFill="1" applyBorder="1" applyAlignment="1">
      <alignment horizontal="right" vertical="center" wrapText="1"/>
    </xf>
    <xf numFmtId="167" fontId="16" fillId="2" borderId="1" xfId="12" applyNumberFormat="1" applyFont="1" applyFill="1" applyBorder="1" applyAlignment="1">
      <alignment horizontal="right" vertical="center" wrapText="1"/>
    </xf>
    <xf numFmtId="166" fontId="12" fillId="2" borderId="1" xfId="12" applyNumberFormat="1" applyFont="1" applyFill="1" applyBorder="1" applyAlignment="1">
      <alignment horizontal="right" vertical="center" wrapText="1"/>
    </xf>
    <xf numFmtId="0" fontId="10" fillId="3" borderId="1" xfId="12" applyFont="1" applyFill="1" applyBorder="1" applyAlignment="1">
      <alignment horizontal="center" vertical="center" wrapText="1"/>
    </xf>
    <xf numFmtId="0" fontId="13" fillId="0" borderId="3" xfId="12" applyFont="1" applyBorder="1" applyAlignment="1">
      <alignment horizontal="left" vertical="center" wrapText="1"/>
    </xf>
    <xf numFmtId="16" fontId="13" fillId="5" borderId="1" xfId="13" applyNumberFormat="1" applyFont="1" applyFill="1" applyBorder="1" applyAlignment="1">
      <alignment horizontal="center" vertical="center" textRotation="90" wrapText="1"/>
    </xf>
    <xf numFmtId="0" fontId="13" fillId="5" borderId="1" xfId="13" applyFont="1" applyFill="1" applyBorder="1" applyAlignment="1">
      <alignment horizontal="center" vertical="center" textRotation="90" wrapText="1"/>
    </xf>
    <xf numFmtId="0" fontId="13" fillId="5" borderId="1" xfId="12" applyFont="1" applyFill="1" applyBorder="1" applyAlignment="1">
      <alignment horizontal="center" vertical="center" textRotation="90" wrapText="1"/>
    </xf>
    <xf numFmtId="43" fontId="16" fillId="2" borderId="1" xfId="11" applyFont="1" applyFill="1" applyBorder="1" applyAlignment="1">
      <alignment horizontal="right" vertical="center" wrapText="1"/>
    </xf>
    <xf numFmtId="0" fontId="13" fillId="0" borderId="4" xfId="12" applyFont="1" applyBorder="1" applyAlignment="1">
      <alignment horizontal="left" vertical="center" wrapText="1"/>
    </xf>
    <xf numFmtId="0" fontId="9" fillId="5" borderId="1" xfId="12" applyFont="1" applyFill="1" applyBorder="1" applyAlignment="1">
      <alignment horizontal="center" vertical="center"/>
    </xf>
    <xf numFmtId="0" fontId="9" fillId="5" borderId="1" xfId="12" applyFont="1" applyFill="1" applyBorder="1" applyAlignment="1">
      <alignment horizontal="center" vertical="center" wrapText="1"/>
    </xf>
    <xf numFmtId="164" fontId="9" fillId="5" borderId="1" xfId="12" applyNumberFormat="1" applyFont="1" applyFill="1" applyBorder="1" applyAlignment="1">
      <alignment horizontal="center" vertical="center"/>
    </xf>
    <xf numFmtId="0" fontId="9" fillId="3" borderId="1" xfId="12" applyFont="1" applyFill="1" applyBorder="1" applyAlignment="1">
      <alignment horizontal="center" vertical="center" wrapText="1"/>
    </xf>
    <xf numFmtId="0" fontId="17" fillId="0" borderId="1" xfId="14" applyFont="1" applyFill="1" applyBorder="1" applyAlignment="1">
      <alignment horizontal="center" vertical="center" wrapText="1"/>
    </xf>
    <xf numFmtId="0" fontId="17" fillId="0" borderId="1" xfId="14" applyFont="1" applyBorder="1" applyAlignment="1">
      <alignment horizontal="center" vertical="center" wrapText="1"/>
    </xf>
    <xf numFmtId="0" fontId="17" fillId="0" borderId="1" xfId="12" applyFont="1" applyFill="1" applyBorder="1" applyAlignment="1">
      <alignment horizontal="center" vertical="center" wrapText="1"/>
    </xf>
    <xf numFmtId="170" fontId="16" fillId="0" borderId="1" xfId="7" applyNumberFormat="1" applyFont="1" applyFill="1" applyBorder="1" applyAlignment="1">
      <alignment horizontal="right" vertical="center" wrapText="1"/>
    </xf>
    <xf numFmtId="43" fontId="16" fillId="5" borderId="1" xfId="11" applyFont="1" applyFill="1" applyBorder="1" applyAlignment="1">
      <alignment horizontal="right" vertical="center" wrapText="1"/>
    </xf>
    <xf numFmtId="166" fontId="12" fillId="0" borderId="1" xfId="3" applyNumberFormat="1" applyFont="1" applyFill="1" applyBorder="1" applyAlignment="1">
      <alignment horizontal="right" vertical="center" wrapText="1"/>
    </xf>
    <xf numFmtId="0" fontId="17" fillId="0" borderId="1" xfId="12" applyFont="1" applyBorder="1" applyAlignment="1">
      <alignment horizontal="center" vertical="center" wrapText="1"/>
    </xf>
    <xf numFmtId="166" fontId="16" fillId="5" borderId="1" xfId="11" applyNumberFormat="1" applyFont="1" applyFill="1" applyBorder="1" applyAlignment="1">
      <alignment horizontal="right" vertical="center" wrapText="1"/>
    </xf>
    <xf numFmtId="166" fontId="16" fillId="0" borderId="1" xfId="3" applyNumberFormat="1" applyFont="1" applyFill="1" applyBorder="1" applyAlignment="1">
      <alignment horizontal="right" vertical="center" wrapText="1"/>
    </xf>
    <xf numFmtId="166" fontId="16" fillId="0" borderId="1" xfId="12" applyNumberFormat="1" applyFont="1" applyFill="1" applyBorder="1" applyAlignment="1">
      <alignment horizontal="right" vertical="center" wrapText="1"/>
    </xf>
    <xf numFmtId="167" fontId="12" fillId="4" borderId="1" xfId="11" applyNumberFormat="1" applyFont="1" applyFill="1" applyBorder="1" applyAlignment="1">
      <alignment horizontal="right" vertical="center" wrapText="1"/>
    </xf>
    <xf numFmtId="167" fontId="16" fillId="5" borderId="1" xfId="11" applyNumberFormat="1" applyFont="1" applyFill="1" applyBorder="1" applyAlignment="1">
      <alignment horizontal="right" vertical="center" wrapText="1"/>
    </xf>
    <xf numFmtId="1" fontId="9" fillId="3" borderId="1" xfId="12" applyNumberFormat="1" applyFont="1" applyFill="1" applyBorder="1" applyAlignment="1">
      <alignment horizontal="center" vertical="center" wrapText="1"/>
    </xf>
    <xf numFmtId="0" fontId="17" fillId="0" borderId="1" xfId="15" applyFont="1" applyFill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166" fontId="18" fillId="0" borderId="1" xfId="7" applyNumberFormat="1" applyFont="1" applyFill="1" applyBorder="1" applyAlignment="1">
      <alignment horizontal="right" vertical="center" wrapText="1"/>
    </xf>
    <xf numFmtId="171" fontId="16" fillId="0" borderId="1" xfId="11" applyNumberFormat="1" applyFont="1" applyFill="1" applyBorder="1" applyAlignment="1">
      <alignment horizontal="right" vertical="center" wrapText="1"/>
    </xf>
    <xf numFmtId="166" fontId="16" fillId="3" borderId="1" xfId="12" applyNumberFormat="1" applyFont="1" applyFill="1" applyBorder="1" applyAlignment="1">
      <alignment horizontal="right" vertical="center" wrapText="1"/>
    </xf>
    <xf numFmtId="166" fontId="16" fillId="5" borderId="1" xfId="12" applyNumberFormat="1" applyFont="1" applyFill="1" applyBorder="1" applyAlignment="1">
      <alignment horizontal="right" vertical="center" wrapText="1"/>
    </xf>
    <xf numFmtId="0" fontId="9" fillId="0" borderId="1" xfId="12" applyFont="1" applyFill="1" applyBorder="1" applyAlignment="1">
      <alignment horizontal="center" vertical="center" wrapText="1"/>
    </xf>
    <xf numFmtId="164" fontId="9" fillId="0" borderId="1" xfId="12" applyNumberFormat="1" applyFont="1" applyFill="1" applyBorder="1" applyAlignment="1">
      <alignment horizontal="center" vertical="center"/>
    </xf>
    <xf numFmtId="172" fontId="17" fillId="0" borderId="1" xfId="2" applyNumberFormat="1" applyFont="1" applyFill="1" applyBorder="1" applyAlignment="1">
      <alignment horizontal="center" vertical="center" wrapText="1"/>
    </xf>
    <xf numFmtId="0" fontId="17" fillId="3" borderId="1" xfId="13" applyFont="1" applyFill="1" applyBorder="1" applyAlignment="1">
      <alignment horizontal="center" vertical="center" wrapText="1"/>
    </xf>
    <xf numFmtId="169" fontId="12" fillId="4" borderId="1" xfId="11" applyNumberFormat="1" applyFont="1" applyFill="1" applyBorder="1" applyAlignment="1">
      <alignment horizontal="right" vertical="center" wrapText="1"/>
    </xf>
    <xf numFmtId="166" fontId="16" fillId="0" borderId="1" xfId="8" applyNumberFormat="1" applyFont="1" applyFill="1" applyBorder="1" applyAlignment="1">
      <alignment horizontal="right" vertical="center" wrapText="1"/>
    </xf>
    <xf numFmtId="169" fontId="16" fillId="0" borderId="1" xfId="8" applyNumberFormat="1" applyFont="1" applyFill="1" applyBorder="1" applyAlignment="1">
      <alignment horizontal="right" vertical="center" wrapText="1"/>
    </xf>
    <xf numFmtId="43" fontId="16" fillId="0" borderId="1" xfId="11" applyFont="1" applyFill="1" applyBorder="1" applyAlignment="1">
      <alignment horizontal="right" vertical="center" wrapText="1"/>
    </xf>
    <xf numFmtId="0" fontId="17" fillId="3" borderId="1" xfId="12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43" fontId="16" fillId="3" borderId="1" xfId="11" applyFont="1" applyFill="1" applyBorder="1" applyAlignment="1">
      <alignment horizontal="right" vertical="center" wrapText="1"/>
    </xf>
    <xf numFmtId="166" fontId="16" fillId="3" borderId="1" xfId="11" applyNumberFormat="1" applyFont="1" applyFill="1" applyBorder="1" applyAlignment="1">
      <alignment horizontal="right" vertical="center" wrapText="1"/>
    </xf>
    <xf numFmtId="166" fontId="16" fillId="3" borderId="1" xfId="16" applyNumberFormat="1" applyFont="1" applyFill="1" applyBorder="1" applyAlignment="1">
      <alignment horizontal="right" vertical="center" wrapText="1"/>
    </xf>
    <xf numFmtId="0" fontId="30" fillId="0" borderId="0" xfId="0" applyFont="1"/>
    <xf numFmtId="0" fontId="31" fillId="0" borderId="0" xfId="0" applyFont="1"/>
  </cellXfs>
  <cellStyles count="17">
    <cellStyle name="Обычный" xfId="0" builtinId="0"/>
    <cellStyle name="Обычный 2 2 11 3 2" xfId="9"/>
    <cellStyle name="Обычный 2 2 11 3 2 2" xfId="15"/>
    <cellStyle name="Обычный 2 2 12 2 2" xfId="10"/>
    <cellStyle name="Обычный 2 2 12 2 2 2" xfId="16"/>
    <cellStyle name="Обычный 2 2 14 2" xfId="1"/>
    <cellStyle name="Обычный 2 2 14 2 2" xfId="12"/>
    <cellStyle name="Обычный 2 2 6 8 2" xfId="6"/>
    <cellStyle name="Обычный 2 2 6 8 2 2" xfId="14"/>
    <cellStyle name="Обычный 2 2 7 7 2" xfId="4"/>
    <cellStyle name="Обычный 2 2 7 7 2 2" xfId="13"/>
    <cellStyle name="Обычный 2 2_30-ра" xfId="2"/>
    <cellStyle name="Финансовый" xfId="11" builtinId="3"/>
    <cellStyle name="Финансовый 2" xfId="5"/>
    <cellStyle name="Финансовый 2 2" xfId="3"/>
    <cellStyle name="Финансовый 2 2 2" xfId="7"/>
    <cellStyle name="Финансовый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E13" sqref="E13"/>
    </sheetView>
  </sheetViews>
  <sheetFormatPr defaultRowHeight="43.5" x14ac:dyDescent="0.65"/>
  <cols>
    <col min="1" max="1" width="13.42578125" style="27" customWidth="1"/>
    <col min="2" max="2" width="91.140625" style="28" customWidth="1"/>
    <col min="3" max="3" width="44.5703125" style="29" customWidth="1"/>
    <col min="4" max="4" width="32.42578125" style="30" customWidth="1"/>
    <col min="5" max="5" width="60.28515625" style="28" customWidth="1"/>
    <col min="6" max="6" width="55.5703125" style="28" customWidth="1"/>
    <col min="7" max="7" width="58.5703125" style="28" customWidth="1"/>
    <col min="8" max="8" width="54.85546875" style="28" customWidth="1"/>
    <col min="9" max="9" width="56.28515625" style="28" customWidth="1"/>
    <col min="10" max="10" width="43.42578125" style="28" customWidth="1"/>
    <col min="11" max="11" width="48.7109375" style="28" customWidth="1"/>
    <col min="12" max="12" width="49.140625" style="28" customWidth="1"/>
    <col min="13" max="13" width="43.7109375" style="28" customWidth="1"/>
    <col min="14" max="14" width="84.5703125" style="111" customWidth="1"/>
    <col min="15" max="15" width="37.7109375" style="28" customWidth="1"/>
    <col min="16" max="16384" width="9.140625" style="28"/>
  </cols>
  <sheetData>
    <row r="1" spans="1:29" ht="16.5" customHeight="1" x14ac:dyDescent="0.65">
      <c r="N1" s="31"/>
      <c r="O1" s="32"/>
      <c r="P1" s="32"/>
      <c r="Q1" s="32"/>
    </row>
    <row r="2" spans="1:29" ht="74.25" customHeight="1" x14ac:dyDescent="0.8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/>
      <c r="P2" s="32"/>
      <c r="Q2" s="32"/>
    </row>
    <row r="3" spans="1:29" ht="54" customHeight="1" x14ac:dyDescent="0.65">
      <c r="A3" s="34"/>
      <c r="B3" s="2"/>
      <c r="C3" s="35"/>
      <c r="D3" s="36"/>
      <c r="E3" s="2"/>
      <c r="F3" s="2"/>
      <c r="G3" s="2"/>
      <c r="H3" s="2"/>
      <c r="I3" s="2"/>
      <c r="J3" s="2"/>
      <c r="K3" s="2"/>
      <c r="L3" s="2"/>
      <c r="M3" s="2"/>
      <c r="N3" s="37"/>
      <c r="O3" s="32"/>
      <c r="P3" s="32"/>
      <c r="Q3" s="32"/>
    </row>
    <row r="4" spans="1:29" s="43" customFormat="1" ht="87" customHeight="1" x14ac:dyDescent="0.5">
      <c r="A4" s="38" t="s">
        <v>1</v>
      </c>
      <c r="B4" s="38" t="s">
        <v>2</v>
      </c>
      <c r="C4" s="38" t="s">
        <v>3</v>
      </c>
      <c r="D4" s="38" t="s">
        <v>4</v>
      </c>
      <c r="E4" s="39" t="s">
        <v>65</v>
      </c>
      <c r="F4" s="39"/>
      <c r="G4" s="39"/>
      <c r="H4" s="39"/>
      <c r="I4" s="39"/>
      <c r="J4" s="39"/>
      <c r="K4" s="39"/>
      <c r="L4" s="39"/>
      <c r="M4" s="40" t="s">
        <v>5</v>
      </c>
      <c r="N4" s="38" t="s">
        <v>6</v>
      </c>
      <c r="O4" s="41"/>
      <c r="P4" s="41"/>
      <c r="Q4" s="41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s="43" customFormat="1" ht="259.5" customHeight="1" x14ac:dyDescent="0.5">
      <c r="A5" s="38"/>
      <c r="B5" s="38"/>
      <c r="C5" s="38"/>
      <c r="D5" s="38"/>
      <c r="E5" s="44" t="s">
        <v>7</v>
      </c>
      <c r="F5" s="44" t="s">
        <v>8</v>
      </c>
      <c r="G5" s="44" t="s">
        <v>9</v>
      </c>
      <c r="H5" s="44" t="s">
        <v>10</v>
      </c>
      <c r="I5" s="44" t="s">
        <v>11</v>
      </c>
      <c r="J5" s="44" t="s">
        <v>12</v>
      </c>
      <c r="K5" s="44" t="s">
        <v>13</v>
      </c>
      <c r="L5" s="44" t="s">
        <v>14</v>
      </c>
      <c r="M5" s="40"/>
      <c r="N5" s="38"/>
      <c r="O5" s="41"/>
      <c r="P5" s="41"/>
      <c r="Q5" s="41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s="52" customFormat="1" ht="130.5" customHeight="1" x14ac:dyDescent="0.4">
      <c r="A6" s="45">
        <v>1</v>
      </c>
      <c r="B6" s="45">
        <v>2</v>
      </c>
      <c r="C6" s="45">
        <v>3</v>
      </c>
      <c r="D6" s="46">
        <v>4</v>
      </c>
      <c r="E6" s="47">
        <v>5</v>
      </c>
      <c r="F6" s="47">
        <v>6</v>
      </c>
      <c r="G6" s="47">
        <v>7</v>
      </c>
      <c r="H6" s="47">
        <v>8</v>
      </c>
      <c r="I6" s="48" t="s">
        <v>15</v>
      </c>
      <c r="J6" s="48" t="s">
        <v>16</v>
      </c>
      <c r="K6" s="48" t="s">
        <v>17</v>
      </c>
      <c r="L6" s="48" t="s">
        <v>18</v>
      </c>
      <c r="M6" s="49">
        <v>13</v>
      </c>
      <c r="N6" s="45">
        <v>14</v>
      </c>
      <c r="O6" s="50"/>
      <c r="P6" s="50"/>
      <c r="Q6" s="50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s="61" customFormat="1" ht="154.5" customHeight="1" x14ac:dyDescent="0.5">
      <c r="A7" s="53"/>
      <c r="B7" s="54" t="s">
        <v>19</v>
      </c>
      <c r="C7" s="55">
        <f>C15+C23+C31+C39+C47+C55+C63+C71+C79+C87+C95+C103+C111+C119+C127+C135+C143++C151+C159+C167+C175</f>
        <v>139</v>
      </c>
      <c r="D7" s="56" t="s">
        <v>20</v>
      </c>
      <c r="E7" s="3">
        <f>E8+E9+E10+E11+E13</f>
        <v>8905575.6343400013</v>
      </c>
      <c r="F7" s="3">
        <f>F8+F9+F10+F11+F13</f>
        <v>4957880.065369999</v>
      </c>
      <c r="G7" s="3">
        <f>G8+G9+G10+G11+G13</f>
        <v>5803225.9910300002</v>
      </c>
      <c r="H7" s="3">
        <f>H8+H9+H10+H11+H13</f>
        <v>4237249.2355799992</v>
      </c>
      <c r="I7" s="4">
        <f t="shared" ref="I7:I26" si="0">H7-F7</f>
        <v>-720630.82978999987</v>
      </c>
      <c r="J7" s="3">
        <f t="shared" ref="J7:J15" si="1">IF(H7=0, ,H7/G7*100)</f>
        <v>73.015409741572725</v>
      </c>
      <c r="K7" s="3">
        <f t="shared" ref="K7:K15" si="2">IF(H7=0,0,H7/F7*100)</f>
        <v>85.464940250905002</v>
      </c>
      <c r="L7" s="3">
        <f t="shared" ref="L7:L70" si="3">IF(H7=0,0,H7/E7*100)</f>
        <v>47.579734422119977</v>
      </c>
      <c r="M7" s="57">
        <f>M15+M23+M31+M39+M47+M55+M63+M71+M79+M87+M95+M103+M111+M119+M127+M135+M143+M151+M159+M167+M175</f>
        <v>134</v>
      </c>
      <c r="N7" s="58" t="s">
        <v>66</v>
      </c>
      <c r="O7" s="59"/>
      <c r="P7" s="59"/>
      <c r="Q7" s="59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s="61" customFormat="1" ht="124.5" customHeight="1" x14ac:dyDescent="0.5">
      <c r="A8" s="53"/>
      <c r="B8" s="54"/>
      <c r="C8" s="62"/>
      <c r="D8" s="63" t="s">
        <v>21</v>
      </c>
      <c r="E8" s="64">
        <f t="shared" ref="E8:H14" si="4">E16+E24+E32+E40+E48+E56+E64+E72+E80+E88+E96+E104+E112+E120+E128+E136+E144+E152+E160+E168+E176</f>
        <v>97645.704360000003</v>
      </c>
      <c r="F8" s="64">
        <f t="shared" si="4"/>
        <v>18108.254360000003</v>
      </c>
      <c r="G8" s="64">
        <f t="shared" si="4"/>
        <v>14574.499169999999</v>
      </c>
      <c r="H8" s="64">
        <f t="shared" si="4"/>
        <v>14428.84203</v>
      </c>
      <c r="I8" s="65">
        <f t="shared" si="0"/>
        <v>-3679.4123300000028</v>
      </c>
      <c r="J8" s="66">
        <f t="shared" si="1"/>
        <v>99.000602776801969</v>
      </c>
      <c r="K8" s="66">
        <f t="shared" si="2"/>
        <v>79.681021390291534</v>
      </c>
      <c r="L8" s="66">
        <f t="shared" si="3"/>
        <v>14.776729938680939</v>
      </c>
      <c r="M8" s="67"/>
      <c r="N8" s="68"/>
      <c r="O8" s="59"/>
      <c r="P8" s="59"/>
      <c r="Q8" s="59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s="61" customFormat="1" ht="124.5" customHeight="1" x14ac:dyDescent="0.5">
      <c r="A9" s="53"/>
      <c r="B9" s="54"/>
      <c r="C9" s="62"/>
      <c r="D9" s="63" t="s">
        <v>22</v>
      </c>
      <c r="E9" s="64">
        <f t="shared" si="4"/>
        <v>3321500.6692400002</v>
      </c>
      <c r="F9" s="64">
        <f t="shared" si="4"/>
        <v>2390658.0480899992</v>
      </c>
      <c r="G9" s="64">
        <f t="shared" si="4"/>
        <v>1936757.6240999994</v>
      </c>
      <c r="H9" s="64">
        <f t="shared" si="4"/>
        <v>1916519.8086699997</v>
      </c>
      <c r="I9" s="65">
        <f t="shared" si="0"/>
        <v>-474138.23941999953</v>
      </c>
      <c r="J9" s="66">
        <f t="shared" si="1"/>
        <v>98.955067212429114</v>
      </c>
      <c r="K9" s="66">
        <f t="shared" si="2"/>
        <v>80.167040627211023</v>
      </c>
      <c r="L9" s="66">
        <f t="shared" si="3"/>
        <v>57.700419163501863</v>
      </c>
      <c r="M9" s="67"/>
      <c r="N9" s="68"/>
      <c r="O9" s="59"/>
      <c r="P9" s="59"/>
      <c r="Q9" s="59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1:29" s="61" customFormat="1" ht="124.5" customHeight="1" x14ac:dyDescent="0.5">
      <c r="A10" s="53"/>
      <c r="B10" s="54"/>
      <c r="C10" s="62"/>
      <c r="D10" s="63" t="s">
        <v>23</v>
      </c>
      <c r="E10" s="64">
        <f t="shared" si="4"/>
        <v>3880074.8521500006</v>
      </c>
      <c r="F10" s="64">
        <f t="shared" si="4"/>
        <v>2508115.4250599998</v>
      </c>
      <c r="G10" s="64">
        <f t="shared" si="4"/>
        <v>3835798.01352</v>
      </c>
      <c r="H10" s="64">
        <f t="shared" si="4"/>
        <v>2285761.2213099995</v>
      </c>
      <c r="I10" s="65">
        <f t="shared" si="0"/>
        <v>-222354.20375000034</v>
      </c>
      <c r="J10" s="66">
        <f t="shared" si="1"/>
        <v>59.590239456128792</v>
      </c>
      <c r="K10" s="66">
        <f t="shared" si="2"/>
        <v>91.134610411931845</v>
      </c>
      <c r="L10" s="66">
        <f t="shared" si="3"/>
        <v>58.910235199288209</v>
      </c>
      <c r="M10" s="67"/>
      <c r="N10" s="68"/>
      <c r="O10" s="59"/>
      <c r="P10" s="59"/>
      <c r="Q10" s="59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s="61" customFormat="1" ht="189" customHeight="1" x14ac:dyDescent="0.5">
      <c r="A11" s="53"/>
      <c r="B11" s="54"/>
      <c r="C11" s="62"/>
      <c r="D11" s="69" t="s">
        <v>24</v>
      </c>
      <c r="E11" s="64">
        <f t="shared" si="4"/>
        <v>23504.634280000002</v>
      </c>
      <c r="F11" s="64">
        <f t="shared" si="4"/>
        <v>24903.088380000001</v>
      </c>
      <c r="G11" s="64">
        <f t="shared" si="4"/>
        <v>16095.854240000001</v>
      </c>
      <c r="H11" s="64">
        <f t="shared" si="4"/>
        <v>19693.685570000001</v>
      </c>
      <c r="I11" s="65">
        <f t="shared" si="0"/>
        <v>-5209.4028099999996</v>
      </c>
      <c r="J11" s="66">
        <f t="shared" si="1"/>
        <v>122.352534238655</v>
      </c>
      <c r="K11" s="66">
        <f t="shared" si="2"/>
        <v>79.081298148611396</v>
      </c>
      <c r="L11" s="66">
        <f t="shared" si="3"/>
        <v>83.786394356951462</v>
      </c>
      <c r="M11" s="67"/>
      <c r="N11" s="68"/>
      <c r="O11" s="59"/>
      <c r="P11" s="59"/>
      <c r="Q11" s="59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s="61" customFormat="1" ht="154.5" customHeight="1" x14ac:dyDescent="0.5">
      <c r="A12" s="53"/>
      <c r="B12" s="54"/>
      <c r="C12" s="62"/>
      <c r="D12" s="69" t="s">
        <v>25</v>
      </c>
      <c r="E12" s="64">
        <f t="shared" si="4"/>
        <v>8900.2599000000009</v>
      </c>
      <c r="F12" s="64">
        <f t="shared" si="4"/>
        <v>8752.2599000000009</v>
      </c>
      <c r="G12" s="64">
        <f t="shared" si="4"/>
        <v>8084.8474600000009</v>
      </c>
      <c r="H12" s="64">
        <f t="shared" si="4"/>
        <v>8084.8509099999992</v>
      </c>
      <c r="I12" s="65">
        <f t="shared" si="0"/>
        <v>-667.40899000000172</v>
      </c>
      <c r="J12" s="66">
        <f t="shared" si="1"/>
        <v>100.00004267241917</v>
      </c>
      <c r="K12" s="66">
        <f t="shared" si="2"/>
        <v>92.374438172248503</v>
      </c>
      <c r="L12" s="66">
        <f t="shared" si="3"/>
        <v>90.838368776174704</v>
      </c>
      <c r="M12" s="67"/>
      <c r="N12" s="68"/>
      <c r="O12" s="59"/>
      <c r="P12" s="59"/>
      <c r="Q12" s="59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s="61" customFormat="1" ht="124.5" customHeight="1" x14ac:dyDescent="0.5">
      <c r="A13" s="53"/>
      <c r="B13" s="54"/>
      <c r="C13" s="62"/>
      <c r="D13" s="70" t="s">
        <v>26</v>
      </c>
      <c r="E13" s="64">
        <f t="shared" si="4"/>
        <v>1582849.7743100002</v>
      </c>
      <c r="F13" s="64">
        <f t="shared" si="4"/>
        <v>16095.249479999999</v>
      </c>
      <c r="G13" s="64">
        <f t="shared" si="4"/>
        <v>0</v>
      </c>
      <c r="H13" s="64">
        <f t="shared" si="4"/>
        <v>845.678</v>
      </c>
      <c r="I13" s="65">
        <f t="shared" si="0"/>
        <v>-15249.571479999999</v>
      </c>
      <c r="J13" s="66">
        <v>0</v>
      </c>
      <c r="K13" s="66">
        <f t="shared" si="2"/>
        <v>5.2542087095378163</v>
      </c>
      <c r="L13" s="66">
        <f t="shared" si="3"/>
        <v>5.3427559186319501E-2</v>
      </c>
      <c r="M13" s="67"/>
      <c r="N13" s="68"/>
      <c r="O13" s="59"/>
      <c r="P13" s="59"/>
      <c r="Q13" s="59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s="61" customFormat="1" ht="124.5" customHeight="1" x14ac:dyDescent="0.5">
      <c r="A14" s="53"/>
      <c r="B14" s="54"/>
      <c r="C14" s="62"/>
      <c r="D14" s="71" t="s">
        <v>27</v>
      </c>
      <c r="E14" s="64">
        <f t="shared" si="4"/>
        <v>0</v>
      </c>
      <c r="F14" s="64">
        <f t="shared" si="4"/>
        <v>0</v>
      </c>
      <c r="G14" s="64">
        <f t="shared" si="4"/>
        <v>0</v>
      </c>
      <c r="H14" s="64">
        <f t="shared" si="4"/>
        <v>0</v>
      </c>
      <c r="I14" s="72">
        <f t="shared" si="0"/>
        <v>0</v>
      </c>
      <c r="J14" s="66">
        <f t="shared" si="1"/>
        <v>0</v>
      </c>
      <c r="K14" s="66">
        <f t="shared" si="2"/>
        <v>0</v>
      </c>
      <c r="L14" s="66">
        <f t="shared" si="3"/>
        <v>0</v>
      </c>
      <c r="M14" s="67"/>
      <c r="N14" s="73"/>
      <c r="O14" s="59"/>
      <c r="P14" s="59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29" s="2" customFormat="1" ht="180.75" customHeight="1" x14ac:dyDescent="0.5">
      <c r="A15" s="74">
        <v>1</v>
      </c>
      <c r="B15" s="75" t="s">
        <v>28</v>
      </c>
      <c r="C15" s="76">
        <v>10</v>
      </c>
      <c r="D15" s="56" t="s">
        <v>20</v>
      </c>
      <c r="E15" s="5">
        <f>E16+E17+E18+E21</f>
        <v>2341869.4820600003</v>
      </c>
      <c r="F15" s="5">
        <f>F16+F17+F18+F21</f>
        <v>1514156.8934899999</v>
      </c>
      <c r="G15" s="5">
        <f>G16+G17+G18+G21</f>
        <v>1736155.2632999998</v>
      </c>
      <c r="H15" s="5">
        <f>H16+H17+H18+H21</f>
        <v>1492221.25596</v>
      </c>
      <c r="I15" s="4">
        <f t="shared" si="0"/>
        <v>-21935.637529999949</v>
      </c>
      <c r="J15" s="5">
        <f t="shared" si="1"/>
        <v>85.94975849819204</v>
      </c>
      <c r="K15" s="5">
        <f t="shared" si="2"/>
        <v>98.551296921454409</v>
      </c>
      <c r="L15" s="5">
        <f t="shared" si="3"/>
        <v>63.719232322348873</v>
      </c>
      <c r="M15" s="77">
        <v>12</v>
      </c>
      <c r="N15" s="25" t="s">
        <v>29</v>
      </c>
      <c r="O15" s="1"/>
      <c r="P15" s="1"/>
      <c r="Q15" s="1"/>
    </row>
    <row r="16" spans="1:29" s="2" customFormat="1" ht="124.5" customHeight="1" x14ac:dyDescent="0.5">
      <c r="A16" s="74"/>
      <c r="B16" s="75"/>
      <c r="C16" s="76"/>
      <c r="D16" s="63" t="s">
        <v>21</v>
      </c>
      <c r="E16" s="6">
        <v>0</v>
      </c>
      <c r="F16" s="6">
        <v>0</v>
      </c>
      <c r="G16" s="6">
        <v>0</v>
      </c>
      <c r="H16" s="6">
        <v>0</v>
      </c>
      <c r="I16" s="7">
        <f t="shared" si="0"/>
        <v>0</v>
      </c>
      <c r="J16" s="7">
        <f t="shared" ref="J16:J30" si="5">IF(G16=0,0,H16/G16)*100</f>
        <v>0</v>
      </c>
      <c r="K16" s="7">
        <f t="shared" ref="K16:K30" si="6">IF(F16=0,0,H16/F16*100)</f>
        <v>0</v>
      </c>
      <c r="L16" s="7">
        <f t="shared" si="3"/>
        <v>0</v>
      </c>
      <c r="M16" s="77"/>
      <c r="N16" s="26"/>
      <c r="O16" s="1"/>
      <c r="P16" s="1"/>
      <c r="Q16" s="1"/>
    </row>
    <row r="17" spans="1:17" s="2" customFormat="1" ht="124.5" customHeight="1" x14ac:dyDescent="0.5">
      <c r="A17" s="74"/>
      <c r="B17" s="75"/>
      <c r="C17" s="76"/>
      <c r="D17" s="63" t="s">
        <v>22</v>
      </c>
      <c r="E17" s="6">
        <v>1564568.3000000003</v>
      </c>
      <c r="F17" s="6">
        <v>1062573.31645</v>
      </c>
      <c r="G17" s="6">
        <v>1051499.7372399999</v>
      </c>
      <c r="H17" s="6">
        <v>1050721.4722</v>
      </c>
      <c r="I17" s="21">
        <f t="shared" si="0"/>
        <v>-11851.844250000082</v>
      </c>
      <c r="J17" s="7">
        <f t="shared" si="5"/>
        <v>99.925985236853904</v>
      </c>
      <c r="K17" s="7">
        <f t="shared" si="6"/>
        <v>98.884609271989206</v>
      </c>
      <c r="L17" s="7">
        <f t="shared" si="3"/>
        <v>67.157277326915022</v>
      </c>
      <c r="M17" s="77"/>
      <c r="N17" s="26"/>
      <c r="O17" s="1"/>
      <c r="P17" s="1"/>
      <c r="Q17" s="1"/>
    </row>
    <row r="18" spans="1:17" s="2" customFormat="1" ht="124.5" customHeight="1" x14ac:dyDescent="0.5">
      <c r="A18" s="74"/>
      <c r="B18" s="75"/>
      <c r="C18" s="76"/>
      <c r="D18" s="63" t="s">
        <v>23</v>
      </c>
      <c r="E18" s="6">
        <v>684655.52605999995</v>
      </c>
      <c r="F18" s="6">
        <v>451583.57703999995</v>
      </c>
      <c r="G18" s="6">
        <v>684655.52605999995</v>
      </c>
      <c r="H18" s="6">
        <v>441499.78376000002</v>
      </c>
      <c r="I18" s="21">
        <f t="shared" si="0"/>
        <v>-10083.793279999925</v>
      </c>
      <c r="J18" s="7">
        <f t="shared" si="5"/>
        <v>64.484951476358802</v>
      </c>
      <c r="K18" s="7">
        <f t="shared" si="6"/>
        <v>97.767015057080613</v>
      </c>
      <c r="L18" s="7">
        <f t="shared" si="3"/>
        <v>64.484951476358802</v>
      </c>
      <c r="M18" s="77"/>
      <c r="N18" s="26"/>
      <c r="O18" s="1"/>
      <c r="P18" s="1"/>
      <c r="Q18" s="1"/>
    </row>
    <row r="19" spans="1:17" s="2" customFormat="1" ht="189" customHeight="1" x14ac:dyDescent="0.5">
      <c r="A19" s="74"/>
      <c r="B19" s="75"/>
      <c r="C19" s="76"/>
      <c r="D19" s="69" t="s">
        <v>24</v>
      </c>
      <c r="E19" s="6">
        <v>0</v>
      </c>
      <c r="F19" s="6">
        <v>0</v>
      </c>
      <c r="G19" s="6">
        <v>0</v>
      </c>
      <c r="H19" s="6">
        <v>0</v>
      </c>
      <c r="I19" s="7">
        <f t="shared" si="0"/>
        <v>0</v>
      </c>
      <c r="J19" s="7">
        <f t="shared" si="5"/>
        <v>0</v>
      </c>
      <c r="K19" s="7">
        <f t="shared" si="6"/>
        <v>0</v>
      </c>
      <c r="L19" s="7">
        <f t="shared" si="3"/>
        <v>0</v>
      </c>
      <c r="M19" s="77"/>
      <c r="N19" s="26"/>
      <c r="O19" s="1"/>
      <c r="P19" s="1"/>
      <c r="Q19" s="1"/>
    </row>
    <row r="20" spans="1:17" s="2" customFormat="1" ht="164.25" customHeight="1" x14ac:dyDescent="0.5">
      <c r="A20" s="74"/>
      <c r="B20" s="75"/>
      <c r="C20" s="76"/>
      <c r="D20" s="69" t="s">
        <v>25</v>
      </c>
      <c r="E20" s="6">
        <v>0</v>
      </c>
      <c r="F20" s="6">
        <v>0</v>
      </c>
      <c r="G20" s="6">
        <v>0</v>
      </c>
      <c r="H20" s="6">
        <v>0</v>
      </c>
      <c r="I20" s="7">
        <f t="shared" si="0"/>
        <v>0</v>
      </c>
      <c r="J20" s="7">
        <f t="shared" si="5"/>
        <v>0</v>
      </c>
      <c r="K20" s="7">
        <f t="shared" si="6"/>
        <v>0</v>
      </c>
      <c r="L20" s="7">
        <f t="shared" si="3"/>
        <v>0</v>
      </c>
      <c r="M20" s="77"/>
      <c r="N20" s="26"/>
      <c r="O20" s="1"/>
      <c r="P20" s="1"/>
      <c r="Q20" s="1"/>
    </row>
    <row r="21" spans="1:17" s="2" customFormat="1" ht="124.5" customHeight="1" x14ac:dyDescent="0.5">
      <c r="A21" s="74"/>
      <c r="B21" s="75"/>
      <c r="C21" s="76"/>
      <c r="D21" s="70" t="s">
        <v>26</v>
      </c>
      <c r="E21" s="6">
        <v>92645.656000000003</v>
      </c>
      <c r="F21" s="6">
        <v>0</v>
      </c>
      <c r="G21" s="6">
        <v>0</v>
      </c>
      <c r="H21" s="6">
        <v>0</v>
      </c>
      <c r="I21" s="7">
        <f t="shared" si="0"/>
        <v>0</v>
      </c>
      <c r="J21" s="7">
        <f t="shared" si="5"/>
        <v>0</v>
      </c>
      <c r="K21" s="7">
        <f t="shared" si="6"/>
        <v>0</v>
      </c>
      <c r="L21" s="7">
        <f t="shared" si="3"/>
        <v>0</v>
      </c>
      <c r="M21" s="77"/>
      <c r="N21" s="26"/>
      <c r="O21" s="1"/>
      <c r="P21" s="1"/>
      <c r="Q21" s="1"/>
    </row>
    <row r="22" spans="1:17" s="2" customFormat="1" ht="124.5" customHeight="1" x14ac:dyDescent="0.5">
      <c r="A22" s="74"/>
      <c r="B22" s="75"/>
      <c r="C22" s="76"/>
      <c r="D22" s="71" t="s">
        <v>27</v>
      </c>
      <c r="E22" s="6">
        <v>0</v>
      </c>
      <c r="F22" s="6">
        <v>0</v>
      </c>
      <c r="G22" s="6">
        <v>0</v>
      </c>
      <c r="H22" s="6">
        <v>0</v>
      </c>
      <c r="I22" s="7">
        <f t="shared" si="0"/>
        <v>0</v>
      </c>
      <c r="J22" s="7">
        <f t="shared" si="5"/>
        <v>0</v>
      </c>
      <c r="K22" s="7">
        <f t="shared" si="6"/>
        <v>0</v>
      </c>
      <c r="L22" s="7">
        <f t="shared" si="3"/>
        <v>0</v>
      </c>
      <c r="M22" s="77"/>
      <c r="N22" s="26"/>
      <c r="O22" s="1"/>
      <c r="P22" s="1"/>
      <c r="Q22" s="1"/>
    </row>
    <row r="23" spans="1:17" s="2" customFormat="1" ht="162" customHeight="1" x14ac:dyDescent="0.5">
      <c r="A23" s="74">
        <v>2</v>
      </c>
      <c r="B23" s="75" t="s">
        <v>30</v>
      </c>
      <c r="C23" s="76">
        <v>2</v>
      </c>
      <c r="D23" s="56" t="s">
        <v>20</v>
      </c>
      <c r="E23" s="3">
        <f>E24+E25+E26+E29</f>
        <v>4902.01</v>
      </c>
      <c r="F23" s="3">
        <f>F24+F25+F26+F29</f>
        <v>4802.5</v>
      </c>
      <c r="G23" s="3">
        <f>G24+G25+G26+G29</f>
        <v>4902</v>
      </c>
      <c r="H23" s="3">
        <f>H24+H25+H26+H29</f>
        <v>4800.8099999999995</v>
      </c>
      <c r="I23" s="4">
        <f t="shared" si="0"/>
        <v>-1.6900000000005093</v>
      </c>
      <c r="J23" s="3">
        <f t="shared" si="5"/>
        <v>97.935740514075874</v>
      </c>
      <c r="K23" s="3">
        <f t="shared" si="6"/>
        <v>99.964809994794365</v>
      </c>
      <c r="L23" s="3">
        <f t="shared" si="3"/>
        <v>97.935540727171087</v>
      </c>
      <c r="M23" s="77">
        <v>4</v>
      </c>
      <c r="N23" s="78" t="s">
        <v>31</v>
      </c>
      <c r="O23" s="1"/>
      <c r="P23" s="1"/>
      <c r="Q23" s="1"/>
    </row>
    <row r="24" spans="1:17" s="2" customFormat="1" ht="132" customHeight="1" x14ac:dyDescent="0.5">
      <c r="A24" s="74"/>
      <c r="B24" s="75"/>
      <c r="C24" s="76"/>
      <c r="D24" s="63" t="s">
        <v>21</v>
      </c>
      <c r="E24" s="8">
        <v>0</v>
      </c>
      <c r="F24" s="8">
        <v>0</v>
      </c>
      <c r="G24" s="8">
        <v>0</v>
      </c>
      <c r="H24" s="8">
        <v>0</v>
      </c>
      <c r="I24" s="9">
        <f t="shared" si="0"/>
        <v>0</v>
      </c>
      <c r="J24" s="9">
        <f t="shared" si="5"/>
        <v>0</v>
      </c>
      <c r="K24" s="9">
        <f t="shared" si="6"/>
        <v>0</v>
      </c>
      <c r="L24" s="9">
        <f t="shared" si="3"/>
        <v>0</v>
      </c>
      <c r="M24" s="77"/>
      <c r="N24" s="79"/>
      <c r="O24" s="1"/>
      <c r="P24" s="1"/>
      <c r="Q24" s="1"/>
    </row>
    <row r="25" spans="1:17" s="2" customFormat="1" ht="132" customHeight="1" x14ac:dyDescent="0.5">
      <c r="A25" s="74"/>
      <c r="B25" s="75"/>
      <c r="C25" s="76"/>
      <c r="D25" s="63" t="s">
        <v>22</v>
      </c>
      <c r="E25" s="8">
        <v>0</v>
      </c>
      <c r="F25" s="8">
        <v>0</v>
      </c>
      <c r="G25" s="8">
        <v>0</v>
      </c>
      <c r="H25" s="8">
        <v>0</v>
      </c>
      <c r="I25" s="9">
        <f t="shared" si="0"/>
        <v>0</v>
      </c>
      <c r="J25" s="9">
        <f t="shared" si="5"/>
        <v>0</v>
      </c>
      <c r="K25" s="9">
        <f t="shared" si="6"/>
        <v>0</v>
      </c>
      <c r="L25" s="9">
        <f t="shared" si="3"/>
        <v>0</v>
      </c>
      <c r="M25" s="77"/>
      <c r="N25" s="79"/>
      <c r="O25" s="1"/>
      <c r="P25" s="1"/>
      <c r="Q25" s="1"/>
    </row>
    <row r="26" spans="1:17" s="2" customFormat="1" ht="132" customHeight="1" x14ac:dyDescent="0.5">
      <c r="A26" s="74"/>
      <c r="B26" s="75"/>
      <c r="C26" s="76"/>
      <c r="D26" s="63" t="s">
        <v>23</v>
      </c>
      <c r="E26" s="10">
        <v>4902.01</v>
      </c>
      <c r="F26" s="8">
        <v>4802.5</v>
      </c>
      <c r="G26" s="8">
        <v>4902</v>
      </c>
      <c r="H26" s="8">
        <v>4800.8099999999995</v>
      </c>
      <c r="I26" s="11">
        <f t="shared" si="0"/>
        <v>-1.6900000000005093</v>
      </c>
      <c r="J26" s="9">
        <f t="shared" si="5"/>
        <v>97.935740514075874</v>
      </c>
      <c r="K26" s="9">
        <f t="shared" si="6"/>
        <v>99.964809994794365</v>
      </c>
      <c r="L26" s="9">
        <f t="shared" si="3"/>
        <v>97.935540727171087</v>
      </c>
      <c r="M26" s="77"/>
      <c r="N26" s="79"/>
      <c r="O26" s="1"/>
      <c r="P26" s="1"/>
      <c r="Q26" s="1"/>
    </row>
    <row r="27" spans="1:17" s="2" customFormat="1" ht="214.5" customHeight="1" x14ac:dyDescent="0.5">
      <c r="A27" s="74"/>
      <c r="B27" s="75"/>
      <c r="C27" s="76"/>
      <c r="D27" s="69" t="s">
        <v>24</v>
      </c>
      <c r="E27" s="8">
        <v>0</v>
      </c>
      <c r="F27" s="8">
        <v>0</v>
      </c>
      <c r="G27" s="8">
        <v>0</v>
      </c>
      <c r="H27" s="8">
        <v>0</v>
      </c>
      <c r="I27" s="9">
        <v>0</v>
      </c>
      <c r="J27" s="9">
        <f t="shared" si="5"/>
        <v>0</v>
      </c>
      <c r="K27" s="9">
        <f t="shared" si="6"/>
        <v>0</v>
      </c>
      <c r="L27" s="9">
        <f t="shared" si="3"/>
        <v>0</v>
      </c>
      <c r="M27" s="77"/>
      <c r="N27" s="79"/>
      <c r="O27" s="1"/>
      <c r="P27" s="1"/>
      <c r="Q27" s="1"/>
    </row>
    <row r="28" spans="1:17" s="2" customFormat="1" ht="177" customHeight="1" x14ac:dyDescent="0.5">
      <c r="A28" s="74"/>
      <c r="B28" s="75"/>
      <c r="C28" s="76"/>
      <c r="D28" s="69" t="s">
        <v>25</v>
      </c>
      <c r="E28" s="8">
        <v>0</v>
      </c>
      <c r="F28" s="8">
        <v>0</v>
      </c>
      <c r="G28" s="8">
        <v>0</v>
      </c>
      <c r="H28" s="8">
        <v>0</v>
      </c>
      <c r="I28" s="9">
        <v>0</v>
      </c>
      <c r="J28" s="9">
        <f t="shared" si="5"/>
        <v>0</v>
      </c>
      <c r="K28" s="9">
        <f t="shared" si="6"/>
        <v>0</v>
      </c>
      <c r="L28" s="9">
        <f t="shared" si="3"/>
        <v>0</v>
      </c>
      <c r="M28" s="77"/>
      <c r="N28" s="79"/>
      <c r="O28" s="1"/>
      <c r="P28" s="1"/>
      <c r="Q28" s="1"/>
    </row>
    <row r="29" spans="1:17" s="2" customFormat="1" ht="132" customHeight="1" x14ac:dyDescent="0.5">
      <c r="A29" s="74"/>
      <c r="B29" s="75"/>
      <c r="C29" s="76"/>
      <c r="D29" s="70" t="s">
        <v>26</v>
      </c>
      <c r="E29" s="10">
        <v>0</v>
      </c>
      <c r="F29" s="8">
        <v>0</v>
      </c>
      <c r="G29" s="8">
        <v>0</v>
      </c>
      <c r="H29" s="8">
        <v>0</v>
      </c>
      <c r="I29" s="9">
        <v>0</v>
      </c>
      <c r="J29" s="9">
        <f t="shared" si="5"/>
        <v>0</v>
      </c>
      <c r="K29" s="9">
        <f t="shared" si="6"/>
        <v>0</v>
      </c>
      <c r="L29" s="9">
        <f t="shared" si="3"/>
        <v>0</v>
      </c>
      <c r="M29" s="77"/>
      <c r="N29" s="79"/>
      <c r="O29" s="1"/>
      <c r="P29" s="1"/>
      <c r="Q29" s="1"/>
    </row>
    <row r="30" spans="1:17" s="2" customFormat="1" ht="132" customHeight="1" x14ac:dyDescent="0.5">
      <c r="A30" s="74"/>
      <c r="B30" s="75"/>
      <c r="C30" s="76"/>
      <c r="D30" s="71" t="s">
        <v>27</v>
      </c>
      <c r="E30" s="8">
        <v>0</v>
      </c>
      <c r="F30" s="8">
        <v>0</v>
      </c>
      <c r="G30" s="8">
        <v>0</v>
      </c>
      <c r="H30" s="8">
        <v>0</v>
      </c>
      <c r="I30" s="9">
        <f t="shared" ref="I30:I43" si="7">H30-F30</f>
        <v>0</v>
      </c>
      <c r="J30" s="9">
        <f t="shared" si="5"/>
        <v>0</v>
      </c>
      <c r="K30" s="9">
        <f t="shared" si="6"/>
        <v>0</v>
      </c>
      <c r="L30" s="9">
        <f t="shared" si="3"/>
        <v>0</v>
      </c>
      <c r="M30" s="77"/>
      <c r="N30" s="79"/>
      <c r="O30" s="1"/>
      <c r="P30" s="1"/>
      <c r="Q30" s="1"/>
    </row>
    <row r="31" spans="1:17" s="2" customFormat="1" ht="165.75" customHeight="1" x14ac:dyDescent="0.5">
      <c r="A31" s="74">
        <v>3</v>
      </c>
      <c r="B31" s="75" t="s">
        <v>32</v>
      </c>
      <c r="C31" s="76">
        <v>9</v>
      </c>
      <c r="D31" s="56" t="s">
        <v>20</v>
      </c>
      <c r="E31" s="3">
        <f>E32+E33+E34+E35+E37</f>
        <v>678508.86374000006</v>
      </c>
      <c r="F31" s="3">
        <f>F32+F33+F34+F35+F37</f>
        <v>320804.60151999997</v>
      </c>
      <c r="G31" s="3">
        <f>G32+G33+G34+G35+G37</f>
        <v>656759.02005000005</v>
      </c>
      <c r="H31" s="3">
        <f>H32+H33+H34+H35+H37</f>
        <v>273429.68783000001</v>
      </c>
      <c r="I31" s="12">
        <f t="shared" si="7"/>
        <v>-47374.913689999958</v>
      </c>
      <c r="J31" s="3">
        <f t="shared" ref="J31:J43" si="8">IF(H31=0, ,H31/G31*100)</f>
        <v>41.633183478649961</v>
      </c>
      <c r="K31" s="3">
        <f t="shared" ref="K31:K40" si="9">IF(H31=0,0,H31/F31*100)</f>
        <v>85.232470648633623</v>
      </c>
      <c r="L31" s="3">
        <f t="shared" si="3"/>
        <v>40.298616929310505</v>
      </c>
      <c r="M31" s="77">
        <v>6</v>
      </c>
      <c r="N31" s="80" t="s">
        <v>67</v>
      </c>
      <c r="O31" s="1"/>
      <c r="P31" s="1"/>
      <c r="Q31" s="1"/>
    </row>
    <row r="32" spans="1:17" s="2" customFormat="1" ht="132" customHeight="1" x14ac:dyDescent="0.5">
      <c r="A32" s="74"/>
      <c r="B32" s="75"/>
      <c r="C32" s="76"/>
      <c r="D32" s="63" t="s">
        <v>21</v>
      </c>
      <c r="E32" s="81">
        <v>13.6</v>
      </c>
      <c r="F32" s="81">
        <v>13.6</v>
      </c>
      <c r="G32" s="81">
        <v>13.6</v>
      </c>
      <c r="H32" s="81">
        <v>13.6</v>
      </c>
      <c r="I32" s="82">
        <f t="shared" si="7"/>
        <v>0</v>
      </c>
      <c r="J32" s="83">
        <f t="shared" si="8"/>
        <v>100</v>
      </c>
      <c r="K32" s="83">
        <f t="shared" si="9"/>
        <v>100</v>
      </c>
      <c r="L32" s="83">
        <f t="shared" si="3"/>
        <v>100</v>
      </c>
      <c r="M32" s="77"/>
      <c r="N32" s="84"/>
      <c r="O32" s="1"/>
      <c r="P32" s="1"/>
      <c r="Q32" s="1"/>
    </row>
    <row r="33" spans="1:17" s="2" customFormat="1" ht="132" customHeight="1" x14ac:dyDescent="0.5">
      <c r="A33" s="74"/>
      <c r="B33" s="75"/>
      <c r="C33" s="76"/>
      <c r="D33" s="63" t="s">
        <v>22</v>
      </c>
      <c r="E33" s="81">
        <v>5734.2772700000005</v>
      </c>
      <c r="F33" s="81">
        <v>5647.7672700000003</v>
      </c>
      <c r="G33" s="81">
        <v>5590.3352400000003</v>
      </c>
      <c r="H33" s="81">
        <v>770.33524</v>
      </c>
      <c r="I33" s="13">
        <f t="shared" si="7"/>
        <v>-4877.4320299999999</v>
      </c>
      <c r="J33" s="83">
        <f t="shared" si="8"/>
        <v>13.779768241591178</v>
      </c>
      <c r="K33" s="83">
        <f t="shared" si="9"/>
        <v>13.639642059825881</v>
      </c>
      <c r="L33" s="83">
        <f t="shared" si="3"/>
        <v>13.433868013849981</v>
      </c>
      <c r="M33" s="77"/>
      <c r="N33" s="84"/>
      <c r="O33" s="1"/>
      <c r="P33" s="1"/>
      <c r="Q33" s="1"/>
    </row>
    <row r="34" spans="1:17" s="2" customFormat="1" ht="132" customHeight="1" x14ac:dyDescent="0.5">
      <c r="A34" s="74"/>
      <c r="B34" s="75"/>
      <c r="C34" s="76"/>
      <c r="D34" s="63" t="s">
        <v>23</v>
      </c>
      <c r="E34" s="81">
        <v>670567.62847</v>
      </c>
      <c r="F34" s="81">
        <v>315143.23424999998</v>
      </c>
      <c r="G34" s="81">
        <v>651155.08481000003</v>
      </c>
      <c r="H34" s="81">
        <v>272645.75258999999</v>
      </c>
      <c r="I34" s="13">
        <f t="shared" si="7"/>
        <v>-42497.48165999999</v>
      </c>
      <c r="J34" s="83">
        <f t="shared" si="8"/>
        <v>41.871093223445385</v>
      </c>
      <c r="K34" s="83">
        <f t="shared" si="9"/>
        <v>86.514867831086875</v>
      </c>
      <c r="L34" s="83">
        <f t="shared" si="3"/>
        <v>40.658949375782115</v>
      </c>
      <c r="M34" s="77"/>
      <c r="N34" s="84"/>
      <c r="O34" s="1"/>
      <c r="P34" s="1"/>
      <c r="Q34" s="1"/>
    </row>
    <row r="35" spans="1:17" s="2" customFormat="1" ht="246" customHeight="1" x14ac:dyDescent="0.5">
      <c r="A35" s="74"/>
      <c r="B35" s="75"/>
      <c r="C35" s="76"/>
      <c r="D35" s="69" t="s">
        <v>24</v>
      </c>
      <c r="E35" s="81">
        <v>0</v>
      </c>
      <c r="F35" s="81">
        <v>0</v>
      </c>
      <c r="G35" s="81">
        <v>0</v>
      </c>
      <c r="H35" s="81">
        <v>0</v>
      </c>
      <c r="I35" s="14">
        <f t="shared" si="7"/>
        <v>0</v>
      </c>
      <c r="J35" s="83">
        <f t="shared" si="8"/>
        <v>0</v>
      </c>
      <c r="K35" s="83">
        <f t="shared" si="9"/>
        <v>0</v>
      </c>
      <c r="L35" s="83">
        <f t="shared" si="3"/>
        <v>0</v>
      </c>
      <c r="M35" s="77"/>
      <c r="N35" s="84"/>
      <c r="O35" s="1"/>
      <c r="P35" s="1"/>
      <c r="Q35" s="1"/>
    </row>
    <row r="36" spans="1:17" s="2" customFormat="1" ht="171.75" customHeight="1" x14ac:dyDescent="0.5">
      <c r="A36" s="74"/>
      <c r="B36" s="75"/>
      <c r="C36" s="76"/>
      <c r="D36" s="69" t="s">
        <v>25</v>
      </c>
      <c r="E36" s="81">
        <v>0</v>
      </c>
      <c r="F36" s="81">
        <v>0</v>
      </c>
      <c r="G36" s="81">
        <v>0</v>
      </c>
      <c r="H36" s="81">
        <v>0</v>
      </c>
      <c r="I36" s="14">
        <f t="shared" si="7"/>
        <v>0</v>
      </c>
      <c r="J36" s="83">
        <f t="shared" si="8"/>
        <v>0</v>
      </c>
      <c r="K36" s="83">
        <f t="shared" si="9"/>
        <v>0</v>
      </c>
      <c r="L36" s="83">
        <f t="shared" si="3"/>
        <v>0</v>
      </c>
      <c r="M36" s="77"/>
      <c r="N36" s="84"/>
      <c r="O36" s="1"/>
      <c r="P36" s="1"/>
      <c r="Q36" s="1"/>
    </row>
    <row r="37" spans="1:17" s="2" customFormat="1" ht="132" customHeight="1" x14ac:dyDescent="0.5">
      <c r="A37" s="74"/>
      <c r="B37" s="75"/>
      <c r="C37" s="76"/>
      <c r="D37" s="70" t="s">
        <v>26</v>
      </c>
      <c r="E37" s="81">
        <v>2193.3580000000002</v>
      </c>
      <c r="F37" s="81">
        <v>0</v>
      </c>
      <c r="G37" s="81">
        <v>0</v>
      </c>
      <c r="H37" s="81">
        <v>0</v>
      </c>
      <c r="I37" s="85">
        <f t="shared" si="7"/>
        <v>0</v>
      </c>
      <c r="J37" s="83">
        <f t="shared" si="8"/>
        <v>0</v>
      </c>
      <c r="K37" s="83">
        <f t="shared" si="9"/>
        <v>0</v>
      </c>
      <c r="L37" s="83">
        <f t="shared" si="3"/>
        <v>0</v>
      </c>
      <c r="M37" s="77"/>
      <c r="N37" s="84"/>
      <c r="O37" s="1"/>
      <c r="P37" s="1"/>
      <c r="Q37" s="1"/>
    </row>
    <row r="38" spans="1:17" s="2" customFormat="1" ht="132" customHeight="1" x14ac:dyDescent="0.5">
      <c r="A38" s="74"/>
      <c r="B38" s="75"/>
      <c r="C38" s="76"/>
      <c r="D38" s="71" t="s">
        <v>27</v>
      </c>
      <c r="E38" s="81">
        <v>0</v>
      </c>
      <c r="F38" s="81">
        <v>0</v>
      </c>
      <c r="G38" s="81">
        <v>0</v>
      </c>
      <c r="H38" s="81">
        <v>0</v>
      </c>
      <c r="I38" s="14">
        <f t="shared" si="7"/>
        <v>0</v>
      </c>
      <c r="J38" s="83">
        <f t="shared" si="8"/>
        <v>0</v>
      </c>
      <c r="K38" s="83">
        <f t="shared" si="9"/>
        <v>0</v>
      </c>
      <c r="L38" s="83">
        <f t="shared" si="3"/>
        <v>0</v>
      </c>
      <c r="M38" s="77"/>
      <c r="N38" s="84"/>
      <c r="O38" s="1"/>
      <c r="P38" s="1"/>
      <c r="Q38" s="1"/>
    </row>
    <row r="39" spans="1:17" s="2" customFormat="1" ht="188.25" customHeight="1" x14ac:dyDescent="0.5">
      <c r="A39" s="22">
        <v>4</v>
      </c>
      <c r="B39" s="75" t="s">
        <v>33</v>
      </c>
      <c r="C39" s="76">
        <v>5</v>
      </c>
      <c r="D39" s="56" t="s">
        <v>20</v>
      </c>
      <c r="E39" s="3">
        <f>E40+E41+E42+E43+E45</f>
        <v>17359.979999999996</v>
      </c>
      <c r="F39" s="3">
        <f>F40+F41+F42+F43+F45</f>
        <v>16139.818999999996</v>
      </c>
      <c r="G39" s="3">
        <f>G40+G41+G42+G43+G45</f>
        <v>17359.999999999996</v>
      </c>
      <c r="H39" s="3">
        <f>H40+H41+H42+H43+H45</f>
        <v>14849.647999999996</v>
      </c>
      <c r="I39" s="4">
        <f t="shared" si="7"/>
        <v>-1290.1710000000003</v>
      </c>
      <c r="J39" s="3">
        <f t="shared" si="8"/>
        <v>85.539447004608277</v>
      </c>
      <c r="K39" s="3">
        <f t="shared" si="9"/>
        <v>92.006285820181745</v>
      </c>
      <c r="L39" s="3">
        <f t="shared" si="3"/>
        <v>85.539545552471836</v>
      </c>
      <c r="M39" s="77">
        <v>4</v>
      </c>
      <c r="N39" s="80" t="s">
        <v>34</v>
      </c>
      <c r="O39" s="1"/>
      <c r="P39" s="1"/>
      <c r="Q39" s="1"/>
    </row>
    <row r="40" spans="1:17" s="2" customFormat="1" ht="132" customHeight="1" x14ac:dyDescent="0.5">
      <c r="A40" s="22"/>
      <c r="B40" s="75"/>
      <c r="C40" s="76"/>
      <c r="D40" s="63" t="s">
        <v>21</v>
      </c>
      <c r="E40" s="8">
        <v>0</v>
      </c>
      <c r="F40" s="8">
        <v>0</v>
      </c>
      <c r="G40" s="8">
        <v>0</v>
      </c>
      <c r="H40" s="8">
        <v>0</v>
      </c>
      <c r="I40" s="14">
        <f t="shared" si="7"/>
        <v>0</v>
      </c>
      <c r="J40" s="83">
        <f t="shared" si="8"/>
        <v>0</v>
      </c>
      <c r="K40" s="83">
        <f t="shared" si="9"/>
        <v>0</v>
      </c>
      <c r="L40" s="83">
        <f t="shared" si="3"/>
        <v>0</v>
      </c>
      <c r="M40" s="77"/>
      <c r="N40" s="84"/>
      <c r="O40" s="1"/>
      <c r="P40" s="1"/>
      <c r="Q40" s="1"/>
    </row>
    <row r="41" spans="1:17" s="2" customFormat="1" ht="132" customHeight="1" x14ac:dyDescent="0.5">
      <c r="A41" s="22"/>
      <c r="B41" s="75"/>
      <c r="C41" s="76"/>
      <c r="D41" s="63" t="s">
        <v>22</v>
      </c>
      <c r="E41" s="8">
        <v>0</v>
      </c>
      <c r="F41" s="8">
        <v>0</v>
      </c>
      <c r="G41" s="8">
        <v>0</v>
      </c>
      <c r="H41" s="8">
        <v>0</v>
      </c>
      <c r="I41" s="14">
        <f t="shared" si="7"/>
        <v>0</v>
      </c>
      <c r="J41" s="83">
        <f t="shared" si="8"/>
        <v>0</v>
      </c>
      <c r="K41" s="83">
        <v>0</v>
      </c>
      <c r="L41" s="83">
        <f t="shared" si="3"/>
        <v>0</v>
      </c>
      <c r="M41" s="77"/>
      <c r="N41" s="84"/>
      <c r="O41" s="1"/>
      <c r="P41" s="1"/>
      <c r="Q41" s="1"/>
    </row>
    <row r="42" spans="1:17" s="2" customFormat="1" ht="132" customHeight="1" x14ac:dyDescent="0.5">
      <c r="A42" s="22"/>
      <c r="B42" s="75"/>
      <c r="C42" s="76"/>
      <c r="D42" s="63" t="s">
        <v>23</v>
      </c>
      <c r="E42" s="10">
        <v>17359.979999999996</v>
      </c>
      <c r="F42" s="8">
        <v>16139.818999999996</v>
      </c>
      <c r="G42" s="8">
        <v>17359.999999999996</v>
      </c>
      <c r="H42" s="8">
        <v>14849.647999999996</v>
      </c>
      <c r="I42" s="11">
        <f t="shared" si="7"/>
        <v>-1290.1710000000003</v>
      </c>
      <c r="J42" s="83">
        <f t="shared" si="8"/>
        <v>85.539447004608277</v>
      </c>
      <c r="K42" s="83">
        <f>IF(H42=0,0,H42/F42*100)</f>
        <v>92.006285820181745</v>
      </c>
      <c r="L42" s="83">
        <f t="shared" si="3"/>
        <v>85.539545552471836</v>
      </c>
      <c r="M42" s="77"/>
      <c r="N42" s="84"/>
      <c r="O42" s="1"/>
      <c r="P42" s="1"/>
      <c r="Q42" s="1"/>
    </row>
    <row r="43" spans="1:17" s="2" customFormat="1" ht="217.5" customHeight="1" x14ac:dyDescent="0.5">
      <c r="A43" s="22"/>
      <c r="B43" s="75"/>
      <c r="C43" s="76"/>
      <c r="D43" s="69" t="s">
        <v>24</v>
      </c>
      <c r="E43" s="8">
        <v>0</v>
      </c>
      <c r="F43" s="8">
        <v>0</v>
      </c>
      <c r="G43" s="8">
        <v>0</v>
      </c>
      <c r="H43" s="8">
        <v>0</v>
      </c>
      <c r="I43" s="14">
        <f t="shared" si="7"/>
        <v>0</v>
      </c>
      <c r="J43" s="83">
        <f t="shared" si="8"/>
        <v>0</v>
      </c>
      <c r="K43" s="83">
        <f>IF(H43=0,0,H43/F43*100)</f>
        <v>0</v>
      </c>
      <c r="L43" s="83">
        <f t="shared" si="3"/>
        <v>0</v>
      </c>
      <c r="M43" s="77"/>
      <c r="N43" s="84"/>
      <c r="O43" s="1"/>
      <c r="P43" s="1"/>
      <c r="Q43" s="1"/>
    </row>
    <row r="44" spans="1:17" s="2" customFormat="1" ht="169.5" customHeight="1" x14ac:dyDescent="0.5">
      <c r="A44" s="22"/>
      <c r="B44" s="75"/>
      <c r="C44" s="76"/>
      <c r="D44" s="69" t="s">
        <v>25</v>
      </c>
      <c r="E44" s="8">
        <v>0</v>
      </c>
      <c r="F44" s="8">
        <v>0</v>
      </c>
      <c r="G44" s="8">
        <v>0</v>
      </c>
      <c r="H44" s="8">
        <v>0</v>
      </c>
      <c r="I44" s="14"/>
      <c r="J44" s="83"/>
      <c r="K44" s="83"/>
      <c r="L44" s="83">
        <f t="shared" si="3"/>
        <v>0</v>
      </c>
      <c r="M44" s="77"/>
      <c r="N44" s="84"/>
      <c r="O44" s="1"/>
      <c r="P44" s="1"/>
      <c r="Q44" s="1"/>
    </row>
    <row r="45" spans="1:17" s="2" customFormat="1" ht="132" customHeight="1" x14ac:dyDescent="0.5">
      <c r="A45" s="22"/>
      <c r="B45" s="75"/>
      <c r="C45" s="76"/>
      <c r="D45" s="70" t="s">
        <v>26</v>
      </c>
      <c r="E45" s="8">
        <v>0</v>
      </c>
      <c r="F45" s="8">
        <v>0</v>
      </c>
      <c r="G45" s="8">
        <v>0</v>
      </c>
      <c r="H45" s="8">
        <v>0</v>
      </c>
      <c r="I45" s="85">
        <f t="shared" ref="I45:I54" si="10">H45-F45</f>
        <v>0</v>
      </c>
      <c r="J45" s="83">
        <f t="shared" ref="J45:J51" si="11">IF(H45=0, ,H45/G45*100)</f>
        <v>0</v>
      </c>
      <c r="K45" s="83">
        <f t="shared" ref="K45:K51" si="12">IF(H45=0,0,H45/F45*100)</f>
        <v>0</v>
      </c>
      <c r="L45" s="83">
        <f t="shared" si="3"/>
        <v>0</v>
      </c>
      <c r="M45" s="77"/>
      <c r="N45" s="84"/>
      <c r="O45" s="1"/>
      <c r="P45" s="1"/>
      <c r="Q45" s="1"/>
    </row>
    <row r="46" spans="1:17" s="2" customFormat="1" ht="132" customHeight="1" x14ac:dyDescent="0.5">
      <c r="A46" s="22"/>
      <c r="B46" s="75"/>
      <c r="C46" s="76"/>
      <c r="D46" s="71" t="s">
        <v>27</v>
      </c>
      <c r="E46" s="8">
        <v>0</v>
      </c>
      <c r="F46" s="8">
        <v>0</v>
      </c>
      <c r="G46" s="8">
        <v>0</v>
      </c>
      <c r="H46" s="8">
        <v>0</v>
      </c>
      <c r="I46" s="14">
        <f t="shared" si="10"/>
        <v>0</v>
      </c>
      <c r="J46" s="83">
        <f t="shared" si="11"/>
        <v>0</v>
      </c>
      <c r="K46" s="83">
        <f t="shared" si="12"/>
        <v>0</v>
      </c>
      <c r="L46" s="83">
        <f t="shared" si="3"/>
        <v>0</v>
      </c>
      <c r="M46" s="77"/>
      <c r="N46" s="84"/>
      <c r="O46" s="1"/>
      <c r="P46" s="1"/>
      <c r="Q46" s="1"/>
    </row>
    <row r="47" spans="1:17" s="2" customFormat="1" ht="188.25" customHeight="1" x14ac:dyDescent="0.5">
      <c r="A47" s="22">
        <v>5</v>
      </c>
      <c r="B47" s="75" t="s">
        <v>35</v>
      </c>
      <c r="C47" s="76">
        <v>12</v>
      </c>
      <c r="D47" s="56" t="s">
        <v>20</v>
      </c>
      <c r="E47" s="3">
        <f>E48+E49+E50+E53</f>
        <v>298075.01691000001</v>
      </c>
      <c r="F47" s="3">
        <f>F48+F49+F50+F53</f>
        <v>222639.25782000003</v>
      </c>
      <c r="G47" s="3">
        <f>G48+G49+G50+G53</f>
        <v>274576.20811000001</v>
      </c>
      <c r="H47" s="3">
        <f>H48+H49+H50+H53</f>
        <v>165334.50312000001</v>
      </c>
      <c r="I47" s="4">
        <f t="shared" si="10"/>
        <v>-57304.75470000002</v>
      </c>
      <c r="J47" s="3">
        <f t="shared" si="11"/>
        <v>60.214431635593179</v>
      </c>
      <c r="K47" s="3">
        <f t="shared" si="12"/>
        <v>74.261163434918601</v>
      </c>
      <c r="L47" s="3">
        <f t="shared" si="3"/>
        <v>55.467413818824227</v>
      </c>
      <c r="M47" s="77">
        <v>9</v>
      </c>
      <c r="N47" s="25" t="s">
        <v>36</v>
      </c>
      <c r="O47" s="1"/>
      <c r="P47" s="1"/>
      <c r="Q47" s="1"/>
    </row>
    <row r="48" spans="1:17" s="2" customFormat="1" ht="132" customHeight="1" x14ac:dyDescent="0.5">
      <c r="A48" s="22"/>
      <c r="B48" s="75"/>
      <c r="C48" s="76"/>
      <c r="D48" s="63" t="s">
        <v>21</v>
      </c>
      <c r="E48" s="86">
        <v>0</v>
      </c>
      <c r="F48" s="86">
        <v>0</v>
      </c>
      <c r="G48" s="86">
        <v>0</v>
      </c>
      <c r="H48" s="86">
        <v>0</v>
      </c>
      <c r="I48" s="8">
        <f t="shared" si="10"/>
        <v>0</v>
      </c>
      <c r="J48" s="83">
        <f t="shared" si="11"/>
        <v>0</v>
      </c>
      <c r="K48" s="83">
        <f t="shared" si="12"/>
        <v>0</v>
      </c>
      <c r="L48" s="83">
        <f t="shared" si="3"/>
        <v>0</v>
      </c>
      <c r="M48" s="77"/>
      <c r="N48" s="26"/>
      <c r="O48" s="1"/>
      <c r="P48" s="1"/>
      <c r="Q48" s="1"/>
    </row>
    <row r="49" spans="1:17" s="2" customFormat="1" ht="132" customHeight="1" x14ac:dyDescent="0.5">
      <c r="A49" s="22"/>
      <c r="B49" s="75"/>
      <c r="C49" s="76"/>
      <c r="D49" s="63" t="s">
        <v>22</v>
      </c>
      <c r="E49" s="10">
        <v>807.4</v>
      </c>
      <c r="F49" s="86">
        <v>807.4</v>
      </c>
      <c r="G49" s="86">
        <v>807.4</v>
      </c>
      <c r="H49" s="86">
        <v>807.4</v>
      </c>
      <c r="I49" s="8">
        <f t="shared" si="10"/>
        <v>0</v>
      </c>
      <c r="J49" s="83">
        <f t="shared" si="11"/>
        <v>100</v>
      </c>
      <c r="K49" s="83">
        <f t="shared" si="12"/>
        <v>100</v>
      </c>
      <c r="L49" s="83">
        <f t="shared" si="3"/>
        <v>100</v>
      </c>
      <c r="M49" s="77"/>
      <c r="N49" s="26"/>
      <c r="O49" s="1"/>
      <c r="P49" s="1"/>
      <c r="Q49" s="1"/>
    </row>
    <row r="50" spans="1:17" s="2" customFormat="1" ht="132" customHeight="1" x14ac:dyDescent="0.5">
      <c r="A50" s="22"/>
      <c r="B50" s="75"/>
      <c r="C50" s="76"/>
      <c r="D50" s="63" t="s">
        <v>23</v>
      </c>
      <c r="E50" s="10">
        <v>289342.21690999996</v>
      </c>
      <c r="F50" s="86">
        <v>221831.85782000003</v>
      </c>
      <c r="G50" s="86">
        <v>273768.80810999998</v>
      </c>
      <c r="H50" s="86">
        <v>164527.10312000001</v>
      </c>
      <c r="I50" s="11">
        <f t="shared" si="10"/>
        <v>-57304.75470000002</v>
      </c>
      <c r="J50" s="83">
        <f t="shared" si="11"/>
        <v>60.097095887524631</v>
      </c>
      <c r="K50" s="83">
        <f t="shared" si="12"/>
        <v>74.167481955410324</v>
      </c>
      <c r="L50" s="83">
        <f t="shared" si="3"/>
        <v>56.862460264889812</v>
      </c>
      <c r="M50" s="77"/>
      <c r="N50" s="26"/>
      <c r="O50" s="1"/>
      <c r="P50" s="1"/>
      <c r="Q50" s="1"/>
    </row>
    <row r="51" spans="1:17" s="2" customFormat="1" ht="209.25" customHeight="1" x14ac:dyDescent="0.5">
      <c r="A51" s="22"/>
      <c r="B51" s="75"/>
      <c r="C51" s="76"/>
      <c r="D51" s="69" t="s">
        <v>24</v>
      </c>
      <c r="E51" s="87">
        <v>0</v>
      </c>
      <c r="F51" s="86">
        <v>0</v>
      </c>
      <c r="G51" s="86">
        <v>0</v>
      </c>
      <c r="H51" s="86">
        <v>0</v>
      </c>
      <c r="I51" s="8">
        <f t="shared" si="10"/>
        <v>0</v>
      </c>
      <c r="J51" s="9">
        <f t="shared" si="11"/>
        <v>0</v>
      </c>
      <c r="K51" s="9">
        <f t="shared" si="12"/>
        <v>0</v>
      </c>
      <c r="L51" s="9">
        <f t="shared" si="3"/>
        <v>0</v>
      </c>
      <c r="M51" s="77"/>
      <c r="N51" s="26"/>
      <c r="O51" s="1"/>
      <c r="P51" s="1"/>
      <c r="Q51" s="1"/>
    </row>
    <row r="52" spans="1:17" s="2" customFormat="1" ht="162.75" customHeight="1" x14ac:dyDescent="0.5">
      <c r="A52" s="22"/>
      <c r="B52" s="75"/>
      <c r="C52" s="76"/>
      <c r="D52" s="69" t="s">
        <v>25</v>
      </c>
      <c r="E52" s="87">
        <v>0</v>
      </c>
      <c r="F52" s="86">
        <v>0</v>
      </c>
      <c r="G52" s="86">
        <v>0</v>
      </c>
      <c r="H52" s="86">
        <v>0</v>
      </c>
      <c r="I52" s="8">
        <f t="shared" si="10"/>
        <v>0</v>
      </c>
      <c r="J52" s="9"/>
      <c r="K52" s="9"/>
      <c r="L52" s="9">
        <f t="shared" si="3"/>
        <v>0</v>
      </c>
      <c r="M52" s="77"/>
      <c r="N52" s="26"/>
      <c r="O52" s="1"/>
      <c r="P52" s="1"/>
      <c r="Q52" s="1"/>
    </row>
    <row r="53" spans="1:17" s="2" customFormat="1" ht="132" customHeight="1" x14ac:dyDescent="0.5">
      <c r="A53" s="22"/>
      <c r="B53" s="75"/>
      <c r="C53" s="76"/>
      <c r="D53" s="70" t="s">
        <v>26</v>
      </c>
      <c r="E53" s="86">
        <v>7925.4</v>
      </c>
      <c r="F53" s="86">
        <v>0</v>
      </c>
      <c r="G53" s="86">
        <v>0</v>
      </c>
      <c r="H53" s="86">
        <v>0</v>
      </c>
      <c r="I53" s="85">
        <f t="shared" si="10"/>
        <v>0</v>
      </c>
      <c r="J53" s="9">
        <f t="shared" ref="J53:J67" si="13">IF(H53=0, ,H53/G53*100)</f>
        <v>0</v>
      </c>
      <c r="K53" s="9">
        <f t="shared" ref="K53:K67" si="14">IF(H53=0,0,H53/F53*100)</f>
        <v>0</v>
      </c>
      <c r="L53" s="9">
        <f t="shared" si="3"/>
        <v>0</v>
      </c>
      <c r="M53" s="77"/>
      <c r="N53" s="26"/>
      <c r="O53" s="1"/>
      <c r="P53" s="1"/>
      <c r="Q53" s="1"/>
    </row>
    <row r="54" spans="1:17" s="2" customFormat="1" ht="132" customHeight="1" x14ac:dyDescent="0.5">
      <c r="A54" s="22"/>
      <c r="B54" s="75"/>
      <c r="C54" s="76"/>
      <c r="D54" s="71" t="s">
        <v>27</v>
      </c>
      <c r="E54" s="86">
        <v>0</v>
      </c>
      <c r="F54" s="86">
        <v>0</v>
      </c>
      <c r="G54" s="86">
        <v>0</v>
      </c>
      <c r="H54" s="86">
        <v>0</v>
      </c>
      <c r="I54" s="8">
        <f t="shared" si="10"/>
        <v>0</v>
      </c>
      <c r="J54" s="83">
        <f t="shared" si="13"/>
        <v>0</v>
      </c>
      <c r="K54" s="83">
        <f t="shared" si="14"/>
        <v>0</v>
      </c>
      <c r="L54" s="83">
        <f t="shared" si="3"/>
        <v>0</v>
      </c>
      <c r="M54" s="77"/>
      <c r="N54" s="26"/>
      <c r="O54" s="1"/>
      <c r="P54" s="1"/>
      <c r="Q54" s="1"/>
    </row>
    <row r="55" spans="1:17" s="2" customFormat="1" ht="131.25" customHeight="1" x14ac:dyDescent="0.5">
      <c r="A55" s="22">
        <v>6</v>
      </c>
      <c r="B55" s="75" t="s">
        <v>37</v>
      </c>
      <c r="C55" s="76">
        <v>9</v>
      </c>
      <c r="D55" s="56" t="s">
        <v>20</v>
      </c>
      <c r="E55" s="3">
        <f>E56+E57+E58+E59+E61</f>
        <v>179932.45351000002</v>
      </c>
      <c r="F55" s="3">
        <f>F56+F57+F58+F59+F61</f>
        <v>60539.531000000003</v>
      </c>
      <c r="G55" s="3">
        <f>G56+G57+G58+G59+G61</f>
        <v>137609.70851</v>
      </c>
      <c r="H55" s="3">
        <f>H56+H57+H58+H59+H61</f>
        <v>81233.589370000002</v>
      </c>
      <c r="I55" s="88">
        <f>H55-F55</f>
        <v>20694.058369999999</v>
      </c>
      <c r="J55" s="3">
        <f t="shared" si="13"/>
        <v>59.031873731566563</v>
      </c>
      <c r="K55" s="3">
        <f t="shared" si="14"/>
        <v>134.18271999827681</v>
      </c>
      <c r="L55" s="3">
        <f t="shared" si="3"/>
        <v>45.146713550196395</v>
      </c>
      <c r="M55" s="77">
        <v>11</v>
      </c>
      <c r="N55" s="25" t="s">
        <v>38</v>
      </c>
      <c r="O55" s="1"/>
      <c r="P55" s="1"/>
      <c r="Q55" s="1"/>
    </row>
    <row r="56" spans="1:17" s="2" customFormat="1" ht="131.25" customHeight="1" x14ac:dyDescent="0.5">
      <c r="A56" s="22"/>
      <c r="B56" s="75"/>
      <c r="C56" s="76"/>
      <c r="D56" s="63" t="s">
        <v>21</v>
      </c>
      <c r="E56" s="10">
        <v>1573.5</v>
      </c>
      <c r="F56" s="86">
        <v>0</v>
      </c>
      <c r="G56" s="86">
        <v>0</v>
      </c>
      <c r="H56" s="86">
        <v>0</v>
      </c>
      <c r="I56" s="85">
        <v>0</v>
      </c>
      <c r="J56" s="83">
        <f t="shared" si="13"/>
        <v>0</v>
      </c>
      <c r="K56" s="83">
        <f t="shared" si="14"/>
        <v>0</v>
      </c>
      <c r="L56" s="83">
        <f t="shared" si="3"/>
        <v>0</v>
      </c>
      <c r="M56" s="77"/>
      <c r="N56" s="26"/>
      <c r="O56" s="1"/>
      <c r="P56" s="1"/>
      <c r="Q56" s="1"/>
    </row>
    <row r="57" spans="1:17" s="2" customFormat="1" ht="131.25" customHeight="1" x14ac:dyDescent="0.5">
      <c r="A57" s="22"/>
      <c r="B57" s="75"/>
      <c r="C57" s="76"/>
      <c r="D57" s="63" t="s">
        <v>22</v>
      </c>
      <c r="E57" s="10">
        <v>84243.900000000009</v>
      </c>
      <c r="F57" s="86">
        <v>42979.9</v>
      </c>
      <c r="G57" s="86">
        <v>60994.654999999999</v>
      </c>
      <c r="H57" s="86">
        <v>60890.310539999999</v>
      </c>
      <c r="I57" s="89">
        <v>-1103.2543200000009</v>
      </c>
      <c r="J57" s="83">
        <f t="shared" si="13"/>
        <v>99.828928518408702</v>
      </c>
      <c r="K57" s="83">
        <f t="shared" si="14"/>
        <v>141.67159658351926</v>
      </c>
      <c r="L57" s="83">
        <f t="shared" si="3"/>
        <v>72.278598854041647</v>
      </c>
      <c r="M57" s="77"/>
      <c r="N57" s="26"/>
      <c r="O57" s="1"/>
      <c r="P57" s="1"/>
      <c r="Q57" s="1"/>
    </row>
    <row r="58" spans="1:17" s="2" customFormat="1" ht="131.25" customHeight="1" x14ac:dyDescent="0.5">
      <c r="A58" s="22"/>
      <c r="B58" s="75"/>
      <c r="C58" s="76"/>
      <c r="D58" s="63" t="s">
        <v>23</v>
      </c>
      <c r="E58" s="10">
        <v>76615.053509999998</v>
      </c>
      <c r="F58" s="86">
        <v>17559.630999999998</v>
      </c>
      <c r="G58" s="86">
        <v>76615.053509999998</v>
      </c>
      <c r="H58" s="86">
        <v>20343.278829999999</v>
      </c>
      <c r="I58" s="85">
        <v>749.03900000000067</v>
      </c>
      <c r="J58" s="83">
        <f t="shared" si="13"/>
        <v>26.55258711963797</v>
      </c>
      <c r="K58" s="83">
        <f t="shared" si="14"/>
        <v>115.8525417191284</v>
      </c>
      <c r="L58" s="83">
        <f t="shared" si="3"/>
        <v>26.55258711963797</v>
      </c>
      <c r="M58" s="77"/>
      <c r="N58" s="26"/>
      <c r="O58" s="1"/>
      <c r="P58" s="1"/>
      <c r="Q58" s="1"/>
    </row>
    <row r="59" spans="1:17" s="2" customFormat="1" ht="206.25" customHeight="1" x14ac:dyDescent="0.5">
      <c r="A59" s="22"/>
      <c r="B59" s="75"/>
      <c r="C59" s="76"/>
      <c r="D59" s="69" t="s">
        <v>24</v>
      </c>
      <c r="E59" s="86">
        <v>0</v>
      </c>
      <c r="F59" s="86">
        <v>0</v>
      </c>
      <c r="G59" s="86">
        <v>0</v>
      </c>
      <c r="H59" s="86">
        <v>0</v>
      </c>
      <c r="I59" s="14">
        <v>0</v>
      </c>
      <c r="J59" s="83">
        <f t="shared" si="13"/>
        <v>0</v>
      </c>
      <c r="K59" s="83">
        <f t="shared" si="14"/>
        <v>0</v>
      </c>
      <c r="L59" s="83">
        <f t="shared" si="3"/>
        <v>0</v>
      </c>
      <c r="M59" s="77"/>
      <c r="N59" s="26"/>
      <c r="O59" s="1"/>
      <c r="P59" s="1"/>
      <c r="Q59" s="1"/>
    </row>
    <row r="60" spans="1:17" s="2" customFormat="1" ht="178.5" customHeight="1" x14ac:dyDescent="0.5">
      <c r="A60" s="22"/>
      <c r="B60" s="75"/>
      <c r="C60" s="76"/>
      <c r="D60" s="69" t="s">
        <v>25</v>
      </c>
      <c r="E60" s="86">
        <v>0</v>
      </c>
      <c r="F60" s="86">
        <v>0</v>
      </c>
      <c r="G60" s="86">
        <v>0</v>
      </c>
      <c r="H60" s="86">
        <v>0</v>
      </c>
      <c r="I60" s="14">
        <v>0</v>
      </c>
      <c r="J60" s="83">
        <f t="shared" si="13"/>
        <v>0</v>
      </c>
      <c r="K60" s="83">
        <f t="shared" si="14"/>
        <v>0</v>
      </c>
      <c r="L60" s="83">
        <f t="shared" si="3"/>
        <v>0</v>
      </c>
      <c r="M60" s="77"/>
      <c r="N60" s="26"/>
      <c r="O60" s="1"/>
      <c r="P60" s="1"/>
      <c r="Q60" s="1"/>
    </row>
    <row r="61" spans="1:17" s="2" customFormat="1" ht="131.25" customHeight="1" x14ac:dyDescent="0.5">
      <c r="A61" s="22"/>
      <c r="B61" s="75"/>
      <c r="C61" s="76"/>
      <c r="D61" s="70" t="s">
        <v>26</v>
      </c>
      <c r="E61" s="86">
        <v>17500</v>
      </c>
      <c r="F61" s="86">
        <v>0</v>
      </c>
      <c r="G61" s="86">
        <v>0</v>
      </c>
      <c r="H61" s="86">
        <v>0</v>
      </c>
      <c r="I61" s="14">
        <v>0</v>
      </c>
      <c r="J61" s="83">
        <f t="shared" si="13"/>
        <v>0</v>
      </c>
      <c r="K61" s="83">
        <f t="shared" si="14"/>
        <v>0</v>
      </c>
      <c r="L61" s="83">
        <f t="shared" si="3"/>
        <v>0</v>
      </c>
      <c r="M61" s="77"/>
      <c r="N61" s="26"/>
      <c r="O61" s="1"/>
      <c r="P61" s="1"/>
      <c r="Q61" s="1"/>
    </row>
    <row r="62" spans="1:17" s="2" customFormat="1" ht="131.25" customHeight="1" x14ac:dyDescent="0.5">
      <c r="A62" s="22"/>
      <c r="B62" s="75"/>
      <c r="C62" s="76"/>
      <c r="D62" s="71" t="s">
        <v>27</v>
      </c>
      <c r="E62" s="86">
        <v>0</v>
      </c>
      <c r="F62" s="86">
        <v>0</v>
      </c>
      <c r="G62" s="86">
        <v>0</v>
      </c>
      <c r="H62" s="86">
        <v>0</v>
      </c>
      <c r="I62" s="14">
        <v>0</v>
      </c>
      <c r="J62" s="83">
        <f t="shared" si="13"/>
        <v>0</v>
      </c>
      <c r="K62" s="83">
        <f t="shared" si="14"/>
        <v>0</v>
      </c>
      <c r="L62" s="83">
        <f t="shared" si="3"/>
        <v>0</v>
      </c>
      <c r="M62" s="77"/>
      <c r="N62" s="26"/>
      <c r="O62" s="1"/>
      <c r="P62" s="1"/>
      <c r="Q62" s="1"/>
    </row>
    <row r="63" spans="1:17" s="2" customFormat="1" ht="131.25" customHeight="1" x14ac:dyDescent="0.5">
      <c r="A63" s="22">
        <v>7</v>
      </c>
      <c r="B63" s="75" t="s">
        <v>39</v>
      </c>
      <c r="C63" s="76">
        <v>4</v>
      </c>
      <c r="D63" s="56" t="s">
        <v>20</v>
      </c>
      <c r="E63" s="3">
        <f>E64+E65+E66+E67+E69</f>
        <v>18421.317950000001</v>
      </c>
      <c r="F63" s="3">
        <f>F64+F65+F66+F67+F69</f>
        <v>17021.317950000001</v>
      </c>
      <c r="G63" s="3">
        <f>G64+G65+G66+G67+G69</f>
        <v>17382.032869999999</v>
      </c>
      <c r="H63" s="3">
        <f>H64+H65+H66+H67+H69</f>
        <v>16139.990820000001</v>
      </c>
      <c r="I63" s="4">
        <f>H63-F63</f>
        <v>-881.32712999999967</v>
      </c>
      <c r="J63" s="3">
        <f t="shared" si="13"/>
        <v>92.854448847903953</v>
      </c>
      <c r="K63" s="3">
        <f t="shared" si="14"/>
        <v>94.822215691000594</v>
      </c>
      <c r="L63" s="3">
        <f t="shared" si="3"/>
        <v>87.61583109204193</v>
      </c>
      <c r="M63" s="90">
        <v>2</v>
      </c>
      <c r="N63" s="91" t="s">
        <v>40</v>
      </c>
      <c r="O63" s="1"/>
      <c r="P63" s="1"/>
      <c r="Q63" s="1"/>
    </row>
    <row r="64" spans="1:17" s="2" customFormat="1" ht="131.25" customHeight="1" x14ac:dyDescent="0.5">
      <c r="A64" s="22"/>
      <c r="B64" s="75"/>
      <c r="C64" s="76"/>
      <c r="D64" s="63" t="s">
        <v>21</v>
      </c>
      <c r="E64" s="8">
        <v>0</v>
      </c>
      <c r="F64" s="8">
        <v>0</v>
      </c>
      <c r="G64" s="8">
        <v>0</v>
      </c>
      <c r="H64" s="8">
        <v>0</v>
      </c>
      <c r="I64" s="14">
        <f>H64-F64</f>
        <v>0</v>
      </c>
      <c r="J64" s="83">
        <f t="shared" si="13"/>
        <v>0</v>
      </c>
      <c r="K64" s="83">
        <f t="shared" si="14"/>
        <v>0</v>
      </c>
      <c r="L64" s="83">
        <f t="shared" si="3"/>
        <v>0</v>
      </c>
      <c r="M64" s="90"/>
      <c r="N64" s="92"/>
      <c r="O64" s="1"/>
      <c r="P64" s="1"/>
      <c r="Q64" s="1"/>
    </row>
    <row r="65" spans="1:17" s="2" customFormat="1" ht="131.25" customHeight="1" x14ac:dyDescent="0.5">
      <c r="A65" s="22"/>
      <c r="B65" s="75"/>
      <c r="C65" s="76"/>
      <c r="D65" s="63" t="s">
        <v>22</v>
      </c>
      <c r="E65" s="93">
        <v>566.70000000000005</v>
      </c>
      <c r="F65" s="15">
        <v>566.70000000000005</v>
      </c>
      <c r="G65" s="93">
        <v>405.245</v>
      </c>
      <c r="H65" s="15">
        <v>405.245</v>
      </c>
      <c r="I65" s="94">
        <f>H65-F65</f>
        <v>-161.45500000000004</v>
      </c>
      <c r="J65" s="83">
        <f t="shared" si="13"/>
        <v>100</v>
      </c>
      <c r="K65" s="83">
        <f t="shared" si="14"/>
        <v>71.509617081348154</v>
      </c>
      <c r="L65" s="83">
        <f t="shared" si="3"/>
        <v>71.509617081348154</v>
      </c>
      <c r="M65" s="90"/>
      <c r="N65" s="92"/>
      <c r="O65" s="1"/>
      <c r="P65" s="1"/>
      <c r="Q65" s="1"/>
    </row>
    <row r="66" spans="1:17" s="2" customFormat="1" ht="131.25" customHeight="1" x14ac:dyDescent="0.5">
      <c r="A66" s="22"/>
      <c r="B66" s="75"/>
      <c r="C66" s="76"/>
      <c r="D66" s="63" t="s">
        <v>23</v>
      </c>
      <c r="E66" s="15">
        <v>17075.16647</v>
      </c>
      <c r="F66" s="15">
        <v>15875.16647</v>
      </c>
      <c r="G66" s="93">
        <v>16976.78787</v>
      </c>
      <c r="H66" s="15">
        <v>15734.74582</v>
      </c>
      <c r="I66" s="89">
        <f>H66-F66</f>
        <v>-140.42065000000002</v>
      </c>
      <c r="J66" s="83">
        <f t="shared" si="13"/>
        <v>92.683880722837813</v>
      </c>
      <c r="K66" s="83">
        <f t="shared" si="14"/>
        <v>99.115469747889833</v>
      </c>
      <c r="L66" s="83">
        <f t="shared" si="3"/>
        <v>92.149882389989955</v>
      </c>
      <c r="M66" s="90"/>
      <c r="N66" s="92"/>
      <c r="O66" s="1"/>
      <c r="P66" s="1"/>
      <c r="Q66" s="1"/>
    </row>
    <row r="67" spans="1:17" s="2" customFormat="1" ht="190.5" customHeight="1" x14ac:dyDescent="0.5">
      <c r="A67" s="22"/>
      <c r="B67" s="75"/>
      <c r="C67" s="76"/>
      <c r="D67" s="69" t="s">
        <v>24</v>
      </c>
      <c r="E67" s="15">
        <v>0</v>
      </c>
      <c r="F67" s="15">
        <v>0</v>
      </c>
      <c r="G67" s="15">
        <v>0</v>
      </c>
      <c r="H67" s="15">
        <v>0</v>
      </c>
      <c r="I67" s="14">
        <v>0</v>
      </c>
      <c r="J67" s="83">
        <f t="shared" si="13"/>
        <v>0</v>
      </c>
      <c r="K67" s="83">
        <f t="shared" si="14"/>
        <v>0</v>
      </c>
      <c r="L67" s="83">
        <f t="shared" si="3"/>
        <v>0</v>
      </c>
      <c r="M67" s="90"/>
      <c r="N67" s="92"/>
      <c r="O67" s="1"/>
      <c r="P67" s="1"/>
      <c r="Q67" s="1"/>
    </row>
    <row r="68" spans="1:17" s="2" customFormat="1" ht="159" customHeight="1" x14ac:dyDescent="0.5">
      <c r="A68" s="22"/>
      <c r="B68" s="75"/>
      <c r="C68" s="76"/>
      <c r="D68" s="69" t="s">
        <v>25</v>
      </c>
      <c r="E68" s="15">
        <v>0</v>
      </c>
      <c r="F68" s="15">
        <v>0</v>
      </c>
      <c r="G68" s="15">
        <v>0</v>
      </c>
      <c r="H68" s="15">
        <v>0</v>
      </c>
      <c r="I68" s="14"/>
      <c r="J68" s="83"/>
      <c r="K68" s="83"/>
      <c r="L68" s="83">
        <f t="shared" si="3"/>
        <v>0</v>
      </c>
      <c r="M68" s="90"/>
      <c r="N68" s="92"/>
      <c r="O68" s="1"/>
      <c r="P68" s="1"/>
      <c r="Q68" s="1"/>
    </row>
    <row r="69" spans="1:17" s="2" customFormat="1" ht="131.25" customHeight="1" x14ac:dyDescent="0.5">
      <c r="A69" s="22"/>
      <c r="B69" s="75"/>
      <c r="C69" s="76"/>
      <c r="D69" s="70" t="s">
        <v>26</v>
      </c>
      <c r="E69" s="15">
        <v>779.45147999999995</v>
      </c>
      <c r="F69" s="15">
        <v>579.45147999999995</v>
      </c>
      <c r="G69" s="15">
        <v>0</v>
      </c>
      <c r="H69" s="15">
        <v>0</v>
      </c>
      <c r="I69" s="89">
        <f t="shared" ref="I69:I74" si="15">H69-F69</f>
        <v>-579.45147999999995</v>
      </c>
      <c r="J69" s="83">
        <f t="shared" ref="J69:J76" si="16">IF(H69=0, ,H69/G69*100)</f>
        <v>0</v>
      </c>
      <c r="K69" s="83">
        <f t="shared" ref="K69:K77" si="17">IF(H69=0,0,H69/F69*100)</f>
        <v>0</v>
      </c>
      <c r="L69" s="83">
        <f t="shared" si="3"/>
        <v>0</v>
      </c>
      <c r="M69" s="90"/>
      <c r="N69" s="92"/>
      <c r="O69" s="1"/>
      <c r="P69" s="1"/>
      <c r="Q69" s="1"/>
    </row>
    <row r="70" spans="1:17" s="2" customFormat="1" ht="131.25" customHeight="1" x14ac:dyDescent="0.5">
      <c r="A70" s="22"/>
      <c r="B70" s="75"/>
      <c r="C70" s="76"/>
      <c r="D70" s="71" t="s">
        <v>27</v>
      </c>
      <c r="E70" s="8">
        <v>0</v>
      </c>
      <c r="F70" s="8">
        <v>0</v>
      </c>
      <c r="G70" s="8">
        <v>0</v>
      </c>
      <c r="H70" s="8">
        <v>0</v>
      </c>
      <c r="I70" s="14">
        <f t="shared" si="15"/>
        <v>0</v>
      </c>
      <c r="J70" s="83">
        <f t="shared" si="16"/>
        <v>0</v>
      </c>
      <c r="K70" s="83">
        <f t="shared" si="17"/>
        <v>0</v>
      </c>
      <c r="L70" s="83">
        <f t="shared" si="3"/>
        <v>0</v>
      </c>
      <c r="M70" s="90"/>
      <c r="N70" s="92"/>
      <c r="O70" s="1"/>
      <c r="P70" s="1"/>
      <c r="Q70" s="1"/>
    </row>
    <row r="71" spans="1:17" s="2" customFormat="1" ht="212.25" customHeight="1" x14ac:dyDescent="0.5">
      <c r="A71" s="22">
        <v>8</v>
      </c>
      <c r="B71" s="75" t="s">
        <v>41</v>
      </c>
      <c r="C71" s="76">
        <v>13</v>
      </c>
      <c r="D71" s="56" t="s">
        <v>20</v>
      </c>
      <c r="E71" s="3">
        <f>E72+E73+E74+E77</f>
        <v>2880241.3688400001</v>
      </c>
      <c r="F71" s="3">
        <f>F72+F73+F74+F77</f>
        <v>1185274.5989300001</v>
      </c>
      <c r="G71" s="3">
        <f>G72+G73+G74+G77</f>
        <v>1081053.51033</v>
      </c>
      <c r="H71" s="3">
        <f>H72+H73+H74+H77</f>
        <v>791710.9923599998</v>
      </c>
      <c r="I71" s="4">
        <f t="shared" si="15"/>
        <v>-393563.60657000029</v>
      </c>
      <c r="J71" s="3">
        <f t="shared" si="16"/>
        <v>73.235134504889018</v>
      </c>
      <c r="K71" s="3">
        <f t="shared" si="17"/>
        <v>66.795575731962231</v>
      </c>
      <c r="L71" s="3">
        <f t="shared" ref="L71:L134" si="18">IF(H71=0,0,H71/E71*100)</f>
        <v>27.487661309401183</v>
      </c>
      <c r="M71" s="77">
        <v>4</v>
      </c>
      <c r="N71" s="80" t="s">
        <v>68</v>
      </c>
      <c r="O71" s="1"/>
      <c r="P71" s="1"/>
      <c r="Q71" s="1"/>
    </row>
    <row r="72" spans="1:17" s="2" customFormat="1" ht="171" customHeight="1" x14ac:dyDescent="0.5">
      <c r="A72" s="22"/>
      <c r="B72" s="75"/>
      <c r="C72" s="76"/>
      <c r="D72" s="63" t="s">
        <v>21</v>
      </c>
      <c r="E72" s="87">
        <v>86129.975659999996</v>
      </c>
      <c r="F72" s="95">
        <v>8925.4756600000001</v>
      </c>
      <c r="G72" s="95">
        <v>6253.7907699999996</v>
      </c>
      <c r="H72" s="95">
        <v>6253.7907699999996</v>
      </c>
      <c r="I72" s="89">
        <f t="shared" si="15"/>
        <v>-2671.6848900000005</v>
      </c>
      <c r="J72" s="83">
        <f t="shared" si="16"/>
        <v>100</v>
      </c>
      <c r="K72" s="83">
        <f t="shared" si="17"/>
        <v>70.066750593771715</v>
      </c>
      <c r="L72" s="83">
        <f t="shared" si="18"/>
        <v>7.2608760446966558</v>
      </c>
      <c r="M72" s="77"/>
      <c r="N72" s="84"/>
      <c r="O72" s="1"/>
      <c r="P72" s="1"/>
      <c r="Q72" s="1"/>
    </row>
    <row r="73" spans="1:17" s="2" customFormat="1" ht="133.5" customHeight="1" x14ac:dyDescent="0.5">
      <c r="A73" s="22"/>
      <c r="B73" s="75"/>
      <c r="C73" s="76"/>
      <c r="D73" s="63" t="s">
        <v>22</v>
      </c>
      <c r="E73" s="87">
        <v>1095174.35534</v>
      </c>
      <c r="F73" s="87">
        <v>873121.81850000005</v>
      </c>
      <c r="G73" s="87">
        <v>563122.23071999999</v>
      </c>
      <c r="H73" s="87">
        <v>562523.75517999986</v>
      </c>
      <c r="I73" s="11">
        <f t="shared" si="15"/>
        <v>-310598.06332000019</v>
      </c>
      <c r="J73" s="83">
        <f t="shared" si="16"/>
        <v>99.893721911984386</v>
      </c>
      <c r="K73" s="83">
        <f t="shared" si="17"/>
        <v>64.426720677579752</v>
      </c>
      <c r="L73" s="83">
        <f t="shared" si="18"/>
        <v>51.363853840913102</v>
      </c>
      <c r="M73" s="77"/>
      <c r="N73" s="84"/>
      <c r="O73" s="1"/>
      <c r="P73" s="1"/>
      <c r="Q73" s="1"/>
    </row>
    <row r="74" spans="1:17" s="2" customFormat="1" ht="133.5" customHeight="1" x14ac:dyDescent="0.5">
      <c r="A74" s="22"/>
      <c r="B74" s="75"/>
      <c r="C74" s="76"/>
      <c r="D74" s="63" t="s">
        <v>23</v>
      </c>
      <c r="E74" s="87">
        <v>512070.11783999996</v>
      </c>
      <c r="F74" s="95">
        <v>303227.30476999999</v>
      </c>
      <c r="G74" s="95">
        <v>511677.48884000001</v>
      </c>
      <c r="H74" s="95">
        <v>222933.44641</v>
      </c>
      <c r="I74" s="89">
        <f t="shared" si="15"/>
        <v>-80293.858359999984</v>
      </c>
      <c r="J74" s="83">
        <f t="shared" si="16"/>
        <v>43.569133149750627</v>
      </c>
      <c r="K74" s="83">
        <f t="shared" si="17"/>
        <v>73.520241384296369</v>
      </c>
      <c r="L74" s="83">
        <f t="shared" si="18"/>
        <v>43.535726581814949</v>
      </c>
      <c r="M74" s="77"/>
      <c r="N74" s="84"/>
      <c r="O74" s="1"/>
      <c r="P74" s="1"/>
      <c r="Q74" s="1"/>
    </row>
    <row r="75" spans="1:17" s="2" customFormat="1" ht="203.25" customHeight="1" x14ac:dyDescent="0.5">
      <c r="A75" s="22"/>
      <c r="B75" s="75"/>
      <c r="C75" s="76"/>
      <c r="D75" s="69" t="s">
        <v>24</v>
      </c>
      <c r="E75" s="96">
        <v>0</v>
      </c>
      <c r="F75" s="95">
        <v>0</v>
      </c>
      <c r="G75" s="95">
        <v>0</v>
      </c>
      <c r="H75" s="95">
        <v>0</v>
      </c>
      <c r="I75" s="95">
        <v>0</v>
      </c>
      <c r="J75" s="83">
        <f t="shared" si="16"/>
        <v>0</v>
      </c>
      <c r="K75" s="83">
        <f t="shared" si="17"/>
        <v>0</v>
      </c>
      <c r="L75" s="83">
        <f t="shared" si="18"/>
        <v>0</v>
      </c>
      <c r="M75" s="77"/>
      <c r="N75" s="84"/>
      <c r="O75" s="1"/>
      <c r="P75" s="1"/>
      <c r="Q75" s="1"/>
    </row>
    <row r="76" spans="1:17" s="2" customFormat="1" ht="171" customHeight="1" x14ac:dyDescent="0.5">
      <c r="A76" s="22"/>
      <c r="B76" s="75"/>
      <c r="C76" s="76"/>
      <c r="D76" s="69" t="s">
        <v>25</v>
      </c>
      <c r="E76" s="96">
        <v>0</v>
      </c>
      <c r="F76" s="95">
        <v>0</v>
      </c>
      <c r="G76" s="95">
        <v>0</v>
      </c>
      <c r="H76" s="95">
        <v>0</v>
      </c>
      <c r="I76" s="95">
        <v>0</v>
      </c>
      <c r="J76" s="83">
        <f t="shared" si="16"/>
        <v>0</v>
      </c>
      <c r="K76" s="83">
        <f t="shared" si="17"/>
        <v>0</v>
      </c>
      <c r="L76" s="83">
        <f t="shared" si="18"/>
        <v>0</v>
      </c>
      <c r="M76" s="77"/>
      <c r="N76" s="84"/>
      <c r="O76" s="1"/>
      <c r="P76" s="1"/>
      <c r="Q76" s="1"/>
    </row>
    <row r="77" spans="1:17" s="2" customFormat="1" ht="133.5" customHeight="1" x14ac:dyDescent="0.5">
      <c r="A77" s="22"/>
      <c r="B77" s="75"/>
      <c r="C77" s="76"/>
      <c r="D77" s="70" t="s">
        <v>26</v>
      </c>
      <c r="E77" s="10">
        <v>1186866.9200000002</v>
      </c>
      <c r="F77" s="10">
        <v>0</v>
      </c>
      <c r="G77" s="10">
        <v>0</v>
      </c>
      <c r="H77" s="10">
        <v>0</v>
      </c>
      <c r="I77" s="95">
        <v>0</v>
      </c>
      <c r="J77" s="83">
        <v>0</v>
      </c>
      <c r="K77" s="83">
        <f t="shared" si="17"/>
        <v>0</v>
      </c>
      <c r="L77" s="83">
        <f t="shared" si="18"/>
        <v>0</v>
      </c>
      <c r="M77" s="77"/>
      <c r="N77" s="84"/>
      <c r="O77" s="1"/>
      <c r="P77" s="1"/>
      <c r="Q77" s="1"/>
    </row>
    <row r="78" spans="1:17" s="2" customFormat="1" ht="133.5" customHeight="1" x14ac:dyDescent="0.5">
      <c r="A78" s="22"/>
      <c r="B78" s="75"/>
      <c r="C78" s="76"/>
      <c r="D78" s="71" t="s">
        <v>27</v>
      </c>
      <c r="E78" s="8">
        <v>0</v>
      </c>
      <c r="F78" s="10">
        <v>0</v>
      </c>
      <c r="G78" s="10">
        <v>0</v>
      </c>
      <c r="H78" s="10">
        <v>0</v>
      </c>
      <c r="I78" s="95">
        <v>0</v>
      </c>
      <c r="J78" s="83">
        <v>0</v>
      </c>
      <c r="K78" s="83">
        <v>0</v>
      </c>
      <c r="L78" s="83">
        <f t="shared" si="18"/>
        <v>0</v>
      </c>
      <c r="M78" s="77"/>
      <c r="N78" s="84"/>
      <c r="O78" s="1"/>
      <c r="P78" s="1"/>
      <c r="Q78" s="1"/>
    </row>
    <row r="79" spans="1:17" s="2" customFormat="1" ht="133.5" customHeight="1" x14ac:dyDescent="0.5">
      <c r="A79" s="22">
        <v>9</v>
      </c>
      <c r="B79" s="75" t="s">
        <v>42</v>
      </c>
      <c r="C79" s="76">
        <v>15</v>
      </c>
      <c r="D79" s="56" t="s">
        <v>20</v>
      </c>
      <c r="E79" s="3">
        <f>E80+E81+E82+E85</f>
        <v>400700.99256000004</v>
      </c>
      <c r="F79" s="3">
        <f>F80+F81+F82+F85</f>
        <v>288459.07467</v>
      </c>
      <c r="G79" s="3">
        <f>G80+G81+G82+G85</f>
        <v>369273.51463000005</v>
      </c>
      <c r="H79" s="3">
        <f>H80+H81+H82+H85</f>
        <v>279474.59054999996</v>
      </c>
      <c r="I79" s="4">
        <f>H79-F79</f>
        <v>-8984.4841200000374</v>
      </c>
      <c r="J79" s="3">
        <f t="shared" ref="J79:J84" si="19">IF(H79=0, ,H79/G79*100)</f>
        <v>75.682273295452646</v>
      </c>
      <c r="K79" s="3">
        <f t="shared" ref="K79:K118" si="20">IF(H79=0,0,H79/F79*100)</f>
        <v>96.885352235744932</v>
      </c>
      <c r="L79" s="3">
        <f t="shared" si="18"/>
        <v>69.746418336648389</v>
      </c>
      <c r="M79" s="23">
        <v>14</v>
      </c>
      <c r="N79" s="80" t="s">
        <v>43</v>
      </c>
      <c r="O79" s="1"/>
      <c r="P79" s="1"/>
      <c r="Q79" s="1"/>
    </row>
    <row r="80" spans="1:17" s="2" customFormat="1" ht="133.5" customHeight="1" x14ac:dyDescent="0.5">
      <c r="A80" s="22"/>
      <c r="B80" s="75"/>
      <c r="C80" s="76"/>
      <c r="D80" s="63" t="s">
        <v>21</v>
      </c>
      <c r="E80" s="8">
        <v>4597.5286999999998</v>
      </c>
      <c r="F80" s="10">
        <v>4597.5286999999998</v>
      </c>
      <c r="G80" s="10">
        <v>3783.0994500000002</v>
      </c>
      <c r="H80" s="10">
        <v>3783.0994500000002</v>
      </c>
      <c r="I80" s="89">
        <f>H80-F80</f>
        <v>-814.42924999999968</v>
      </c>
      <c r="J80" s="83">
        <f t="shared" si="19"/>
        <v>100</v>
      </c>
      <c r="K80" s="83">
        <f t="shared" si="20"/>
        <v>82.285499381439436</v>
      </c>
      <c r="L80" s="83">
        <f t="shared" si="18"/>
        <v>82.285499381439436</v>
      </c>
      <c r="M80" s="23"/>
      <c r="N80" s="84"/>
      <c r="O80" s="16"/>
      <c r="P80" s="1"/>
      <c r="Q80" s="1"/>
    </row>
    <row r="81" spans="1:17" s="2" customFormat="1" ht="133.5" customHeight="1" x14ac:dyDescent="0.5">
      <c r="A81" s="22"/>
      <c r="B81" s="75"/>
      <c r="C81" s="76"/>
      <c r="D81" s="63" t="s">
        <v>22</v>
      </c>
      <c r="E81" s="95">
        <v>25353.38463</v>
      </c>
      <c r="F81" s="95">
        <v>20069.984629999999</v>
      </c>
      <c r="G81" s="95">
        <v>12924.99195</v>
      </c>
      <c r="H81" s="95">
        <v>10963.426749999999</v>
      </c>
      <c r="I81" s="89">
        <f t="shared" ref="I81:I83" si="21">H81-F81</f>
        <v>-9106.5578800000003</v>
      </c>
      <c r="J81" s="83">
        <f t="shared" si="19"/>
        <v>84.823470625062939</v>
      </c>
      <c r="K81" s="83">
        <f t="shared" si="20"/>
        <v>54.625984783327652</v>
      </c>
      <c r="L81" s="83">
        <f t="shared" si="18"/>
        <v>43.242458196398999</v>
      </c>
      <c r="M81" s="23"/>
      <c r="N81" s="84"/>
      <c r="O81" s="1"/>
      <c r="P81" s="1"/>
      <c r="Q81" s="1"/>
    </row>
    <row r="82" spans="1:17" s="2" customFormat="1" ht="133.5" customHeight="1" x14ac:dyDescent="0.5">
      <c r="A82" s="22"/>
      <c r="B82" s="75"/>
      <c r="C82" s="76"/>
      <c r="D82" s="63" t="s">
        <v>23</v>
      </c>
      <c r="E82" s="95">
        <v>353314.24923000002</v>
      </c>
      <c r="F82" s="95">
        <v>263791.56134000001</v>
      </c>
      <c r="G82" s="95">
        <v>352565.42323000007</v>
      </c>
      <c r="H82" s="95">
        <v>264728.06434999994</v>
      </c>
      <c r="I82" s="89">
        <f t="shared" si="21"/>
        <v>936.5030099999276</v>
      </c>
      <c r="J82" s="83">
        <f t="shared" si="19"/>
        <v>75.086224260086212</v>
      </c>
      <c r="K82" s="83">
        <f t="shared" si="20"/>
        <v>100.3550162883311</v>
      </c>
      <c r="L82" s="83">
        <f t="shared" si="18"/>
        <v>74.92708401286913</v>
      </c>
      <c r="M82" s="23"/>
      <c r="N82" s="84"/>
      <c r="O82" s="1"/>
      <c r="P82" s="1"/>
      <c r="Q82" s="1"/>
    </row>
    <row r="83" spans="1:17" s="2" customFormat="1" ht="165" customHeight="1" x14ac:dyDescent="0.5">
      <c r="A83" s="22"/>
      <c r="B83" s="75"/>
      <c r="C83" s="76"/>
      <c r="D83" s="69" t="s">
        <v>24</v>
      </c>
      <c r="E83" s="96">
        <v>21619.434280000001</v>
      </c>
      <c r="F83" s="96">
        <v>23017.88838</v>
      </c>
      <c r="G83" s="96">
        <v>14210.65424</v>
      </c>
      <c r="H83" s="96">
        <v>17808.485570000001</v>
      </c>
      <c r="I83" s="89">
        <f t="shared" si="21"/>
        <v>-5209.4028099999996</v>
      </c>
      <c r="J83" s="83">
        <f t="shared" si="19"/>
        <v>125.31784440911147</v>
      </c>
      <c r="K83" s="83">
        <f t="shared" si="20"/>
        <v>77.368024711917556</v>
      </c>
      <c r="L83" s="83">
        <f t="shared" si="18"/>
        <v>82.372578946131426</v>
      </c>
      <c r="M83" s="23"/>
      <c r="N83" s="84"/>
      <c r="O83" s="1"/>
      <c r="P83" s="1"/>
      <c r="Q83" s="1"/>
    </row>
    <row r="84" spans="1:17" s="2" customFormat="1" ht="180.75" customHeight="1" x14ac:dyDescent="0.5">
      <c r="A84" s="22"/>
      <c r="B84" s="75"/>
      <c r="C84" s="76"/>
      <c r="D84" s="69" t="s">
        <v>25</v>
      </c>
      <c r="E84" s="96">
        <v>0</v>
      </c>
      <c r="F84" s="96">
        <v>0</v>
      </c>
      <c r="G84" s="96">
        <v>0</v>
      </c>
      <c r="H84" s="96">
        <v>0</v>
      </c>
      <c r="I84" s="14">
        <v>0</v>
      </c>
      <c r="J84" s="83">
        <f t="shared" si="19"/>
        <v>0</v>
      </c>
      <c r="K84" s="83">
        <f t="shared" si="20"/>
        <v>0</v>
      </c>
      <c r="L84" s="83">
        <f t="shared" si="18"/>
        <v>0</v>
      </c>
      <c r="M84" s="23"/>
      <c r="N84" s="84"/>
      <c r="O84" s="1"/>
      <c r="P84" s="1"/>
      <c r="Q84" s="1"/>
    </row>
    <row r="85" spans="1:17" s="2" customFormat="1" ht="133.5" customHeight="1" x14ac:dyDescent="0.5">
      <c r="A85" s="22"/>
      <c r="B85" s="75"/>
      <c r="C85" s="76"/>
      <c r="D85" s="70" t="s">
        <v>26</v>
      </c>
      <c r="E85" s="96">
        <v>17435.830000000002</v>
      </c>
      <c r="F85" s="8">
        <v>0</v>
      </c>
      <c r="G85" s="8">
        <v>0</v>
      </c>
      <c r="H85" s="8">
        <v>0</v>
      </c>
      <c r="I85" s="14">
        <v>0</v>
      </c>
      <c r="J85" s="83">
        <v>0</v>
      </c>
      <c r="K85" s="83">
        <f t="shared" si="20"/>
        <v>0</v>
      </c>
      <c r="L85" s="83">
        <f t="shared" si="18"/>
        <v>0</v>
      </c>
      <c r="M85" s="23"/>
      <c r="N85" s="84"/>
      <c r="O85" s="1"/>
      <c r="P85" s="1"/>
      <c r="Q85" s="1"/>
    </row>
    <row r="86" spans="1:17" s="2" customFormat="1" ht="133.5" customHeight="1" x14ac:dyDescent="0.5">
      <c r="A86" s="22"/>
      <c r="B86" s="75"/>
      <c r="C86" s="76"/>
      <c r="D86" s="71" t="s">
        <v>27</v>
      </c>
      <c r="E86" s="8">
        <v>0</v>
      </c>
      <c r="F86" s="8">
        <v>0</v>
      </c>
      <c r="G86" s="8">
        <v>0</v>
      </c>
      <c r="H86" s="8">
        <v>0</v>
      </c>
      <c r="I86" s="14">
        <v>0</v>
      </c>
      <c r="J86" s="83">
        <f t="shared" ref="J86:J139" si="22">IF(H86=0, ,H86/G86*100)</f>
        <v>0</v>
      </c>
      <c r="K86" s="83">
        <f t="shared" si="20"/>
        <v>0</v>
      </c>
      <c r="L86" s="83">
        <f t="shared" si="18"/>
        <v>0</v>
      </c>
      <c r="M86" s="23"/>
      <c r="N86" s="84"/>
      <c r="O86" s="1"/>
      <c r="P86" s="1"/>
      <c r="Q86" s="1"/>
    </row>
    <row r="87" spans="1:17" s="2" customFormat="1" ht="186" customHeight="1" x14ac:dyDescent="0.5">
      <c r="A87" s="22">
        <v>10</v>
      </c>
      <c r="B87" s="97" t="s">
        <v>44</v>
      </c>
      <c r="C87" s="98">
        <v>3</v>
      </c>
      <c r="D87" s="56" t="s">
        <v>20</v>
      </c>
      <c r="E87" s="3">
        <f>E88+E89+E90+E93+E91</f>
        <v>2056.6</v>
      </c>
      <c r="F87" s="3">
        <f>F88+F89+F90+F93+F91</f>
        <v>1373.8566799999999</v>
      </c>
      <c r="G87" s="3">
        <f>G88+G89+G90+G93+G91</f>
        <v>1720.01495</v>
      </c>
      <c r="H87" s="3">
        <f>H88+H89+H90+H93+H91</f>
        <v>1409.3851299999999</v>
      </c>
      <c r="I87" s="4">
        <f t="shared" ref="I87:I130" si="23">H87-F87</f>
        <v>35.528450000000021</v>
      </c>
      <c r="J87" s="3">
        <f t="shared" si="22"/>
        <v>81.940283716720018</v>
      </c>
      <c r="K87" s="3">
        <f t="shared" si="20"/>
        <v>102.58603757707827</v>
      </c>
      <c r="L87" s="3">
        <f t="shared" si="18"/>
        <v>68.529861421764068</v>
      </c>
      <c r="M87" s="23">
        <v>3</v>
      </c>
      <c r="N87" s="80" t="s">
        <v>45</v>
      </c>
      <c r="O87" s="1"/>
      <c r="P87" s="1"/>
      <c r="Q87" s="1"/>
    </row>
    <row r="88" spans="1:17" s="2" customFormat="1" ht="154.5" customHeight="1" x14ac:dyDescent="0.5">
      <c r="A88" s="22"/>
      <c r="B88" s="97"/>
      <c r="C88" s="98"/>
      <c r="D88" s="63" t="s">
        <v>21</v>
      </c>
      <c r="E88" s="87">
        <v>5.6</v>
      </c>
      <c r="F88" s="87">
        <v>5.6</v>
      </c>
      <c r="G88" s="10">
        <v>5.6</v>
      </c>
      <c r="H88" s="10">
        <v>5.6</v>
      </c>
      <c r="I88" s="85">
        <f t="shared" si="23"/>
        <v>0</v>
      </c>
      <c r="J88" s="83">
        <f t="shared" si="22"/>
        <v>100</v>
      </c>
      <c r="K88" s="83">
        <f t="shared" si="20"/>
        <v>100</v>
      </c>
      <c r="L88" s="83">
        <f t="shared" si="18"/>
        <v>100</v>
      </c>
      <c r="M88" s="23"/>
      <c r="N88" s="84"/>
      <c r="O88" s="1"/>
      <c r="P88" s="1"/>
      <c r="Q88" s="1"/>
    </row>
    <row r="89" spans="1:17" s="2" customFormat="1" ht="128.25" customHeight="1" x14ac:dyDescent="0.5">
      <c r="A89" s="22"/>
      <c r="B89" s="97"/>
      <c r="C89" s="98"/>
      <c r="D89" s="63" t="s">
        <v>22</v>
      </c>
      <c r="E89" s="87">
        <v>2051</v>
      </c>
      <c r="F89" s="95">
        <v>1368.25668</v>
      </c>
      <c r="G89" s="95">
        <v>1714.4149500000001</v>
      </c>
      <c r="H89" s="95">
        <v>1403.78513</v>
      </c>
      <c r="I89" s="89">
        <f t="shared" si="23"/>
        <v>35.528450000000021</v>
      </c>
      <c r="J89" s="83">
        <f t="shared" si="22"/>
        <v>81.881293090683783</v>
      </c>
      <c r="K89" s="83">
        <f t="shared" si="20"/>
        <v>102.59662170989729</v>
      </c>
      <c r="L89" s="83">
        <f t="shared" si="18"/>
        <v>68.443936128717695</v>
      </c>
      <c r="M89" s="23"/>
      <c r="N89" s="84"/>
      <c r="O89" s="1"/>
      <c r="P89" s="1"/>
      <c r="Q89" s="1"/>
    </row>
    <row r="90" spans="1:17" s="2" customFormat="1" ht="128.25" customHeight="1" x14ac:dyDescent="0.5">
      <c r="A90" s="22"/>
      <c r="B90" s="97"/>
      <c r="C90" s="98"/>
      <c r="D90" s="63" t="s">
        <v>23</v>
      </c>
      <c r="E90" s="87">
        <v>0</v>
      </c>
      <c r="F90" s="95">
        <v>0</v>
      </c>
      <c r="G90" s="95">
        <v>0</v>
      </c>
      <c r="H90" s="95">
        <v>0</v>
      </c>
      <c r="I90" s="85">
        <f t="shared" si="23"/>
        <v>0</v>
      </c>
      <c r="J90" s="83">
        <f t="shared" si="22"/>
        <v>0</v>
      </c>
      <c r="K90" s="83">
        <f t="shared" si="20"/>
        <v>0</v>
      </c>
      <c r="L90" s="83">
        <f t="shared" si="18"/>
        <v>0</v>
      </c>
      <c r="M90" s="23"/>
      <c r="N90" s="84"/>
      <c r="O90" s="1"/>
      <c r="P90" s="1"/>
      <c r="Q90" s="1"/>
    </row>
    <row r="91" spans="1:17" s="2" customFormat="1" ht="210.75" customHeight="1" x14ac:dyDescent="0.5">
      <c r="A91" s="22"/>
      <c r="B91" s="97"/>
      <c r="C91" s="98"/>
      <c r="D91" s="69" t="s">
        <v>24</v>
      </c>
      <c r="E91" s="95">
        <v>0</v>
      </c>
      <c r="F91" s="95">
        <v>0</v>
      </c>
      <c r="G91" s="95">
        <v>0</v>
      </c>
      <c r="H91" s="95">
        <v>0</v>
      </c>
      <c r="I91" s="14">
        <f t="shared" si="23"/>
        <v>0</v>
      </c>
      <c r="J91" s="83">
        <f t="shared" si="22"/>
        <v>0</v>
      </c>
      <c r="K91" s="83">
        <f t="shared" si="20"/>
        <v>0</v>
      </c>
      <c r="L91" s="83">
        <f t="shared" si="18"/>
        <v>0</v>
      </c>
      <c r="M91" s="23"/>
      <c r="N91" s="84"/>
      <c r="O91" s="1"/>
      <c r="P91" s="1"/>
      <c r="Q91" s="1"/>
    </row>
    <row r="92" spans="1:17" s="2" customFormat="1" ht="165.75" customHeight="1" x14ac:dyDescent="0.5">
      <c r="A92" s="22"/>
      <c r="B92" s="97"/>
      <c r="C92" s="98"/>
      <c r="D92" s="69" t="s">
        <v>25</v>
      </c>
      <c r="E92" s="95">
        <v>148</v>
      </c>
      <c r="F92" s="95">
        <v>0</v>
      </c>
      <c r="G92" s="95">
        <v>5.0999999999999996</v>
      </c>
      <c r="H92" s="95">
        <v>5.1034499999999996</v>
      </c>
      <c r="I92" s="14">
        <f t="shared" si="23"/>
        <v>5.1034499999999996</v>
      </c>
      <c r="J92" s="83">
        <f t="shared" si="22"/>
        <v>100.06764705882354</v>
      </c>
      <c r="K92" s="83">
        <v>0</v>
      </c>
      <c r="L92" s="83">
        <f t="shared" si="18"/>
        <v>3.4482770270270269</v>
      </c>
      <c r="M92" s="23"/>
      <c r="N92" s="84"/>
      <c r="O92" s="1"/>
      <c r="P92" s="1"/>
      <c r="Q92" s="1"/>
    </row>
    <row r="93" spans="1:17" s="2" customFormat="1" ht="128.25" customHeight="1" x14ac:dyDescent="0.5">
      <c r="A93" s="22"/>
      <c r="B93" s="97"/>
      <c r="C93" s="98"/>
      <c r="D93" s="70" t="s">
        <v>26</v>
      </c>
      <c r="E93" s="95">
        <v>0</v>
      </c>
      <c r="F93" s="10">
        <v>0</v>
      </c>
      <c r="G93" s="10">
        <v>0</v>
      </c>
      <c r="H93" s="10">
        <v>0</v>
      </c>
      <c r="I93" s="14">
        <f t="shared" si="23"/>
        <v>0</v>
      </c>
      <c r="J93" s="83">
        <f t="shared" si="22"/>
        <v>0</v>
      </c>
      <c r="K93" s="83">
        <f t="shared" si="20"/>
        <v>0</v>
      </c>
      <c r="L93" s="83">
        <f t="shared" si="18"/>
        <v>0</v>
      </c>
      <c r="M93" s="23"/>
      <c r="N93" s="84"/>
      <c r="O93" s="1"/>
      <c r="P93" s="1"/>
      <c r="Q93" s="1"/>
    </row>
    <row r="94" spans="1:17" s="2" customFormat="1" ht="128.25" customHeight="1" x14ac:dyDescent="0.5">
      <c r="A94" s="22"/>
      <c r="B94" s="97"/>
      <c r="C94" s="98"/>
      <c r="D94" s="71" t="s">
        <v>27</v>
      </c>
      <c r="E94" s="10">
        <v>0</v>
      </c>
      <c r="F94" s="10">
        <v>0</v>
      </c>
      <c r="G94" s="10">
        <v>0</v>
      </c>
      <c r="H94" s="10">
        <v>0</v>
      </c>
      <c r="I94" s="14">
        <f t="shared" si="23"/>
        <v>0</v>
      </c>
      <c r="J94" s="83">
        <f t="shared" si="22"/>
        <v>0</v>
      </c>
      <c r="K94" s="83">
        <f t="shared" si="20"/>
        <v>0</v>
      </c>
      <c r="L94" s="83">
        <f t="shared" si="18"/>
        <v>0</v>
      </c>
      <c r="M94" s="23"/>
      <c r="N94" s="84"/>
      <c r="O94" s="1"/>
      <c r="P94" s="1"/>
      <c r="Q94" s="1"/>
    </row>
    <row r="95" spans="1:17" s="2" customFormat="1" ht="165.75" customHeight="1" x14ac:dyDescent="0.5">
      <c r="A95" s="22">
        <v>11</v>
      </c>
      <c r="B95" s="97" t="s">
        <v>46</v>
      </c>
      <c r="C95" s="98">
        <v>6</v>
      </c>
      <c r="D95" s="56" t="s">
        <v>20</v>
      </c>
      <c r="E95" s="3">
        <f>E96+E97+E98+E101+E99</f>
        <v>59436.146899999992</v>
      </c>
      <c r="F95" s="3">
        <f>F96+F97+F98+F101+F99</f>
        <v>42971.201159999997</v>
      </c>
      <c r="G95" s="3">
        <f>G96+G97+G98+G101+G99</f>
        <v>58197.325899999996</v>
      </c>
      <c r="H95" s="3">
        <f>H96+H97+H98+H101+H99</f>
        <v>42496.386650000008</v>
      </c>
      <c r="I95" s="4">
        <f t="shared" si="23"/>
        <v>-474.81450999998924</v>
      </c>
      <c r="J95" s="3">
        <f t="shared" si="22"/>
        <v>73.021201563489726</v>
      </c>
      <c r="K95" s="3">
        <f t="shared" si="20"/>
        <v>98.895040172993873</v>
      </c>
      <c r="L95" s="3">
        <f t="shared" si="18"/>
        <v>71.499228779919463</v>
      </c>
      <c r="M95" s="23">
        <v>7</v>
      </c>
      <c r="N95" s="99" t="s">
        <v>47</v>
      </c>
      <c r="O95" s="1"/>
      <c r="P95" s="1"/>
      <c r="Q95" s="1"/>
    </row>
    <row r="96" spans="1:17" s="2" customFormat="1" ht="128.25" customHeight="1" x14ac:dyDescent="0.5">
      <c r="A96" s="22"/>
      <c r="B96" s="97"/>
      <c r="C96" s="98"/>
      <c r="D96" s="63" t="s">
        <v>21</v>
      </c>
      <c r="E96" s="8">
        <v>0</v>
      </c>
      <c r="F96" s="8">
        <v>0</v>
      </c>
      <c r="G96" s="8">
        <v>0</v>
      </c>
      <c r="H96" s="8">
        <v>0</v>
      </c>
      <c r="I96" s="14">
        <f t="shared" si="23"/>
        <v>0</v>
      </c>
      <c r="J96" s="83">
        <f t="shared" si="22"/>
        <v>0</v>
      </c>
      <c r="K96" s="83">
        <f t="shared" si="20"/>
        <v>0</v>
      </c>
      <c r="L96" s="83">
        <f t="shared" si="18"/>
        <v>0</v>
      </c>
      <c r="M96" s="23"/>
      <c r="N96" s="24"/>
      <c r="O96" s="1"/>
      <c r="P96" s="1"/>
      <c r="Q96" s="1"/>
    </row>
    <row r="97" spans="1:17" s="2" customFormat="1" ht="128.25" customHeight="1" x14ac:dyDescent="0.5">
      <c r="A97" s="22"/>
      <c r="B97" s="97"/>
      <c r="C97" s="98"/>
      <c r="D97" s="63" t="s">
        <v>22</v>
      </c>
      <c r="E97" s="87">
        <v>0</v>
      </c>
      <c r="F97" s="96">
        <v>0</v>
      </c>
      <c r="G97" s="87">
        <v>0</v>
      </c>
      <c r="H97" s="8">
        <v>0</v>
      </c>
      <c r="I97" s="85">
        <f t="shared" si="23"/>
        <v>0</v>
      </c>
      <c r="J97" s="83">
        <f t="shared" si="22"/>
        <v>0</v>
      </c>
      <c r="K97" s="83">
        <f t="shared" si="20"/>
        <v>0</v>
      </c>
      <c r="L97" s="83">
        <f t="shared" si="18"/>
        <v>0</v>
      </c>
      <c r="M97" s="23"/>
      <c r="N97" s="24"/>
      <c r="O97" s="1"/>
      <c r="P97" s="1"/>
      <c r="Q97" s="1"/>
    </row>
    <row r="98" spans="1:17" s="2" customFormat="1" ht="128.25" customHeight="1" x14ac:dyDescent="0.5">
      <c r="A98" s="22"/>
      <c r="B98" s="97"/>
      <c r="C98" s="98"/>
      <c r="D98" s="63" t="s">
        <v>23</v>
      </c>
      <c r="E98" s="95">
        <v>56550.946899999995</v>
      </c>
      <c r="F98" s="96">
        <v>41086.00116</v>
      </c>
      <c r="G98" s="96">
        <v>56312.125899999999</v>
      </c>
      <c r="H98" s="96">
        <v>40611.186650000011</v>
      </c>
      <c r="I98" s="89">
        <f t="shared" si="23"/>
        <v>-474.81450999998924</v>
      </c>
      <c r="J98" s="83">
        <f t="shared" si="22"/>
        <v>72.118013662133833</v>
      </c>
      <c r="K98" s="83">
        <f t="shared" si="20"/>
        <v>98.844339929430134</v>
      </c>
      <c r="L98" s="83">
        <f t="shared" si="18"/>
        <v>71.813451190858871</v>
      </c>
      <c r="M98" s="23"/>
      <c r="N98" s="24"/>
      <c r="O98" s="1"/>
      <c r="P98" s="1"/>
      <c r="Q98" s="1"/>
    </row>
    <row r="99" spans="1:17" s="2" customFormat="1" ht="201" customHeight="1" x14ac:dyDescent="0.5">
      <c r="A99" s="22"/>
      <c r="B99" s="97"/>
      <c r="C99" s="98"/>
      <c r="D99" s="69" t="s">
        <v>24</v>
      </c>
      <c r="E99" s="96">
        <v>1885.2</v>
      </c>
      <c r="F99" s="8">
        <v>1885.2</v>
      </c>
      <c r="G99" s="8">
        <v>1885.2</v>
      </c>
      <c r="H99" s="8">
        <v>1885.2</v>
      </c>
      <c r="I99" s="8">
        <f t="shared" si="23"/>
        <v>0</v>
      </c>
      <c r="J99" s="83">
        <f t="shared" si="22"/>
        <v>100</v>
      </c>
      <c r="K99" s="83">
        <f t="shared" si="20"/>
        <v>100</v>
      </c>
      <c r="L99" s="83">
        <f t="shared" si="18"/>
        <v>100</v>
      </c>
      <c r="M99" s="23"/>
      <c r="N99" s="24"/>
      <c r="O99" s="1"/>
      <c r="P99" s="1"/>
      <c r="Q99" s="1"/>
    </row>
    <row r="100" spans="1:17" s="2" customFormat="1" ht="173.25" customHeight="1" x14ac:dyDescent="0.5">
      <c r="A100" s="22"/>
      <c r="B100" s="97"/>
      <c r="C100" s="98"/>
      <c r="D100" s="69" t="s">
        <v>25</v>
      </c>
      <c r="E100" s="96">
        <v>5123.5599000000002</v>
      </c>
      <c r="F100" s="8">
        <v>5123.5599000000002</v>
      </c>
      <c r="G100" s="8">
        <v>5123.5599000000002</v>
      </c>
      <c r="H100" s="8">
        <v>5123.5599000000002</v>
      </c>
      <c r="I100" s="85">
        <f t="shared" si="23"/>
        <v>0</v>
      </c>
      <c r="J100" s="83">
        <f t="shared" si="22"/>
        <v>100</v>
      </c>
      <c r="K100" s="83">
        <f t="shared" si="20"/>
        <v>100</v>
      </c>
      <c r="L100" s="83">
        <f t="shared" si="18"/>
        <v>100</v>
      </c>
      <c r="M100" s="23"/>
      <c r="N100" s="24"/>
      <c r="O100" s="1"/>
      <c r="P100" s="1"/>
      <c r="Q100" s="1"/>
    </row>
    <row r="101" spans="1:17" s="2" customFormat="1" ht="143.25" customHeight="1" x14ac:dyDescent="0.5">
      <c r="A101" s="22"/>
      <c r="B101" s="97"/>
      <c r="C101" s="98"/>
      <c r="D101" s="70" t="s">
        <v>26</v>
      </c>
      <c r="E101" s="10">
        <v>1000</v>
      </c>
      <c r="F101" s="8">
        <v>0</v>
      </c>
      <c r="G101" s="8">
        <v>0</v>
      </c>
      <c r="H101" s="8">
        <v>0</v>
      </c>
      <c r="I101" s="85">
        <f t="shared" si="23"/>
        <v>0</v>
      </c>
      <c r="J101" s="83">
        <f t="shared" si="22"/>
        <v>0</v>
      </c>
      <c r="K101" s="83">
        <f t="shared" si="20"/>
        <v>0</v>
      </c>
      <c r="L101" s="83">
        <f t="shared" si="18"/>
        <v>0</v>
      </c>
      <c r="M101" s="23"/>
      <c r="N101" s="24"/>
      <c r="O101" s="1"/>
      <c r="P101" s="1"/>
      <c r="Q101" s="1"/>
    </row>
    <row r="102" spans="1:17" s="2" customFormat="1" ht="177" customHeight="1" x14ac:dyDescent="0.5">
      <c r="A102" s="22"/>
      <c r="B102" s="97"/>
      <c r="C102" s="98"/>
      <c r="D102" s="71" t="s">
        <v>27</v>
      </c>
      <c r="E102" s="8"/>
      <c r="F102" s="8">
        <v>0</v>
      </c>
      <c r="G102" s="8">
        <v>0</v>
      </c>
      <c r="H102" s="8">
        <v>0</v>
      </c>
      <c r="I102" s="8">
        <f t="shared" si="23"/>
        <v>0</v>
      </c>
      <c r="J102" s="83">
        <f t="shared" si="22"/>
        <v>0</v>
      </c>
      <c r="K102" s="83">
        <f t="shared" si="20"/>
        <v>0</v>
      </c>
      <c r="L102" s="83">
        <f t="shared" si="18"/>
        <v>0</v>
      </c>
      <c r="M102" s="23"/>
      <c r="N102" s="24"/>
      <c r="O102" s="1"/>
      <c r="P102" s="1"/>
      <c r="Q102" s="1"/>
    </row>
    <row r="103" spans="1:17" s="2" customFormat="1" ht="153" customHeight="1" x14ac:dyDescent="0.5">
      <c r="A103" s="22">
        <v>12</v>
      </c>
      <c r="B103" s="75" t="s">
        <v>48</v>
      </c>
      <c r="C103" s="76">
        <v>4</v>
      </c>
      <c r="D103" s="56" t="s">
        <v>20</v>
      </c>
      <c r="E103" s="3">
        <f>E104+E105+E106+E109+E107</f>
        <v>315721.38776999997</v>
      </c>
      <c r="F103" s="3">
        <f>F104+F105+F106+F109+F107</f>
        <v>40890.993610000005</v>
      </c>
      <c r="G103" s="3">
        <f>G104+G105+G106+G109+G107</f>
        <v>96096.303409999993</v>
      </c>
      <c r="H103" s="3">
        <f>H104+H105+H106+H109+H107</f>
        <v>20558.855440000003</v>
      </c>
      <c r="I103" s="4">
        <f t="shared" si="23"/>
        <v>-20332.138170000002</v>
      </c>
      <c r="J103" s="3">
        <f t="shared" si="22"/>
        <v>21.394012787655893</v>
      </c>
      <c r="K103" s="3">
        <f t="shared" si="20"/>
        <v>50.277221522375228</v>
      </c>
      <c r="L103" s="3">
        <f t="shared" si="18"/>
        <v>6.5117081820813913</v>
      </c>
      <c r="M103" s="23">
        <v>4</v>
      </c>
      <c r="N103" s="91" t="s">
        <v>40</v>
      </c>
      <c r="O103" s="1"/>
      <c r="P103" s="1"/>
      <c r="Q103" s="1"/>
    </row>
    <row r="104" spans="1:17" s="2" customFormat="1" ht="130.5" customHeight="1" x14ac:dyDescent="0.5">
      <c r="A104" s="22"/>
      <c r="B104" s="75"/>
      <c r="C104" s="76"/>
      <c r="D104" s="63" t="s">
        <v>21</v>
      </c>
      <c r="E104" s="8">
        <v>0</v>
      </c>
      <c r="F104" s="8">
        <v>0</v>
      </c>
      <c r="G104" s="8">
        <v>0</v>
      </c>
      <c r="H104" s="8">
        <v>0</v>
      </c>
      <c r="I104" s="14">
        <f t="shared" si="23"/>
        <v>0</v>
      </c>
      <c r="J104" s="83">
        <f t="shared" si="22"/>
        <v>0</v>
      </c>
      <c r="K104" s="83">
        <f t="shared" si="20"/>
        <v>0</v>
      </c>
      <c r="L104" s="83">
        <f t="shared" si="18"/>
        <v>0</v>
      </c>
      <c r="M104" s="23"/>
      <c r="N104" s="92"/>
      <c r="O104" s="1"/>
      <c r="P104" s="1"/>
      <c r="Q104" s="1"/>
    </row>
    <row r="105" spans="1:17" s="2" customFormat="1" ht="130.5" customHeight="1" x14ac:dyDescent="0.5">
      <c r="A105" s="22"/>
      <c r="B105" s="75"/>
      <c r="C105" s="76"/>
      <c r="D105" s="63" t="s">
        <v>22</v>
      </c>
      <c r="E105" s="10">
        <v>628.4</v>
      </c>
      <c r="F105" s="8">
        <v>116.4</v>
      </c>
      <c r="G105" s="8">
        <v>628.4</v>
      </c>
      <c r="H105" s="8">
        <v>628.4</v>
      </c>
      <c r="I105" s="85">
        <f t="shared" si="23"/>
        <v>512</v>
      </c>
      <c r="J105" s="83">
        <f t="shared" si="22"/>
        <v>100</v>
      </c>
      <c r="K105" s="83">
        <f t="shared" si="20"/>
        <v>539.86254295532638</v>
      </c>
      <c r="L105" s="83">
        <f t="shared" si="18"/>
        <v>100</v>
      </c>
      <c r="M105" s="23"/>
      <c r="N105" s="92"/>
      <c r="O105" s="1"/>
      <c r="P105" s="1"/>
      <c r="Q105" s="1"/>
    </row>
    <row r="106" spans="1:17" s="2" customFormat="1" ht="130.5" customHeight="1" x14ac:dyDescent="0.5">
      <c r="A106" s="22"/>
      <c r="B106" s="75"/>
      <c r="C106" s="76"/>
      <c r="D106" s="63" t="s">
        <v>23</v>
      </c>
      <c r="E106" s="10">
        <v>103634.62826</v>
      </c>
      <c r="F106" s="8">
        <v>26104.473610000001</v>
      </c>
      <c r="G106" s="8">
        <v>95467.903409999999</v>
      </c>
      <c r="H106" s="8">
        <v>19930.455440000002</v>
      </c>
      <c r="I106" s="89">
        <f t="shared" si="23"/>
        <v>-6174.0181699999994</v>
      </c>
      <c r="J106" s="83">
        <f t="shared" si="22"/>
        <v>20.876603264665746</v>
      </c>
      <c r="K106" s="83">
        <f t="shared" si="20"/>
        <v>76.348811846430493</v>
      </c>
      <c r="L106" s="83">
        <f t="shared" si="18"/>
        <v>19.231463242187928</v>
      </c>
      <c r="M106" s="23"/>
      <c r="N106" s="92"/>
      <c r="O106" s="1"/>
      <c r="P106" s="1"/>
      <c r="Q106" s="1"/>
    </row>
    <row r="107" spans="1:17" s="2" customFormat="1" ht="174.75" customHeight="1" x14ac:dyDescent="0.5">
      <c r="A107" s="22"/>
      <c r="B107" s="75"/>
      <c r="C107" s="76"/>
      <c r="D107" s="69" t="s">
        <v>24</v>
      </c>
      <c r="E107" s="8">
        <v>0</v>
      </c>
      <c r="F107" s="8">
        <v>0</v>
      </c>
      <c r="G107" s="8">
        <v>0</v>
      </c>
      <c r="H107" s="8">
        <v>0</v>
      </c>
      <c r="I107" s="14">
        <f t="shared" si="23"/>
        <v>0</v>
      </c>
      <c r="J107" s="83">
        <f t="shared" si="22"/>
        <v>0</v>
      </c>
      <c r="K107" s="83">
        <f t="shared" si="20"/>
        <v>0</v>
      </c>
      <c r="L107" s="83">
        <f t="shared" si="18"/>
        <v>0</v>
      </c>
      <c r="M107" s="23"/>
      <c r="N107" s="92"/>
      <c r="O107" s="1"/>
      <c r="P107" s="1"/>
      <c r="Q107" s="1"/>
    </row>
    <row r="108" spans="1:17" s="2" customFormat="1" ht="174.75" customHeight="1" x14ac:dyDescent="0.5">
      <c r="A108" s="22"/>
      <c r="B108" s="75"/>
      <c r="C108" s="76"/>
      <c r="D108" s="69" t="s">
        <v>25</v>
      </c>
      <c r="E108" s="8">
        <v>0</v>
      </c>
      <c r="F108" s="8">
        <v>0</v>
      </c>
      <c r="G108" s="8">
        <v>0</v>
      </c>
      <c r="H108" s="8">
        <v>0</v>
      </c>
      <c r="I108" s="14">
        <f t="shared" si="23"/>
        <v>0</v>
      </c>
      <c r="J108" s="83">
        <f t="shared" si="22"/>
        <v>0</v>
      </c>
      <c r="K108" s="83">
        <f t="shared" si="20"/>
        <v>0</v>
      </c>
      <c r="L108" s="83">
        <f t="shared" si="18"/>
        <v>0</v>
      </c>
      <c r="M108" s="23"/>
      <c r="N108" s="92"/>
      <c r="O108" s="1"/>
      <c r="P108" s="1"/>
      <c r="Q108" s="1"/>
    </row>
    <row r="109" spans="1:17" s="2" customFormat="1" ht="130.5" customHeight="1" x14ac:dyDescent="0.5">
      <c r="A109" s="22"/>
      <c r="B109" s="75"/>
      <c r="C109" s="76"/>
      <c r="D109" s="70" t="s">
        <v>26</v>
      </c>
      <c r="E109" s="8">
        <v>211458.35950999998</v>
      </c>
      <c r="F109" s="8">
        <v>14670.119999999999</v>
      </c>
      <c r="G109" s="8">
        <v>0</v>
      </c>
      <c r="H109" s="8">
        <v>0</v>
      </c>
      <c r="I109" s="89">
        <f t="shared" si="23"/>
        <v>-14670.119999999999</v>
      </c>
      <c r="J109" s="83">
        <f t="shared" si="22"/>
        <v>0</v>
      </c>
      <c r="K109" s="83">
        <f t="shared" si="20"/>
        <v>0</v>
      </c>
      <c r="L109" s="83">
        <f t="shared" si="18"/>
        <v>0</v>
      </c>
      <c r="M109" s="23"/>
      <c r="N109" s="92"/>
      <c r="O109" s="1"/>
      <c r="P109" s="1"/>
      <c r="Q109" s="1"/>
    </row>
    <row r="110" spans="1:17" s="2" customFormat="1" ht="130.5" customHeight="1" x14ac:dyDescent="0.5">
      <c r="A110" s="22"/>
      <c r="B110" s="75"/>
      <c r="C110" s="76"/>
      <c r="D110" s="71" t="s">
        <v>27</v>
      </c>
      <c r="E110" s="8">
        <v>0</v>
      </c>
      <c r="F110" s="8">
        <v>0</v>
      </c>
      <c r="G110" s="8">
        <v>0</v>
      </c>
      <c r="H110" s="8">
        <v>0</v>
      </c>
      <c r="I110" s="14">
        <f t="shared" si="23"/>
        <v>0</v>
      </c>
      <c r="J110" s="83">
        <f t="shared" si="22"/>
        <v>0</v>
      </c>
      <c r="K110" s="83">
        <f t="shared" si="20"/>
        <v>0</v>
      </c>
      <c r="L110" s="83">
        <f t="shared" si="18"/>
        <v>0</v>
      </c>
      <c r="M110" s="23"/>
      <c r="N110" s="92"/>
      <c r="O110" s="1"/>
      <c r="P110" s="1"/>
      <c r="Q110" s="1"/>
    </row>
    <row r="111" spans="1:17" s="2" customFormat="1" ht="175.5" customHeight="1" x14ac:dyDescent="0.5">
      <c r="A111" s="22">
        <v>13</v>
      </c>
      <c r="B111" s="75" t="s">
        <v>49</v>
      </c>
      <c r="C111" s="76">
        <v>2</v>
      </c>
      <c r="D111" s="56" t="s">
        <v>20</v>
      </c>
      <c r="E111" s="3">
        <f>E112+E113+E114+E115+E117</f>
        <v>73241.632039999997</v>
      </c>
      <c r="F111" s="3">
        <f>F112+F113+F114+F115+F117</f>
        <v>47627.200000000004</v>
      </c>
      <c r="G111" s="3">
        <f>G112+G113+G114+G115+G117</f>
        <v>57207.119039999998</v>
      </c>
      <c r="H111" s="3">
        <f>H112+H113+H114+H115+H117</f>
        <v>46143.914499999999</v>
      </c>
      <c r="I111" s="4">
        <f t="shared" si="23"/>
        <v>-1483.2855000000054</v>
      </c>
      <c r="J111" s="3">
        <f t="shared" si="22"/>
        <v>80.661140211824929</v>
      </c>
      <c r="K111" s="3">
        <f t="shared" si="20"/>
        <v>96.885633629522616</v>
      </c>
      <c r="L111" s="3">
        <f t="shared" si="18"/>
        <v>63.002302399268054</v>
      </c>
      <c r="M111" s="23">
        <v>3</v>
      </c>
      <c r="N111" s="100" t="s">
        <v>50</v>
      </c>
      <c r="O111" s="1"/>
      <c r="P111" s="1"/>
      <c r="Q111" s="1"/>
    </row>
    <row r="112" spans="1:17" s="2" customFormat="1" ht="130.5" customHeight="1" x14ac:dyDescent="0.5">
      <c r="A112" s="22"/>
      <c r="B112" s="75"/>
      <c r="C112" s="76"/>
      <c r="D112" s="63" t="s">
        <v>21</v>
      </c>
      <c r="E112" s="8">
        <v>0</v>
      </c>
      <c r="F112" s="8">
        <v>0</v>
      </c>
      <c r="G112" s="8">
        <v>0</v>
      </c>
      <c r="H112" s="8">
        <v>0</v>
      </c>
      <c r="I112" s="14">
        <f t="shared" si="23"/>
        <v>0</v>
      </c>
      <c r="J112" s="83">
        <f t="shared" si="22"/>
        <v>0</v>
      </c>
      <c r="K112" s="83">
        <f t="shared" si="20"/>
        <v>0</v>
      </c>
      <c r="L112" s="83">
        <f t="shared" si="18"/>
        <v>0</v>
      </c>
      <c r="M112" s="23"/>
      <c r="N112" s="100"/>
      <c r="O112" s="1"/>
      <c r="P112" s="1"/>
      <c r="Q112" s="1"/>
    </row>
    <row r="113" spans="1:17" s="2" customFormat="1" ht="130.5" customHeight="1" x14ac:dyDescent="0.5">
      <c r="A113" s="22"/>
      <c r="B113" s="75"/>
      <c r="C113" s="76"/>
      <c r="D113" s="63" t="s">
        <v>22</v>
      </c>
      <c r="E113" s="8">
        <v>0</v>
      </c>
      <c r="F113" s="8">
        <v>0</v>
      </c>
      <c r="G113" s="8">
        <v>0</v>
      </c>
      <c r="H113" s="8">
        <v>0</v>
      </c>
      <c r="I113" s="14">
        <f t="shared" si="23"/>
        <v>0</v>
      </c>
      <c r="J113" s="83">
        <f t="shared" si="22"/>
        <v>0</v>
      </c>
      <c r="K113" s="83">
        <f t="shared" si="20"/>
        <v>0</v>
      </c>
      <c r="L113" s="83">
        <f t="shared" si="18"/>
        <v>0</v>
      </c>
      <c r="M113" s="23"/>
      <c r="N113" s="100"/>
      <c r="O113" s="1"/>
      <c r="P113" s="1"/>
      <c r="Q113" s="1"/>
    </row>
    <row r="114" spans="1:17" s="2" customFormat="1" ht="130.5" customHeight="1" x14ac:dyDescent="0.5">
      <c r="A114" s="22"/>
      <c r="B114" s="75"/>
      <c r="C114" s="76"/>
      <c r="D114" s="63" t="s">
        <v>23</v>
      </c>
      <c r="E114" s="87">
        <v>57207.118999999999</v>
      </c>
      <c r="F114" s="96">
        <v>47627.200000000004</v>
      </c>
      <c r="G114" s="96">
        <v>57207.119039999998</v>
      </c>
      <c r="H114" s="96">
        <v>46143.914499999999</v>
      </c>
      <c r="I114" s="11">
        <f t="shared" si="23"/>
        <v>-1483.2855000000054</v>
      </c>
      <c r="J114" s="83">
        <f t="shared" si="22"/>
        <v>80.661140211824929</v>
      </c>
      <c r="K114" s="83">
        <f t="shared" si="20"/>
        <v>96.885633629522616</v>
      </c>
      <c r="L114" s="83">
        <f t="shared" si="18"/>
        <v>80.661140268224301</v>
      </c>
      <c r="M114" s="23"/>
      <c r="N114" s="100"/>
      <c r="O114" s="1"/>
      <c r="P114" s="1"/>
      <c r="Q114" s="1"/>
    </row>
    <row r="115" spans="1:17" s="2" customFormat="1" ht="243" customHeight="1" x14ac:dyDescent="0.5">
      <c r="A115" s="22"/>
      <c r="B115" s="75"/>
      <c r="C115" s="76"/>
      <c r="D115" s="69" t="s">
        <v>24</v>
      </c>
      <c r="E115" s="96">
        <v>0</v>
      </c>
      <c r="F115" s="8">
        <v>0</v>
      </c>
      <c r="G115" s="8">
        <v>0</v>
      </c>
      <c r="H115" s="8">
        <v>0</v>
      </c>
      <c r="I115" s="14">
        <f t="shared" si="23"/>
        <v>0</v>
      </c>
      <c r="J115" s="83">
        <f t="shared" si="22"/>
        <v>0</v>
      </c>
      <c r="K115" s="83">
        <f t="shared" si="20"/>
        <v>0</v>
      </c>
      <c r="L115" s="83">
        <f t="shared" si="18"/>
        <v>0</v>
      </c>
      <c r="M115" s="23"/>
      <c r="N115" s="100"/>
      <c r="O115" s="1"/>
      <c r="P115" s="1"/>
      <c r="Q115" s="1"/>
    </row>
    <row r="116" spans="1:17" s="2" customFormat="1" ht="165.75" customHeight="1" x14ac:dyDescent="0.5">
      <c r="A116" s="22"/>
      <c r="B116" s="75"/>
      <c r="C116" s="76"/>
      <c r="D116" s="69" t="s">
        <v>25</v>
      </c>
      <c r="E116" s="96">
        <v>0</v>
      </c>
      <c r="F116" s="8">
        <v>0</v>
      </c>
      <c r="G116" s="8">
        <v>0</v>
      </c>
      <c r="H116" s="8">
        <v>0</v>
      </c>
      <c r="I116" s="14">
        <f t="shared" si="23"/>
        <v>0</v>
      </c>
      <c r="J116" s="83">
        <f t="shared" si="22"/>
        <v>0</v>
      </c>
      <c r="K116" s="83">
        <f t="shared" si="20"/>
        <v>0</v>
      </c>
      <c r="L116" s="83">
        <f t="shared" si="18"/>
        <v>0</v>
      </c>
      <c r="M116" s="23"/>
      <c r="N116" s="100"/>
      <c r="O116" s="1"/>
      <c r="P116" s="1"/>
      <c r="Q116" s="1"/>
    </row>
    <row r="117" spans="1:17" s="2" customFormat="1" ht="130.5" customHeight="1" x14ac:dyDescent="0.5">
      <c r="A117" s="22"/>
      <c r="B117" s="75"/>
      <c r="C117" s="76"/>
      <c r="D117" s="70" t="s">
        <v>26</v>
      </c>
      <c r="E117" s="95">
        <v>16034.51304</v>
      </c>
      <c r="F117" s="8">
        <v>0</v>
      </c>
      <c r="G117" s="8">
        <v>0</v>
      </c>
      <c r="H117" s="8">
        <v>0</v>
      </c>
      <c r="I117" s="85">
        <f t="shared" si="23"/>
        <v>0</v>
      </c>
      <c r="J117" s="83">
        <f t="shared" si="22"/>
        <v>0</v>
      </c>
      <c r="K117" s="83">
        <f t="shared" si="20"/>
        <v>0</v>
      </c>
      <c r="L117" s="83">
        <f t="shared" si="18"/>
        <v>0</v>
      </c>
      <c r="M117" s="23"/>
      <c r="N117" s="100"/>
      <c r="O117" s="1"/>
      <c r="P117" s="1"/>
      <c r="Q117" s="1"/>
    </row>
    <row r="118" spans="1:17" s="2" customFormat="1" ht="130.5" customHeight="1" x14ac:dyDescent="0.5">
      <c r="A118" s="22"/>
      <c r="B118" s="75"/>
      <c r="C118" s="76"/>
      <c r="D118" s="71" t="s">
        <v>27</v>
      </c>
      <c r="E118" s="8">
        <v>0</v>
      </c>
      <c r="F118" s="8">
        <v>0</v>
      </c>
      <c r="G118" s="8">
        <v>0</v>
      </c>
      <c r="H118" s="8">
        <v>0</v>
      </c>
      <c r="I118" s="14">
        <f t="shared" si="23"/>
        <v>0</v>
      </c>
      <c r="J118" s="83">
        <f t="shared" si="22"/>
        <v>0</v>
      </c>
      <c r="K118" s="83">
        <f t="shared" si="20"/>
        <v>0</v>
      </c>
      <c r="L118" s="83">
        <f t="shared" si="18"/>
        <v>0</v>
      </c>
      <c r="M118" s="23"/>
      <c r="N118" s="100"/>
      <c r="O118" s="1"/>
      <c r="P118" s="1"/>
      <c r="Q118" s="1"/>
    </row>
    <row r="119" spans="1:17" s="2" customFormat="1" ht="188.25" customHeight="1" x14ac:dyDescent="0.5">
      <c r="A119" s="22">
        <v>14</v>
      </c>
      <c r="B119" s="75" t="s">
        <v>51</v>
      </c>
      <c r="C119" s="76">
        <v>3</v>
      </c>
      <c r="D119" s="56" t="s">
        <v>20</v>
      </c>
      <c r="E119" s="3">
        <f>E120+E121+E122+E123+E125+E126</f>
        <v>3684.13886</v>
      </c>
      <c r="F119" s="3">
        <f>F120+F121+F122+F123+F125+F126</f>
        <v>2004.6869999999999</v>
      </c>
      <c r="G119" s="3">
        <f>G120+G121+G122+G123+G125+G126</f>
        <v>1745.7402099999999</v>
      </c>
      <c r="H119" s="3">
        <f>H120+H121+H122+H123+H125+H126</f>
        <v>783.61431999999991</v>
      </c>
      <c r="I119" s="101">
        <f t="shared" si="23"/>
        <v>-1221.07268</v>
      </c>
      <c r="J119" s="3">
        <f t="shared" si="22"/>
        <v>44.88722408473366</v>
      </c>
      <c r="K119" s="3">
        <f>IF(F119=0,0,H119/F119*100)</f>
        <v>39.089110669146855</v>
      </c>
      <c r="L119" s="3">
        <f t="shared" si="18"/>
        <v>21.269945291910087</v>
      </c>
      <c r="M119" s="23">
        <v>6</v>
      </c>
      <c r="N119" s="80" t="s">
        <v>52</v>
      </c>
      <c r="O119" s="1"/>
      <c r="P119" s="1"/>
      <c r="Q119" s="1"/>
    </row>
    <row r="120" spans="1:17" s="2" customFormat="1" ht="147" customHeight="1" x14ac:dyDescent="0.5">
      <c r="A120" s="22"/>
      <c r="B120" s="75"/>
      <c r="C120" s="76"/>
      <c r="D120" s="63" t="s">
        <v>21</v>
      </c>
      <c r="E120" s="8">
        <v>0</v>
      </c>
      <c r="F120" s="8">
        <v>0</v>
      </c>
      <c r="G120" s="8">
        <v>0</v>
      </c>
      <c r="H120" s="86">
        <v>0</v>
      </c>
      <c r="I120" s="102">
        <f t="shared" si="23"/>
        <v>0</v>
      </c>
      <c r="J120" s="83">
        <f t="shared" si="22"/>
        <v>0</v>
      </c>
      <c r="K120" s="83">
        <f t="shared" ref="K120:K139" si="24">IF(H120=0,0,H120/F120*100)</f>
        <v>0</v>
      </c>
      <c r="L120" s="83">
        <f t="shared" si="18"/>
        <v>0</v>
      </c>
      <c r="M120" s="23"/>
      <c r="N120" s="84"/>
      <c r="O120" s="1"/>
      <c r="P120" s="1"/>
      <c r="Q120" s="1"/>
    </row>
    <row r="121" spans="1:17" s="2" customFormat="1" ht="143.25" customHeight="1" x14ac:dyDescent="0.5">
      <c r="A121" s="22"/>
      <c r="B121" s="75"/>
      <c r="C121" s="76"/>
      <c r="D121" s="63" t="s">
        <v>22</v>
      </c>
      <c r="E121" s="87">
        <v>2460.2000000000003</v>
      </c>
      <c r="F121" s="95">
        <v>1303.883</v>
      </c>
      <c r="G121" s="96">
        <v>521.80134999999996</v>
      </c>
      <c r="H121" s="86">
        <v>521.80134999999996</v>
      </c>
      <c r="I121" s="103">
        <f t="shared" si="23"/>
        <v>-782.08165000000008</v>
      </c>
      <c r="J121" s="83">
        <f t="shared" si="22"/>
        <v>100</v>
      </c>
      <c r="K121" s="83">
        <f t="shared" si="24"/>
        <v>40.019031615566732</v>
      </c>
      <c r="L121" s="83">
        <f t="shared" si="18"/>
        <v>21.209712624989834</v>
      </c>
      <c r="M121" s="23"/>
      <c r="N121" s="84"/>
      <c r="O121" s="1"/>
      <c r="P121" s="1"/>
      <c r="Q121" s="1"/>
    </row>
    <row r="122" spans="1:17" s="2" customFormat="1" ht="143.25" customHeight="1" x14ac:dyDescent="0.5">
      <c r="A122" s="22"/>
      <c r="B122" s="75"/>
      <c r="C122" s="76"/>
      <c r="D122" s="63" t="s">
        <v>23</v>
      </c>
      <c r="E122" s="87">
        <v>1223.93886</v>
      </c>
      <c r="F122" s="96">
        <v>700.80399999999997</v>
      </c>
      <c r="G122" s="96">
        <v>1223.93886</v>
      </c>
      <c r="H122" s="86">
        <v>261.81297000000001</v>
      </c>
      <c r="I122" s="103">
        <f t="shared" si="23"/>
        <v>-438.99102999999997</v>
      </c>
      <c r="J122" s="83">
        <f t="shared" si="22"/>
        <v>21.391017031684083</v>
      </c>
      <c r="K122" s="83">
        <f t="shared" si="24"/>
        <v>37.358943442103644</v>
      </c>
      <c r="L122" s="83">
        <f t="shared" si="18"/>
        <v>21.391017031684083</v>
      </c>
      <c r="M122" s="23"/>
      <c r="N122" s="84"/>
      <c r="O122" s="1"/>
      <c r="P122" s="1"/>
      <c r="Q122" s="1"/>
    </row>
    <row r="123" spans="1:17" s="2" customFormat="1" ht="174.75" customHeight="1" x14ac:dyDescent="0.5">
      <c r="A123" s="22"/>
      <c r="B123" s="75"/>
      <c r="C123" s="76"/>
      <c r="D123" s="69" t="s">
        <v>24</v>
      </c>
      <c r="E123" s="96">
        <v>0</v>
      </c>
      <c r="F123" s="8">
        <v>0</v>
      </c>
      <c r="G123" s="8">
        <v>0</v>
      </c>
      <c r="H123" s="86">
        <v>0</v>
      </c>
      <c r="I123" s="102">
        <f t="shared" si="23"/>
        <v>0</v>
      </c>
      <c r="J123" s="83">
        <f t="shared" si="22"/>
        <v>0</v>
      </c>
      <c r="K123" s="83">
        <f t="shared" si="24"/>
        <v>0</v>
      </c>
      <c r="L123" s="83">
        <f t="shared" si="18"/>
        <v>0</v>
      </c>
      <c r="M123" s="23"/>
      <c r="N123" s="84"/>
      <c r="O123" s="1"/>
      <c r="P123" s="1"/>
      <c r="Q123" s="1"/>
    </row>
    <row r="124" spans="1:17" s="2" customFormat="1" ht="160.5" customHeight="1" x14ac:dyDescent="0.5">
      <c r="A124" s="22"/>
      <c r="B124" s="75"/>
      <c r="C124" s="76"/>
      <c r="D124" s="69" t="s">
        <v>25</v>
      </c>
      <c r="E124" s="96">
        <v>0</v>
      </c>
      <c r="F124" s="8">
        <v>0</v>
      </c>
      <c r="G124" s="8">
        <v>0</v>
      </c>
      <c r="H124" s="86">
        <v>0</v>
      </c>
      <c r="I124" s="102">
        <f t="shared" si="23"/>
        <v>0</v>
      </c>
      <c r="J124" s="83">
        <f t="shared" si="22"/>
        <v>0</v>
      </c>
      <c r="K124" s="83">
        <f t="shared" si="24"/>
        <v>0</v>
      </c>
      <c r="L124" s="83">
        <f t="shared" si="18"/>
        <v>0</v>
      </c>
      <c r="M124" s="23"/>
      <c r="N124" s="84"/>
      <c r="O124" s="1"/>
      <c r="P124" s="1"/>
      <c r="Q124" s="1"/>
    </row>
    <row r="125" spans="1:17" s="2" customFormat="1" ht="128.25" customHeight="1" x14ac:dyDescent="0.5">
      <c r="A125" s="22"/>
      <c r="B125" s="75"/>
      <c r="C125" s="76"/>
      <c r="D125" s="70" t="s">
        <v>26</v>
      </c>
      <c r="E125" s="8">
        <v>0</v>
      </c>
      <c r="F125" s="8">
        <v>0</v>
      </c>
      <c r="G125" s="8">
        <v>0</v>
      </c>
      <c r="H125" s="86">
        <v>0</v>
      </c>
      <c r="I125" s="102">
        <f t="shared" si="23"/>
        <v>0</v>
      </c>
      <c r="J125" s="83">
        <f t="shared" si="22"/>
        <v>0</v>
      </c>
      <c r="K125" s="83">
        <f t="shared" si="24"/>
        <v>0</v>
      </c>
      <c r="L125" s="83">
        <f t="shared" si="18"/>
        <v>0</v>
      </c>
      <c r="M125" s="23"/>
      <c r="N125" s="84"/>
      <c r="O125" s="1"/>
      <c r="P125" s="1"/>
      <c r="Q125" s="1"/>
    </row>
    <row r="126" spans="1:17" s="2" customFormat="1" ht="128.25" customHeight="1" x14ac:dyDescent="0.5">
      <c r="A126" s="22"/>
      <c r="B126" s="75"/>
      <c r="C126" s="76"/>
      <c r="D126" s="71" t="s">
        <v>27</v>
      </c>
      <c r="E126" s="8">
        <v>0</v>
      </c>
      <c r="F126" s="8">
        <v>0</v>
      </c>
      <c r="G126" s="8">
        <v>0</v>
      </c>
      <c r="H126" s="86">
        <v>0</v>
      </c>
      <c r="I126" s="102">
        <f t="shared" si="23"/>
        <v>0</v>
      </c>
      <c r="J126" s="83">
        <f t="shared" si="22"/>
        <v>0</v>
      </c>
      <c r="K126" s="83">
        <f t="shared" si="24"/>
        <v>0</v>
      </c>
      <c r="L126" s="83">
        <f t="shared" si="18"/>
        <v>0</v>
      </c>
      <c r="M126" s="23"/>
      <c r="N126" s="84"/>
      <c r="O126" s="1"/>
      <c r="P126" s="1"/>
      <c r="Q126" s="1"/>
    </row>
    <row r="127" spans="1:17" s="2" customFormat="1" ht="128.25" customHeight="1" x14ac:dyDescent="0.5">
      <c r="A127" s="22">
        <v>15</v>
      </c>
      <c r="B127" s="75" t="s">
        <v>53</v>
      </c>
      <c r="C127" s="76">
        <v>5</v>
      </c>
      <c r="D127" s="56" t="s">
        <v>20</v>
      </c>
      <c r="E127" s="3">
        <f>E128+E129+E130+E133</f>
        <v>328450.88574999996</v>
      </c>
      <c r="F127" s="3">
        <f>F128+F129+F130+F133</f>
        <v>197238.56471999999</v>
      </c>
      <c r="G127" s="3">
        <f>G128+G129+G130+G133</f>
        <v>72102.615470000004</v>
      </c>
      <c r="H127" s="3">
        <f>H128+H129+H130+H133</f>
        <v>36439.230219999998</v>
      </c>
      <c r="I127" s="88">
        <f t="shared" si="23"/>
        <v>-160799.3345</v>
      </c>
      <c r="J127" s="3">
        <f t="shared" si="22"/>
        <v>50.53801444298702</v>
      </c>
      <c r="K127" s="3">
        <f t="shared" si="24"/>
        <v>18.474698531562098</v>
      </c>
      <c r="L127" s="3">
        <f t="shared" si="18"/>
        <v>11.094270650783288</v>
      </c>
      <c r="M127" s="23">
        <v>7</v>
      </c>
      <c r="N127" s="99" t="s">
        <v>54</v>
      </c>
      <c r="O127" s="1"/>
      <c r="P127" s="1"/>
      <c r="Q127" s="1"/>
    </row>
    <row r="128" spans="1:17" s="2" customFormat="1" ht="128.25" customHeight="1" x14ac:dyDescent="0.5">
      <c r="A128" s="22"/>
      <c r="B128" s="75"/>
      <c r="C128" s="76"/>
      <c r="D128" s="63" t="s">
        <v>21</v>
      </c>
      <c r="E128" s="86">
        <v>0</v>
      </c>
      <c r="F128" s="86">
        <v>0</v>
      </c>
      <c r="G128" s="86">
        <v>0</v>
      </c>
      <c r="H128" s="86">
        <v>0</v>
      </c>
      <c r="I128" s="102">
        <f t="shared" si="23"/>
        <v>0</v>
      </c>
      <c r="J128" s="83">
        <f t="shared" si="22"/>
        <v>0</v>
      </c>
      <c r="K128" s="83">
        <f t="shared" si="24"/>
        <v>0</v>
      </c>
      <c r="L128" s="83">
        <f t="shared" si="18"/>
        <v>0</v>
      </c>
      <c r="M128" s="23"/>
      <c r="N128" s="24"/>
      <c r="O128" s="1"/>
      <c r="P128" s="1"/>
      <c r="Q128" s="1"/>
    </row>
    <row r="129" spans="1:17" s="2" customFormat="1" ht="128.25" customHeight="1" x14ac:dyDescent="0.5">
      <c r="A129" s="22"/>
      <c r="B129" s="75"/>
      <c r="C129" s="76"/>
      <c r="D129" s="63" t="s">
        <v>22</v>
      </c>
      <c r="E129" s="86">
        <v>242612.59999999998</v>
      </c>
      <c r="F129" s="87">
        <v>160458.29999999999</v>
      </c>
      <c r="G129" s="87">
        <v>14899.616</v>
      </c>
      <c r="H129" s="87">
        <v>14899.616</v>
      </c>
      <c r="I129" s="103">
        <f t="shared" si="23"/>
        <v>-145558.68399999998</v>
      </c>
      <c r="J129" s="83">
        <f t="shared" si="22"/>
        <v>100</v>
      </c>
      <c r="K129" s="83">
        <f t="shared" si="24"/>
        <v>9.2856623808179446</v>
      </c>
      <c r="L129" s="83">
        <f t="shared" si="18"/>
        <v>6.1413199479334555</v>
      </c>
      <c r="M129" s="23"/>
      <c r="N129" s="24"/>
      <c r="O129" s="1"/>
      <c r="P129" s="1"/>
      <c r="Q129" s="1"/>
    </row>
    <row r="130" spans="1:17" s="2" customFormat="1" ht="128.25" customHeight="1" x14ac:dyDescent="0.5">
      <c r="A130" s="22"/>
      <c r="B130" s="75"/>
      <c r="C130" s="76"/>
      <c r="D130" s="63" t="s">
        <v>23</v>
      </c>
      <c r="E130" s="87">
        <v>57202.999470000002</v>
      </c>
      <c r="F130" s="87">
        <v>35934.586719999999</v>
      </c>
      <c r="G130" s="87">
        <v>57202.999470000002</v>
      </c>
      <c r="H130" s="87">
        <v>20693.93622</v>
      </c>
      <c r="I130" s="103">
        <f t="shared" si="23"/>
        <v>-15240.6505</v>
      </c>
      <c r="J130" s="83">
        <f t="shared" si="22"/>
        <v>36.176313150943933</v>
      </c>
      <c r="K130" s="83">
        <f t="shared" si="24"/>
        <v>57.587795238180497</v>
      </c>
      <c r="L130" s="83">
        <f t="shared" si="18"/>
        <v>36.176313150943933</v>
      </c>
      <c r="M130" s="23"/>
      <c r="N130" s="24"/>
      <c r="O130" s="1"/>
      <c r="P130" s="1"/>
      <c r="Q130" s="1"/>
    </row>
    <row r="131" spans="1:17" s="2" customFormat="1" ht="219" customHeight="1" x14ac:dyDescent="0.5">
      <c r="A131" s="22"/>
      <c r="B131" s="75"/>
      <c r="C131" s="76"/>
      <c r="D131" s="69" t="s">
        <v>24</v>
      </c>
      <c r="E131" s="87">
        <v>0</v>
      </c>
      <c r="F131" s="86">
        <v>0</v>
      </c>
      <c r="G131" s="86">
        <v>0</v>
      </c>
      <c r="H131" s="86">
        <v>0</v>
      </c>
      <c r="I131" s="104">
        <v>0</v>
      </c>
      <c r="J131" s="83">
        <f t="shared" si="22"/>
        <v>0</v>
      </c>
      <c r="K131" s="83">
        <f t="shared" si="24"/>
        <v>0</v>
      </c>
      <c r="L131" s="83">
        <f t="shared" si="18"/>
        <v>0</v>
      </c>
      <c r="M131" s="23"/>
      <c r="N131" s="24"/>
      <c r="O131" s="1"/>
      <c r="P131" s="1"/>
      <c r="Q131" s="1"/>
    </row>
    <row r="132" spans="1:17" s="2" customFormat="1" ht="171" customHeight="1" x14ac:dyDescent="0.5">
      <c r="A132" s="22"/>
      <c r="B132" s="75"/>
      <c r="C132" s="76"/>
      <c r="D132" s="69" t="s">
        <v>25</v>
      </c>
      <c r="E132" s="87">
        <v>3628.7</v>
      </c>
      <c r="F132" s="86">
        <v>3628.7</v>
      </c>
      <c r="G132" s="86">
        <v>2956.1875599999998</v>
      </c>
      <c r="H132" s="86">
        <v>2956.1875599999998</v>
      </c>
      <c r="I132" s="103">
        <f t="shared" ref="I132:I139" si="25">H132-F132</f>
        <v>-672.51243999999997</v>
      </c>
      <c r="J132" s="83">
        <f t="shared" si="22"/>
        <v>100</v>
      </c>
      <c r="K132" s="83">
        <v>0</v>
      </c>
      <c r="L132" s="83">
        <f t="shared" si="18"/>
        <v>81.466849284867862</v>
      </c>
      <c r="M132" s="23"/>
      <c r="N132" s="24"/>
      <c r="O132" s="1"/>
      <c r="P132" s="1"/>
      <c r="Q132" s="1"/>
    </row>
    <row r="133" spans="1:17" s="2" customFormat="1" ht="128.25" customHeight="1" x14ac:dyDescent="0.5">
      <c r="A133" s="22"/>
      <c r="B133" s="75"/>
      <c r="C133" s="76"/>
      <c r="D133" s="70" t="s">
        <v>26</v>
      </c>
      <c r="E133" s="86">
        <v>28635.28628</v>
      </c>
      <c r="F133" s="86">
        <v>845.678</v>
      </c>
      <c r="G133" s="86">
        <v>0</v>
      </c>
      <c r="H133" s="86">
        <v>845.678</v>
      </c>
      <c r="I133" s="82">
        <f t="shared" si="25"/>
        <v>0</v>
      </c>
      <c r="J133" s="83">
        <v>0</v>
      </c>
      <c r="K133" s="83">
        <v>0</v>
      </c>
      <c r="L133" s="83">
        <f t="shared" si="18"/>
        <v>2.9532723777609111</v>
      </c>
      <c r="M133" s="23"/>
      <c r="N133" s="24"/>
      <c r="O133" s="1"/>
      <c r="P133" s="1"/>
      <c r="Q133" s="1"/>
    </row>
    <row r="134" spans="1:17" s="2" customFormat="1" ht="128.25" customHeight="1" x14ac:dyDescent="0.5">
      <c r="A134" s="22"/>
      <c r="B134" s="75"/>
      <c r="C134" s="76"/>
      <c r="D134" s="71" t="s">
        <v>27</v>
      </c>
      <c r="E134" s="86">
        <v>0</v>
      </c>
      <c r="F134" s="86">
        <v>0</v>
      </c>
      <c r="G134" s="86">
        <v>0</v>
      </c>
      <c r="H134" s="86">
        <v>0</v>
      </c>
      <c r="I134" s="102">
        <f t="shared" si="25"/>
        <v>0</v>
      </c>
      <c r="J134" s="83">
        <f t="shared" si="22"/>
        <v>0</v>
      </c>
      <c r="K134" s="83">
        <f t="shared" si="24"/>
        <v>0</v>
      </c>
      <c r="L134" s="83">
        <f t="shared" si="18"/>
        <v>0</v>
      </c>
      <c r="M134" s="23"/>
      <c r="N134" s="24"/>
      <c r="O134" s="1"/>
      <c r="P134" s="1"/>
      <c r="Q134" s="1"/>
    </row>
    <row r="135" spans="1:17" s="2" customFormat="1" ht="205.5" customHeight="1" x14ac:dyDescent="0.5">
      <c r="A135" s="22">
        <v>16</v>
      </c>
      <c r="B135" s="75" t="s">
        <v>55</v>
      </c>
      <c r="C135" s="76">
        <v>2</v>
      </c>
      <c r="D135" s="56" t="s">
        <v>20</v>
      </c>
      <c r="E135" s="3">
        <f>E136+E137+E138+E139+E141</f>
        <v>51609.437900000004</v>
      </c>
      <c r="F135" s="3">
        <f>F136+F137+F138+F141</f>
        <v>34629.927000000003</v>
      </c>
      <c r="G135" s="3">
        <f>G136+G137+G138+G141</f>
        <v>51173.791900000004</v>
      </c>
      <c r="H135" s="3">
        <f>H136+H137+H138+H141</f>
        <v>33792.036840000001</v>
      </c>
      <c r="I135" s="4">
        <f t="shared" si="25"/>
        <v>-837.89016000000265</v>
      </c>
      <c r="J135" s="3">
        <f t="shared" si="22"/>
        <v>66.033873170926768</v>
      </c>
      <c r="K135" s="3">
        <f t="shared" si="24"/>
        <v>97.580444914019012</v>
      </c>
      <c r="L135" s="3">
        <f t="shared" ref="L135:L140" si="26">IF(H135=0,0,H135/E135*100)</f>
        <v>65.476467512543863</v>
      </c>
      <c r="M135" s="23">
        <v>7</v>
      </c>
      <c r="N135" s="105" t="s">
        <v>56</v>
      </c>
      <c r="O135" s="1"/>
      <c r="P135" s="1"/>
      <c r="Q135" s="1"/>
    </row>
    <row r="136" spans="1:17" s="2" customFormat="1" ht="130.5" customHeight="1" x14ac:dyDescent="0.5">
      <c r="A136" s="22"/>
      <c r="B136" s="75"/>
      <c r="C136" s="76"/>
      <c r="D136" s="63" t="s">
        <v>21</v>
      </c>
      <c r="E136" s="8">
        <v>0</v>
      </c>
      <c r="F136" s="8">
        <v>0</v>
      </c>
      <c r="G136" s="8">
        <v>0</v>
      </c>
      <c r="H136" s="8">
        <v>0</v>
      </c>
      <c r="I136" s="14">
        <f t="shared" si="25"/>
        <v>0</v>
      </c>
      <c r="J136" s="83">
        <f t="shared" si="22"/>
        <v>0</v>
      </c>
      <c r="K136" s="83">
        <f t="shared" si="24"/>
        <v>0</v>
      </c>
      <c r="L136" s="83">
        <f t="shared" si="26"/>
        <v>0</v>
      </c>
      <c r="M136" s="23"/>
      <c r="N136" s="105"/>
      <c r="O136" s="1"/>
      <c r="P136" s="1"/>
      <c r="Q136" s="1"/>
    </row>
    <row r="137" spans="1:17" s="2" customFormat="1" ht="130.5" customHeight="1" x14ac:dyDescent="0.5">
      <c r="A137" s="22"/>
      <c r="B137" s="75"/>
      <c r="C137" s="76"/>
      <c r="D137" s="63" t="s">
        <v>22</v>
      </c>
      <c r="E137" s="96">
        <v>0</v>
      </c>
      <c r="F137" s="96">
        <v>0</v>
      </c>
      <c r="G137" s="96">
        <v>0</v>
      </c>
      <c r="H137" s="96">
        <v>0</v>
      </c>
      <c r="I137" s="14">
        <f t="shared" si="25"/>
        <v>0</v>
      </c>
      <c r="J137" s="83">
        <f t="shared" si="22"/>
        <v>0</v>
      </c>
      <c r="K137" s="83">
        <f t="shared" si="24"/>
        <v>0</v>
      </c>
      <c r="L137" s="83">
        <f t="shared" si="26"/>
        <v>0</v>
      </c>
      <c r="M137" s="23"/>
      <c r="N137" s="105"/>
      <c r="O137" s="1"/>
      <c r="P137" s="1"/>
      <c r="Q137" s="1"/>
    </row>
    <row r="138" spans="1:17" s="2" customFormat="1" ht="130.5" customHeight="1" x14ac:dyDescent="0.5">
      <c r="A138" s="22"/>
      <c r="B138" s="75"/>
      <c r="C138" s="76"/>
      <c r="D138" s="63" t="s">
        <v>23</v>
      </c>
      <c r="E138" s="10">
        <v>51609.437900000004</v>
      </c>
      <c r="F138" s="106">
        <v>34629.927000000003</v>
      </c>
      <c r="G138" s="106">
        <v>51173.791900000004</v>
      </c>
      <c r="H138" s="106">
        <v>33792.036840000001</v>
      </c>
      <c r="I138" s="89">
        <f t="shared" si="25"/>
        <v>-837.89016000000265</v>
      </c>
      <c r="J138" s="83">
        <f t="shared" si="22"/>
        <v>66.033873170926768</v>
      </c>
      <c r="K138" s="83">
        <f t="shared" si="24"/>
        <v>97.580444914019012</v>
      </c>
      <c r="L138" s="83">
        <f t="shared" si="26"/>
        <v>65.476467512543863</v>
      </c>
      <c r="M138" s="23"/>
      <c r="N138" s="105"/>
      <c r="O138" s="1"/>
      <c r="P138" s="1"/>
      <c r="Q138" s="1"/>
    </row>
    <row r="139" spans="1:17" s="2" customFormat="1" ht="219.75" customHeight="1" x14ac:dyDescent="0.5">
      <c r="A139" s="22"/>
      <c r="B139" s="75"/>
      <c r="C139" s="76"/>
      <c r="D139" s="69" t="s">
        <v>24</v>
      </c>
      <c r="E139" s="96">
        <v>0</v>
      </c>
      <c r="F139" s="8">
        <v>0</v>
      </c>
      <c r="G139" s="8">
        <v>0</v>
      </c>
      <c r="H139" s="8">
        <v>0</v>
      </c>
      <c r="I139" s="14">
        <f t="shared" si="25"/>
        <v>0</v>
      </c>
      <c r="J139" s="83">
        <f t="shared" si="22"/>
        <v>0</v>
      </c>
      <c r="K139" s="83">
        <f t="shared" si="24"/>
        <v>0</v>
      </c>
      <c r="L139" s="83">
        <f t="shared" si="26"/>
        <v>0</v>
      </c>
      <c r="M139" s="23"/>
      <c r="N139" s="105"/>
      <c r="O139" s="1"/>
      <c r="P139" s="1"/>
      <c r="Q139" s="1"/>
    </row>
    <row r="140" spans="1:17" s="2" customFormat="1" ht="153" customHeight="1" x14ac:dyDescent="0.5">
      <c r="A140" s="22"/>
      <c r="B140" s="75"/>
      <c r="C140" s="76"/>
      <c r="D140" s="69" t="s">
        <v>25</v>
      </c>
      <c r="E140" s="96">
        <v>0</v>
      </c>
      <c r="F140" s="8">
        <v>0</v>
      </c>
      <c r="G140" s="8">
        <v>0</v>
      </c>
      <c r="H140" s="8">
        <v>0</v>
      </c>
      <c r="I140" s="14">
        <v>0</v>
      </c>
      <c r="J140" s="83">
        <v>0</v>
      </c>
      <c r="K140" s="83">
        <v>0</v>
      </c>
      <c r="L140" s="83">
        <f t="shared" si="26"/>
        <v>0</v>
      </c>
      <c r="M140" s="23"/>
      <c r="N140" s="105"/>
      <c r="O140" s="1"/>
      <c r="P140" s="1"/>
      <c r="Q140" s="1"/>
    </row>
    <row r="141" spans="1:17" s="2" customFormat="1" ht="130.5" customHeight="1" x14ac:dyDescent="0.5">
      <c r="A141" s="22"/>
      <c r="B141" s="75"/>
      <c r="C141" s="76"/>
      <c r="D141" s="70" t="s">
        <v>26</v>
      </c>
      <c r="E141" s="8">
        <v>0</v>
      </c>
      <c r="F141" s="8">
        <v>0</v>
      </c>
      <c r="G141" s="8">
        <v>0</v>
      </c>
      <c r="H141" s="8">
        <v>0</v>
      </c>
      <c r="I141" s="14">
        <f>H141-F141</f>
        <v>0</v>
      </c>
      <c r="J141" s="83">
        <f t="shared" ref="J141:J175" si="27">IF(H141=0, ,H141/G141*100)</f>
        <v>0</v>
      </c>
      <c r="K141" s="83">
        <f t="shared" ref="K141:K175" si="28">IF(H141=0,0,H141/F141*100)</f>
        <v>0</v>
      </c>
      <c r="L141" s="83">
        <f>IF(H141=0,0,H141/#REF!*100)</f>
        <v>0</v>
      </c>
      <c r="M141" s="23"/>
      <c r="N141" s="105"/>
      <c r="O141" s="1"/>
      <c r="P141" s="1"/>
      <c r="Q141" s="1"/>
    </row>
    <row r="142" spans="1:17" s="2" customFormat="1" ht="130.5" customHeight="1" x14ac:dyDescent="0.5">
      <c r="A142" s="22"/>
      <c r="B142" s="75"/>
      <c r="C142" s="76"/>
      <c r="D142" s="71" t="s">
        <v>27</v>
      </c>
      <c r="E142" s="17">
        <v>0</v>
      </c>
      <c r="F142" s="8">
        <v>0</v>
      </c>
      <c r="G142" s="8">
        <v>0</v>
      </c>
      <c r="H142" s="8">
        <v>0</v>
      </c>
      <c r="I142" s="14">
        <v>0</v>
      </c>
      <c r="J142" s="83">
        <f t="shared" si="27"/>
        <v>0</v>
      </c>
      <c r="K142" s="83">
        <f t="shared" si="28"/>
        <v>0</v>
      </c>
      <c r="L142" s="83">
        <f>IF(H142=0,0,H142/E141*100)</f>
        <v>0</v>
      </c>
      <c r="M142" s="23"/>
      <c r="N142" s="105"/>
      <c r="O142" s="1"/>
      <c r="P142" s="1"/>
      <c r="Q142" s="1"/>
    </row>
    <row r="143" spans="1:17" s="2" customFormat="1" ht="130.5" customHeight="1" x14ac:dyDescent="0.5">
      <c r="A143" s="22">
        <v>17</v>
      </c>
      <c r="B143" s="77" t="s">
        <v>57</v>
      </c>
      <c r="C143" s="76">
        <v>6</v>
      </c>
      <c r="D143" s="56" t="s">
        <v>20</v>
      </c>
      <c r="E143" s="3">
        <f>E144+E145+E146+E147+E149</f>
        <v>533138.37155000004</v>
      </c>
      <c r="F143" s="3">
        <f>F144+F145+F146+F147+F149</f>
        <v>431222.57384999993</v>
      </c>
      <c r="G143" s="3">
        <f>G144+G145+G146+G147+G149</f>
        <v>510665.06352000003</v>
      </c>
      <c r="H143" s="3">
        <f>H144+H145+H146+H147+H149</f>
        <v>431159.26581999997</v>
      </c>
      <c r="I143" s="4">
        <f t="shared" ref="I143:I151" si="29">H143-F143</f>
        <v>-63.308029999956489</v>
      </c>
      <c r="J143" s="3">
        <f t="shared" si="27"/>
        <v>84.430930686354614</v>
      </c>
      <c r="K143" s="3">
        <f t="shared" si="28"/>
        <v>99.985318943432219</v>
      </c>
      <c r="L143" s="3">
        <f t="shared" ref="L143:L182" si="30">IF(H143=0,0,H143/E143*100)</f>
        <v>80.871925343974979</v>
      </c>
      <c r="M143" s="23">
        <v>9</v>
      </c>
      <c r="N143" s="80" t="s">
        <v>58</v>
      </c>
      <c r="O143" s="1"/>
      <c r="P143" s="1"/>
      <c r="Q143" s="1"/>
    </row>
    <row r="144" spans="1:17" s="2" customFormat="1" ht="130.5" customHeight="1" x14ac:dyDescent="0.5">
      <c r="A144" s="22"/>
      <c r="B144" s="77"/>
      <c r="C144" s="76"/>
      <c r="D144" s="63" t="s">
        <v>21</v>
      </c>
      <c r="E144" s="10">
        <v>0</v>
      </c>
      <c r="F144" s="10">
        <v>0</v>
      </c>
      <c r="G144" s="10">
        <v>0</v>
      </c>
      <c r="H144" s="10">
        <v>0</v>
      </c>
      <c r="I144" s="18">
        <f t="shared" si="29"/>
        <v>0</v>
      </c>
      <c r="J144" s="9">
        <f t="shared" si="27"/>
        <v>0</v>
      </c>
      <c r="K144" s="9">
        <f t="shared" si="28"/>
        <v>0</v>
      </c>
      <c r="L144" s="9">
        <f t="shared" si="30"/>
        <v>0</v>
      </c>
      <c r="M144" s="23"/>
      <c r="N144" s="84"/>
      <c r="O144" s="1"/>
      <c r="P144" s="1"/>
      <c r="Q144" s="1"/>
    </row>
    <row r="145" spans="1:17" s="2" customFormat="1" ht="130.5" customHeight="1" x14ac:dyDescent="0.5">
      <c r="A145" s="22"/>
      <c r="B145" s="77"/>
      <c r="C145" s="76"/>
      <c r="D145" s="63" t="s">
        <v>22</v>
      </c>
      <c r="E145" s="19">
        <v>115050.9</v>
      </c>
      <c r="F145" s="19">
        <v>92640.9</v>
      </c>
      <c r="G145" s="19">
        <v>92577.591969999994</v>
      </c>
      <c r="H145" s="19">
        <v>92577.591969999994</v>
      </c>
      <c r="I145" s="89">
        <f t="shared" si="29"/>
        <v>-63.308030000000144</v>
      </c>
      <c r="J145" s="9">
        <f t="shared" si="27"/>
        <v>100</v>
      </c>
      <c r="K145" s="9">
        <f t="shared" si="28"/>
        <v>99.931662980389873</v>
      </c>
      <c r="L145" s="9">
        <f t="shared" si="30"/>
        <v>80.466638652978801</v>
      </c>
      <c r="M145" s="23"/>
      <c r="N145" s="84"/>
      <c r="O145" s="1"/>
      <c r="P145" s="1"/>
      <c r="Q145" s="1"/>
    </row>
    <row r="146" spans="1:17" s="2" customFormat="1" ht="130.5" customHeight="1" x14ac:dyDescent="0.5">
      <c r="A146" s="22"/>
      <c r="B146" s="77"/>
      <c r="C146" s="76"/>
      <c r="D146" s="63" t="s">
        <v>23</v>
      </c>
      <c r="E146" s="19">
        <v>418087.47155000002</v>
      </c>
      <c r="F146" s="19">
        <v>338581.67384999996</v>
      </c>
      <c r="G146" s="19">
        <v>418087.47155000002</v>
      </c>
      <c r="H146" s="19">
        <v>338581.67384999996</v>
      </c>
      <c r="I146" s="89">
        <f t="shared" si="29"/>
        <v>0</v>
      </c>
      <c r="J146" s="9">
        <f t="shared" si="27"/>
        <v>80.983453676513292</v>
      </c>
      <c r="K146" s="9">
        <f t="shared" si="28"/>
        <v>100</v>
      </c>
      <c r="L146" s="9">
        <f t="shared" si="30"/>
        <v>80.983453676513292</v>
      </c>
      <c r="M146" s="23"/>
      <c r="N146" s="84"/>
      <c r="O146" s="1"/>
      <c r="P146" s="1"/>
      <c r="Q146" s="1"/>
    </row>
    <row r="147" spans="1:17" s="2" customFormat="1" ht="213.75" customHeight="1" x14ac:dyDescent="0.5">
      <c r="A147" s="22"/>
      <c r="B147" s="77"/>
      <c r="C147" s="76"/>
      <c r="D147" s="69" t="s">
        <v>24</v>
      </c>
      <c r="E147" s="19">
        <v>0</v>
      </c>
      <c r="F147" s="19">
        <v>0</v>
      </c>
      <c r="G147" s="19">
        <v>0</v>
      </c>
      <c r="H147" s="19">
        <v>0</v>
      </c>
      <c r="I147" s="18">
        <f t="shared" si="29"/>
        <v>0</v>
      </c>
      <c r="J147" s="9">
        <f t="shared" si="27"/>
        <v>0</v>
      </c>
      <c r="K147" s="9">
        <f t="shared" si="28"/>
        <v>0</v>
      </c>
      <c r="L147" s="9">
        <f t="shared" si="30"/>
        <v>0</v>
      </c>
      <c r="M147" s="23"/>
      <c r="N147" s="84"/>
      <c r="O147" s="1"/>
      <c r="P147" s="1"/>
      <c r="Q147" s="1"/>
    </row>
    <row r="148" spans="1:17" s="2" customFormat="1" ht="195.75" customHeight="1" x14ac:dyDescent="0.5">
      <c r="A148" s="22"/>
      <c r="B148" s="77"/>
      <c r="C148" s="76"/>
      <c r="D148" s="69" t="s">
        <v>25</v>
      </c>
      <c r="E148" s="19">
        <v>0</v>
      </c>
      <c r="F148" s="19">
        <v>0</v>
      </c>
      <c r="G148" s="19">
        <v>0</v>
      </c>
      <c r="H148" s="19">
        <v>0</v>
      </c>
      <c r="I148" s="18">
        <f t="shared" si="29"/>
        <v>0</v>
      </c>
      <c r="J148" s="9">
        <f t="shared" si="27"/>
        <v>0</v>
      </c>
      <c r="K148" s="9">
        <f t="shared" si="28"/>
        <v>0</v>
      </c>
      <c r="L148" s="9">
        <f t="shared" si="30"/>
        <v>0</v>
      </c>
      <c r="M148" s="23"/>
      <c r="N148" s="84"/>
      <c r="O148" s="1"/>
      <c r="P148" s="1"/>
      <c r="Q148" s="1"/>
    </row>
    <row r="149" spans="1:17" s="2" customFormat="1" ht="130.5" customHeight="1" x14ac:dyDescent="0.5">
      <c r="A149" s="22"/>
      <c r="B149" s="77"/>
      <c r="C149" s="76"/>
      <c r="D149" s="70" t="s">
        <v>26</v>
      </c>
      <c r="E149" s="19">
        <v>0</v>
      </c>
      <c r="F149" s="19">
        <v>0</v>
      </c>
      <c r="G149" s="19">
        <v>0</v>
      </c>
      <c r="H149" s="19">
        <v>0</v>
      </c>
      <c r="I149" s="82">
        <f t="shared" si="29"/>
        <v>0</v>
      </c>
      <c r="J149" s="9">
        <f t="shared" si="27"/>
        <v>0</v>
      </c>
      <c r="K149" s="9">
        <f t="shared" si="28"/>
        <v>0</v>
      </c>
      <c r="L149" s="9">
        <f t="shared" si="30"/>
        <v>0</v>
      </c>
      <c r="M149" s="23"/>
      <c r="N149" s="84"/>
      <c r="O149" s="1"/>
      <c r="P149" s="1"/>
      <c r="Q149" s="1"/>
    </row>
    <row r="150" spans="1:17" s="2" customFormat="1" ht="130.5" customHeight="1" x14ac:dyDescent="0.5">
      <c r="A150" s="22"/>
      <c r="B150" s="77"/>
      <c r="C150" s="76"/>
      <c r="D150" s="71" t="s">
        <v>27</v>
      </c>
      <c r="E150" s="19">
        <v>0</v>
      </c>
      <c r="F150" s="19">
        <v>0</v>
      </c>
      <c r="G150" s="19">
        <v>0</v>
      </c>
      <c r="H150" s="19">
        <v>0</v>
      </c>
      <c r="I150" s="18">
        <f t="shared" si="29"/>
        <v>0</v>
      </c>
      <c r="J150" s="9">
        <f t="shared" si="27"/>
        <v>0</v>
      </c>
      <c r="K150" s="9">
        <f t="shared" si="28"/>
        <v>0</v>
      </c>
      <c r="L150" s="9">
        <f t="shared" si="30"/>
        <v>0</v>
      </c>
      <c r="M150" s="23"/>
      <c r="N150" s="84"/>
      <c r="O150" s="1"/>
      <c r="P150" s="1"/>
      <c r="Q150" s="1"/>
    </row>
    <row r="151" spans="1:17" s="2" customFormat="1" ht="131.25" customHeight="1" x14ac:dyDescent="0.5">
      <c r="A151" s="22">
        <v>18</v>
      </c>
      <c r="B151" s="75" t="s">
        <v>59</v>
      </c>
      <c r="C151" s="76">
        <v>3</v>
      </c>
      <c r="D151" s="56" t="s">
        <v>20</v>
      </c>
      <c r="E151" s="3">
        <f>E152+E153+E154+E155+E157</f>
        <v>5193.45</v>
      </c>
      <c r="F151" s="3">
        <f>F152+F153+F154+F155+F157</f>
        <v>3558.55</v>
      </c>
      <c r="G151" s="3">
        <f>G152+G153+G154+G155+G157</f>
        <v>3081.2119299999999</v>
      </c>
      <c r="H151" s="3">
        <f>H152+H153+H154+H155+H157</f>
        <v>3028.5026200000002</v>
      </c>
      <c r="I151" s="4">
        <f t="shared" si="29"/>
        <v>-530.04737999999998</v>
      </c>
      <c r="J151" s="3">
        <f t="shared" si="27"/>
        <v>98.2893318863659</v>
      </c>
      <c r="K151" s="3">
        <f t="shared" si="28"/>
        <v>85.104961852439899</v>
      </c>
      <c r="L151" s="3">
        <f t="shared" si="30"/>
        <v>58.313888070550412</v>
      </c>
      <c r="M151" s="23">
        <v>4</v>
      </c>
      <c r="N151" s="78" t="s">
        <v>31</v>
      </c>
      <c r="O151" s="1"/>
      <c r="P151" s="1"/>
      <c r="Q151" s="1"/>
    </row>
    <row r="152" spans="1:17" s="2" customFormat="1" ht="131.25" customHeight="1" x14ac:dyDescent="0.5">
      <c r="A152" s="22"/>
      <c r="B152" s="75"/>
      <c r="C152" s="76"/>
      <c r="D152" s="63" t="s">
        <v>21</v>
      </c>
      <c r="E152" s="8">
        <v>197.3</v>
      </c>
      <c r="F152" s="8">
        <v>0</v>
      </c>
      <c r="G152" s="8">
        <v>0</v>
      </c>
      <c r="H152" s="8">
        <v>0</v>
      </c>
      <c r="I152" s="18">
        <v>0</v>
      </c>
      <c r="J152" s="8">
        <f t="shared" si="27"/>
        <v>0</v>
      </c>
      <c r="K152" s="8">
        <f t="shared" si="28"/>
        <v>0</v>
      </c>
      <c r="L152" s="8">
        <f t="shared" si="30"/>
        <v>0</v>
      </c>
      <c r="M152" s="23"/>
      <c r="N152" s="79"/>
      <c r="O152" s="1"/>
      <c r="P152" s="1"/>
      <c r="Q152" s="1"/>
    </row>
    <row r="153" spans="1:17" s="2" customFormat="1" ht="157.5" customHeight="1" x14ac:dyDescent="0.5">
      <c r="A153" s="22"/>
      <c r="B153" s="75"/>
      <c r="C153" s="76"/>
      <c r="D153" s="63" t="s">
        <v>22</v>
      </c>
      <c r="E153" s="95">
        <v>4582.1499999999996</v>
      </c>
      <c r="F153" s="96">
        <v>3519.55</v>
      </c>
      <c r="G153" s="96">
        <v>3042.2119299999999</v>
      </c>
      <c r="H153" s="96">
        <v>2989.6226200000001</v>
      </c>
      <c r="I153" s="89">
        <v>-529.92738000000008</v>
      </c>
      <c r="J153" s="20">
        <f t="shared" si="27"/>
        <v>98.271346270080542</v>
      </c>
      <c r="K153" s="20">
        <f t="shared" si="28"/>
        <v>84.943320026707951</v>
      </c>
      <c r="L153" s="20">
        <f t="shared" si="30"/>
        <v>65.244974957170768</v>
      </c>
      <c r="M153" s="23"/>
      <c r="N153" s="79"/>
      <c r="O153" s="1"/>
      <c r="P153" s="1"/>
      <c r="Q153" s="1"/>
    </row>
    <row r="154" spans="1:17" s="2" customFormat="1" ht="138.75" customHeight="1" x14ac:dyDescent="0.5">
      <c r="A154" s="22"/>
      <c r="B154" s="75"/>
      <c r="C154" s="76"/>
      <c r="D154" s="63" t="s">
        <v>23</v>
      </c>
      <c r="E154" s="87">
        <v>39</v>
      </c>
      <c r="F154" s="96">
        <v>39</v>
      </c>
      <c r="G154" s="96">
        <v>39</v>
      </c>
      <c r="H154" s="96">
        <v>38.880000000000003</v>
      </c>
      <c r="I154" s="89">
        <v>-0.11999999999999744</v>
      </c>
      <c r="J154" s="20">
        <f t="shared" si="27"/>
        <v>99.692307692307708</v>
      </c>
      <c r="K154" s="20">
        <f t="shared" si="28"/>
        <v>99.692307692307708</v>
      </c>
      <c r="L154" s="20">
        <f t="shared" si="30"/>
        <v>99.692307692307708</v>
      </c>
      <c r="M154" s="23"/>
      <c r="N154" s="79"/>
      <c r="O154" s="1"/>
      <c r="P154" s="1"/>
      <c r="Q154" s="1"/>
    </row>
    <row r="155" spans="1:17" s="2" customFormat="1" ht="181.5" customHeight="1" x14ac:dyDescent="0.5">
      <c r="A155" s="22"/>
      <c r="B155" s="75"/>
      <c r="C155" s="76"/>
      <c r="D155" s="69" t="s">
        <v>24</v>
      </c>
      <c r="E155" s="96">
        <v>0</v>
      </c>
      <c r="F155" s="96">
        <v>0</v>
      </c>
      <c r="G155" s="96">
        <v>0</v>
      </c>
      <c r="H155" s="96">
        <v>0</v>
      </c>
      <c r="I155" s="9">
        <v>0</v>
      </c>
      <c r="J155" s="20">
        <f t="shared" si="27"/>
        <v>0</v>
      </c>
      <c r="K155" s="8">
        <f t="shared" si="28"/>
        <v>0</v>
      </c>
      <c r="L155" s="8">
        <f t="shared" si="30"/>
        <v>0</v>
      </c>
      <c r="M155" s="23"/>
      <c r="N155" s="79"/>
      <c r="O155" s="1"/>
      <c r="P155" s="1"/>
      <c r="Q155" s="1"/>
    </row>
    <row r="156" spans="1:17" s="2" customFormat="1" ht="204" customHeight="1" x14ac:dyDescent="0.5">
      <c r="A156" s="22"/>
      <c r="B156" s="75"/>
      <c r="C156" s="76"/>
      <c r="D156" s="69" t="s">
        <v>25</v>
      </c>
      <c r="E156" s="96">
        <v>0</v>
      </c>
      <c r="F156" s="96">
        <v>0</v>
      </c>
      <c r="G156" s="96">
        <v>0</v>
      </c>
      <c r="H156" s="96">
        <v>0</v>
      </c>
      <c r="I156" s="9">
        <v>0</v>
      </c>
      <c r="J156" s="20">
        <f t="shared" si="27"/>
        <v>0</v>
      </c>
      <c r="K156" s="8">
        <f t="shared" si="28"/>
        <v>0</v>
      </c>
      <c r="L156" s="8">
        <f t="shared" si="30"/>
        <v>0</v>
      </c>
      <c r="M156" s="23"/>
      <c r="N156" s="79"/>
      <c r="O156" s="1"/>
      <c r="P156" s="1"/>
      <c r="Q156" s="1"/>
    </row>
    <row r="157" spans="1:17" s="2" customFormat="1" ht="131.25" customHeight="1" x14ac:dyDescent="0.5">
      <c r="A157" s="22"/>
      <c r="B157" s="75"/>
      <c r="C157" s="76"/>
      <c r="D157" s="70" t="s">
        <v>26</v>
      </c>
      <c r="E157" s="8">
        <v>375</v>
      </c>
      <c r="F157" s="8">
        <v>0</v>
      </c>
      <c r="G157" s="8">
        <v>0</v>
      </c>
      <c r="H157" s="8">
        <v>0</v>
      </c>
      <c r="I157" s="107">
        <v>0</v>
      </c>
      <c r="J157" s="20">
        <f t="shared" si="27"/>
        <v>0</v>
      </c>
      <c r="K157" s="8">
        <f t="shared" si="28"/>
        <v>0</v>
      </c>
      <c r="L157" s="8">
        <f t="shared" si="30"/>
        <v>0</v>
      </c>
      <c r="M157" s="23"/>
      <c r="N157" s="79"/>
      <c r="O157" s="1"/>
      <c r="P157" s="1"/>
      <c r="Q157" s="1"/>
    </row>
    <row r="158" spans="1:17" s="2" customFormat="1" ht="131.25" customHeight="1" x14ac:dyDescent="0.5">
      <c r="A158" s="22"/>
      <c r="B158" s="75"/>
      <c r="C158" s="76"/>
      <c r="D158" s="71" t="s">
        <v>27</v>
      </c>
      <c r="E158" s="8">
        <v>0</v>
      </c>
      <c r="F158" s="8">
        <v>0</v>
      </c>
      <c r="G158" s="8">
        <v>0</v>
      </c>
      <c r="H158" s="8">
        <v>0</v>
      </c>
      <c r="I158" s="9">
        <v>0</v>
      </c>
      <c r="J158" s="8">
        <f t="shared" si="27"/>
        <v>0</v>
      </c>
      <c r="K158" s="8">
        <f t="shared" si="28"/>
        <v>0</v>
      </c>
      <c r="L158" s="8">
        <f t="shared" si="30"/>
        <v>0</v>
      </c>
      <c r="M158" s="23"/>
      <c r="N158" s="79"/>
      <c r="O158" s="1"/>
      <c r="P158" s="1"/>
      <c r="Q158" s="1"/>
    </row>
    <row r="159" spans="1:17" s="2" customFormat="1" ht="131.25" customHeight="1" x14ac:dyDescent="0.5">
      <c r="A159" s="22">
        <v>19</v>
      </c>
      <c r="B159" s="75" t="s">
        <v>60</v>
      </c>
      <c r="C159" s="76">
        <v>3</v>
      </c>
      <c r="D159" s="56" t="s">
        <v>20</v>
      </c>
      <c r="E159" s="3">
        <f>E160+E161+E162+E165</f>
        <v>80528.801999999996</v>
      </c>
      <c r="F159" s="3">
        <f>F160+F161+F162+F165</f>
        <v>52842.858720000004</v>
      </c>
      <c r="G159" s="3">
        <f>G160+G161+G162+G165</f>
        <v>56071.456999999995</v>
      </c>
      <c r="H159" s="3">
        <f>H160+H161+H162+H165</f>
        <v>44441.701889999997</v>
      </c>
      <c r="I159" s="4">
        <f t="shared" ref="I159:I182" si="31">H159-F159</f>
        <v>-8401.1568300000072</v>
      </c>
      <c r="J159" s="3">
        <f t="shared" si="27"/>
        <v>79.259045988407266</v>
      </c>
      <c r="K159" s="3">
        <f t="shared" si="28"/>
        <v>84.10162312656955</v>
      </c>
      <c r="L159" s="3">
        <f t="shared" si="30"/>
        <v>55.187337680746815</v>
      </c>
      <c r="M159" s="23">
        <v>4</v>
      </c>
      <c r="N159" s="80" t="s">
        <v>61</v>
      </c>
      <c r="O159" s="1"/>
      <c r="P159" s="1"/>
      <c r="Q159" s="1"/>
    </row>
    <row r="160" spans="1:17" s="2" customFormat="1" ht="131.25" customHeight="1" x14ac:dyDescent="0.5">
      <c r="A160" s="22"/>
      <c r="B160" s="75"/>
      <c r="C160" s="76"/>
      <c r="D160" s="63" t="s">
        <v>21</v>
      </c>
      <c r="E160" s="96">
        <v>0</v>
      </c>
      <c r="F160" s="96">
        <v>0</v>
      </c>
      <c r="G160" s="96">
        <v>0</v>
      </c>
      <c r="H160" s="96">
        <v>0</v>
      </c>
      <c r="I160" s="10">
        <f t="shared" si="31"/>
        <v>0</v>
      </c>
      <c r="J160" s="83">
        <f t="shared" si="27"/>
        <v>0</v>
      </c>
      <c r="K160" s="83">
        <f t="shared" si="28"/>
        <v>0</v>
      </c>
      <c r="L160" s="83">
        <f t="shared" si="30"/>
        <v>0</v>
      </c>
      <c r="M160" s="23"/>
      <c r="N160" s="84"/>
      <c r="O160" s="1"/>
      <c r="P160" s="1"/>
      <c r="Q160" s="1"/>
    </row>
    <row r="161" spans="1:17" s="2" customFormat="1" ht="131.25" customHeight="1" x14ac:dyDescent="0.5">
      <c r="A161" s="22"/>
      <c r="B161" s="75"/>
      <c r="C161" s="76"/>
      <c r="D161" s="63" t="s">
        <v>22</v>
      </c>
      <c r="E161" s="95">
        <v>80348.801999999996</v>
      </c>
      <c r="F161" s="87">
        <v>52762.858720000004</v>
      </c>
      <c r="G161" s="87">
        <v>55891.456999999995</v>
      </c>
      <c r="H161" s="87">
        <v>44361.701889999997</v>
      </c>
      <c r="I161" s="21">
        <f t="shared" si="31"/>
        <v>-8401.1568300000072</v>
      </c>
      <c r="J161" s="83">
        <f t="shared" si="27"/>
        <v>79.371167386099813</v>
      </c>
      <c r="K161" s="83">
        <f t="shared" si="28"/>
        <v>84.077517720214985</v>
      </c>
      <c r="L161" s="83">
        <f t="shared" si="30"/>
        <v>55.211404259642848</v>
      </c>
      <c r="M161" s="23"/>
      <c r="N161" s="84"/>
      <c r="O161" s="1"/>
      <c r="P161" s="1"/>
      <c r="Q161" s="1"/>
    </row>
    <row r="162" spans="1:17" s="2" customFormat="1" ht="131.25" customHeight="1" x14ac:dyDescent="0.5">
      <c r="A162" s="22"/>
      <c r="B162" s="75"/>
      <c r="C162" s="76"/>
      <c r="D162" s="63" t="s">
        <v>23</v>
      </c>
      <c r="E162" s="95">
        <v>180</v>
      </c>
      <c r="F162" s="96">
        <v>80</v>
      </c>
      <c r="G162" s="96">
        <v>180</v>
      </c>
      <c r="H162" s="96">
        <v>80</v>
      </c>
      <c r="I162" s="107">
        <f t="shared" si="31"/>
        <v>0</v>
      </c>
      <c r="J162" s="83">
        <f t="shared" si="27"/>
        <v>44.444444444444443</v>
      </c>
      <c r="K162" s="83">
        <f t="shared" si="28"/>
        <v>100</v>
      </c>
      <c r="L162" s="83">
        <f t="shared" si="30"/>
        <v>44.444444444444443</v>
      </c>
      <c r="M162" s="23"/>
      <c r="N162" s="84"/>
      <c r="O162" s="1"/>
      <c r="P162" s="1"/>
      <c r="Q162" s="1"/>
    </row>
    <row r="163" spans="1:17" s="2" customFormat="1" ht="245.25" customHeight="1" x14ac:dyDescent="0.5">
      <c r="A163" s="22"/>
      <c r="B163" s="75"/>
      <c r="C163" s="76"/>
      <c r="D163" s="69" t="s">
        <v>24</v>
      </c>
      <c r="E163" s="96">
        <v>0</v>
      </c>
      <c r="F163" s="96">
        <v>0</v>
      </c>
      <c r="G163" s="96">
        <v>0</v>
      </c>
      <c r="H163" s="96">
        <v>0</v>
      </c>
      <c r="I163" s="10">
        <f t="shared" si="31"/>
        <v>0</v>
      </c>
      <c r="J163" s="83">
        <f t="shared" si="27"/>
        <v>0</v>
      </c>
      <c r="K163" s="83">
        <f t="shared" si="28"/>
        <v>0</v>
      </c>
      <c r="L163" s="83">
        <f t="shared" si="30"/>
        <v>0</v>
      </c>
      <c r="M163" s="23"/>
      <c r="N163" s="84"/>
      <c r="O163" s="1"/>
      <c r="P163" s="1"/>
      <c r="Q163" s="1"/>
    </row>
    <row r="164" spans="1:17" s="2" customFormat="1" ht="191.25" customHeight="1" x14ac:dyDescent="0.5">
      <c r="A164" s="22"/>
      <c r="B164" s="75"/>
      <c r="C164" s="76"/>
      <c r="D164" s="69" t="s">
        <v>25</v>
      </c>
      <c r="E164" s="96">
        <v>0</v>
      </c>
      <c r="F164" s="96">
        <v>0</v>
      </c>
      <c r="G164" s="96">
        <v>0</v>
      </c>
      <c r="H164" s="96">
        <v>0</v>
      </c>
      <c r="I164" s="10">
        <f t="shared" si="31"/>
        <v>0</v>
      </c>
      <c r="J164" s="83">
        <f t="shared" si="27"/>
        <v>0</v>
      </c>
      <c r="K164" s="83">
        <f t="shared" si="28"/>
        <v>0</v>
      </c>
      <c r="L164" s="83">
        <f t="shared" si="30"/>
        <v>0</v>
      </c>
      <c r="M164" s="23"/>
      <c r="N164" s="84"/>
      <c r="O164" s="1"/>
      <c r="P164" s="1"/>
      <c r="Q164" s="1"/>
    </row>
    <row r="165" spans="1:17" s="2" customFormat="1" ht="131.25" customHeight="1" x14ac:dyDescent="0.5">
      <c r="A165" s="22"/>
      <c r="B165" s="75"/>
      <c r="C165" s="76"/>
      <c r="D165" s="70" t="s">
        <v>26</v>
      </c>
      <c r="E165" s="8">
        <v>0</v>
      </c>
      <c r="F165" s="8">
        <v>0</v>
      </c>
      <c r="G165" s="8">
        <v>0</v>
      </c>
      <c r="H165" s="8">
        <v>0</v>
      </c>
      <c r="I165" s="108">
        <f t="shared" si="31"/>
        <v>0</v>
      </c>
      <c r="J165" s="83">
        <f t="shared" si="27"/>
        <v>0</v>
      </c>
      <c r="K165" s="83">
        <f t="shared" si="28"/>
        <v>0</v>
      </c>
      <c r="L165" s="83">
        <f t="shared" si="30"/>
        <v>0</v>
      </c>
      <c r="M165" s="23"/>
      <c r="N165" s="84"/>
      <c r="O165" s="1"/>
      <c r="P165" s="1"/>
      <c r="Q165" s="1"/>
    </row>
    <row r="166" spans="1:17" s="2" customFormat="1" ht="131.25" customHeight="1" x14ac:dyDescent="0.5">
      <c r="A166" s="22"/>
      <c r="B166" s="75"/>
      <c r="C166" s="76"/>
      <c r="D166" s="71" t="s">
        <v>27</v>
      </c>
      <c r="E166" s="8">
        <v>0</v>
      </c>
      <c r="F166" s="8">
        <v>0</v>
      </c>
      <c r="G166" s="8">
        <v>0</v>
      </c>
      <c r="H166" s="8">
        <v>0</v>
      </c>
      <c r="I166" s="10">
        <f t="shared" si="31"/>
        <v>0</v>
      </c>
      <c r="J166" s="83">
        <f t="shared" si="27"/>
        <v>0</v>
      </c>
      <c r="K166" s="83">
        <f t="shared" si="28"/>
        <v>0</v>
      </c>
      <c r="L166" s="83">
        <f t="shared" si="30"/>
        <v>0</v>
      </c>
      <c r="M166" s="23"/>
      <c r="N166" s="84"/>
      <c r="O166" s="1"/>
      <c r="P166" s="1"/>
      <c r="Q166" s="1"/>
    </row>
    <row r="167" spans="1:17" s="2" customFormat="1" ht="128.25" customHeight="1" x14ac:dyDescent="0.5">
      <c r="A167" s="22">
        <v>20</v>
      </c>
      <c r="B167" s="75" t="s">
        <v>62</v>
      </c>
      <c r="C167" s="76">
        <v>9</v>
      </c>
      <c r="D167" s="56" t="s">
        <v>20</v>
      </c>
      <c r="E167" s="3">
        <f>E168+E169+E170+E171+E173</f>
        <v>608672.85196999996</v>
      </c>
      <c r="F167" s="3">
        <f>F168+F169+F170+F171+F173</f>
        <v>448941.14283999999</v>
      </c>
      <c r="G167" s="3">
        <f>G168+G169+G170+G171+G173</f>
        <v>583672.42590999999</v>
      </c>
      <c r="H167" s="3">
        <f>H168+H169+H170+H171+H173</f>
        <v>438259.76153999998</v>
      </c>
      <c r="I167" s="4">
        <f t="shared" si="31"/>
        <v>-10681.381300000008</v>
      </c>
      <c r="J167" s="3">
        <f t="shared" si="27"/>
        <v>75.086596879527406</v>
      </c>
      <c r="K167" s="3">
        <f t="shared" si="28"/>
        <v>97.620761324651681</v>
      </c>
      <c r="L167" s="3">
        <f t="shared" si="30"/>
        <v>72.002514999896988</v>
      </c>
      <c r="M167" s="23">
        <v>11</v>
      </c>
      <c r="N167" s="80" t="s">
        <v>69</v>
      </c>
      <c r="O167" s="1"/>
      <c r="P167" s="1"/>
      <c r="Q167" s="1"/>
    </row>
    <row r="168" spans="1:17" s="2" customFormat="1" ht="128.25" customHeight="1" x14ac:dyDescent="0.5">
      <c r="A168" s="22"/>
      <c r="B168" s="75"/>
      <c r="C168" s="76"/>
      <c r="D168" s="63" t="s">
        <v>21</v>
      </c>
      <c r="E168" s="109">
        <v>5128.2</v>
      </c>
      <c r="F168" s="109">
        <v>4566.05</v>
      </c>
      <c r="G168" s="109">
        <v>4518.40895</v>
      </c>
      <c r="H168" s="109">
        <v>4372.7518099999998</v>
      </c>
      <c r="I168" s="21">
        <f t="shared" si="31"/>
        <v>-193.29819000000043</v>
      </c>
      <c r="J168" s="9">
        <f t="shared" si="27"/>
        <v>96.776362175008529</v>
      </c>
      <c r="K168" s="9">
        <f t="shared" si="28"/>
        <v>95.766621259075123</v>
      </c>
      <c r="L168" s="9">
        <f t="shared" si="30"/>
        <v>85.268745563745568</v>
      </c>
      <c r="M168" s="23"/>
      <c r="N168" s="84"/>
      <c r="O168" s="1"/>
      <c r="P168" s="1"/>
      <c r="Q168" s="1"/>
    </row>
    <row r="169" spans="1:17" s="2" customFormat="1" ht="128.25" customHeight="1" x14ac:dyDescent="0.5">
      <c r="A169" s="22"/>
      <c r="B169" s="75"/>
      <c r="C169" s="76"/>
      <c r="D169" s="63" t="s">
        <v>22</v>
      </c>
      <c r="E169" s="109">
        <v>97238.3</v>
      </c>
      <c r="F169" s="109">
        <v>72641.012839999996</v>
      </c>
      <c r="G169" s="109">
        <v>72057.535749999995</v>
      </c>
      <c r="H169" s="109">
        <v>71975.344800000006</v>
      </c>
      <c r="I169" s="21">
        <f t="shared" si="31"/>
        <v>-665.66803999998956</v>
      </c>
      <c r="J169" s="9">
        <f t="shared" si="27"/>
        <v>99.885937051351377</v>
      </c>
      <c r="K169" s="9">
        <f t="shared" si="28"/>
        <v>99.083619550478744</v>
      </c>
      <c r="L169" s="9">
        <f t="shared" si="30"/>
        <v>74.019542505370822</v>
      </c>
      <c r="M169" s="23"/>
      <c r="N169" s="84"/>
      <c r="O169" s="1"/>
      <c r="P169" s="1"/>
      <c r="Q169" s="1"/>
    </row>
    <row r="170" spans="1:17" s="2" customFormat="1" ht="128.25" customHeight="1" x14ac:dyDescent="0.5">
      <c r="A170" s="22"/>
      <c r="B170" s="75"/>
      <c r="C170" s="76"/>
      <c r="D170" s="63" t="s">
        <v>23</v>
      </c>
      <c r="E170" s="95">
        <v>506306.35197000002</v>
      </c>
      <c r="F170" s="95">
        <v>371734.08</v>
      </c>
      <c r="G170" s="95">
        <v>507096.48121</v>
      </c>
      <c r="H170" s="95">
        <v>361911.66492999997</v>
      </c>
      <c r="I170" s="21">
        <f t="shared" si="31"/>
        <v>-9822.4150700000464</v>
      </c>
      <c r="J170" s="9">
        <f t="shared" si="27"/>
        <v>71.369389916970107</v>
      </c>
      <c r="K170" s="9">
        <f t="shared" si="28"/>
        <v>97.35767700663871</v>
      </c>
      <c r="L170" s="9">
        <f t="shared" si="30"/>
        <v>71.48076723150497</v>
      </c>
      <c r="M170" s="23"/>
      <c r="N170" s="84"/>
      <c r="O170" s="1"/>
      <c r="P170" s="1"/>
      <c r="Q170" s="1"/>
    </row>
    <row r="171" spans="1:17" s="2" customFormat="1" ht="177.75" customHeight="1" x14ac:dyDescent="0.5">
      <c r="A171" s="22"/>
      <c r="B171" s="75"/>
      <c r="C171" s="76"/>
      <c r="D171" s="69" t="s">
        <v>24</v>
      </c>
      <c r="E171" s="95">
        <v>0</v>
      </c>
      <c r="F171" s="10">
        <v>0</v>
      </c>
      <c r="G171" s="10">
        <v>0</v>
      </c>
      <c r="H171" s="10">
        <v>0</v>
      </c>
      <c r="I171" s="10">
        <f t="shared" si="31"/>
        <v>0</v>
      </c>
      <c r="J171" s="9">
        <f t="shared" si="27"/>
        <v>0</v>
      </c>
      <c r="K171" s="9">
        <f t="shared" si="28"/>
        <v>0</v>
      </c>
      <c r="L171" s="9">
        <f t="shared" si="30"/>
        <v>0</v>
      </c>
      <c r="M171" s="23"/>
      <c r="N171" s="84"/>
      <c r="O171" s="1"/>
      <c r="P171" s="1"/>
      <c r="Q171" s="1"/>
    </row>
    <row r="172" spans="1:17" s="2" customFormat="1" ht="201" customHeight="1" x14ac:dyDescent="0.5">
      <c r="A172" s="22"/>
      <c r="B172" s="75"/>
      <c r="C172" s="76"/>
      <c r="D172" s="69" t="s">
        <v>25</v>
      </c>
      <c r="E172" s="95">
        <v>0</v>
      </c>
      <c r="F172" s="10">
        <v>0</v>
      </c>
      <c r="G172" s="10">
        <v>0</v>
      </c>
      <c r="H172" s="10">
        <v>0</v>
      </c>
      <c r="I172" s="10">
        <f t="shared" si="31"/>
        <v>0</v>
      </c>
      <c r="J172" s="9">
        <f t="shared" si="27"/>
        <v>0</v>
      </c>
      <c r="K172" s="9">
        <f t="shared" si="28"/>
        <v>0</v>
      </c>
      <c r="L172" s="9">
        <f t="shared" si="30"/>
        <v>0</v>
      </c>
      <c r="M172" s="23"/>
      <c r="N172" s="84"/>
      <c r="O172" s="1"/>
      <c r="P172" s="1"/>
      <c r="Q172" s="1"/>
    </row>
    <row r="173" spans="1:17" s="2" customFormat="1" ht="128.25" customHeight="1" x14ac:dyDescent="0.5">
      <c r="A173" s="22"/>
      <c r="B173" s="75"/>
      <c r="C173" s="76"/>
      <c r="D173" s="70" t="s">
        <v>26</v>
      </c>
      <c r="E173" s="95">
        <v>0</v>
      </c>
      <c r="F173" s="95">
        <v>0</v>
      </c>
      <c r="G173" s="95">
        <v>0</v>
      </c>
      <c r="H173" s="95">
        <v>0</v>
      </c>
      <c r="I173" s="108">
        <f t="shared" si="31"/>
        <v>0</v>
      </c>
      <c r="J173" s="9">
        <f t="shared" si="27"/>
        <v>0</v>
      </c>
      <c r="K173" s="9">
        <f t="shared" si="28"/>
        <v>0</v>
      </c>
      <c r="L173" s="9">
        <f t="shared" si="30"/>
        <v>0</v>
      </c>
      <c r="M173" s="23"/>
      <c r="N173" s="84"/>
      <c r="O173" s="1"/>
      <c r="P173" s="1"/>
      <c r="Q173" s="1"/>
    </row>
    <row r="174" spans="1:17" s="2" customFormat="1" ht="128.25" customHeight="1" x14ac:dyDescent="0.5">
      <c r="A174" s="22"/>
      <c r="B174" s="75"/>
      <c r="C174" s="76"/>
      <c r="D174" s="71" t="s">
        <v>27</v>
      </c>
      <c r="E174" s="95">
        <v>0</v>
      </c>
      <c r="F174" s="95">
        <v>0</v>
      </c>
      <c r="G174" s="95">
        <v>0</v>
      </c>
      <c r="H174" s="95">
        <v>0</v>
      </c>
      <c r="I174" s="10">
        <f t="shared" si="31"/>
        <v>0</v>
      </c>
      <c r="J174" s="9">
        <f t="shared" si="27"/>
        <v>0</v>
      </c>
      <c r="K174" s="9">
        <f t="shared" si="28"/>
        <v>0</v>
      </c>
      <c r="L174" s="9">
        <f t="shared" si="30"/>
        <v>0</v>
      </c>
      <c r="M174" s="23"/>
      <c r="N174" s="84"/>
      <c r="O174" s="1"/>
      <c r="P174" s="1"/>
      <c r="Q174" s="1"/>
    </row>
    <row r="175" spans="1:17" s="2" customFormat="1" ht="128.25" customHeight="1" x14ac:dyDescent="0.5">
      <c r="A175" s="22">
        <v>21</v>
      </c>
      <c r="B175" s="75" t="s">
        <v>63</v>
      </c>
      <c r="C175" s="76">
        <v>14</v>
      </c>
      <c r="D175" s="56" t="s">
        <v>20</v>
      </c>
      <c r="E175" s="3">
        <f>E176+E177+E178+E179+E181</f>
        <v>2211.0097500000002</v>
      </c>
      <c r="F175" s="3">
        <f>F176+F177+F178+F179+F181</f>
        <v>1723.0270300000002</v>
      </c>
      <c r="G175" s="3">
        <f>G176+G177+G178+G179+G181</f>
        <v>2211.0097500000002</v>
      </c>
      <c r="H175" s="3">
        <f>H176+H177+H178+H179+H181</f>
        <v>1733.0270300000002</v>
      </c>
      <c r="I175" s="88">
        <f t="shared" si="31"/>
        <v>10</v>
      </c>
      <c r="J175" s="3">
        <f t="shared" si="27"/>
        <v>78.381700035470232</v>
      </c>
      <c r="K175" s="3">
        <f t="shared" si="28"/>
        <v>100.58037394805118</v>
      </c>
      <c r="L175" s="3">
        <f t="shared" si="30"/>
        <v>78.381700035470232</v>
      </c>
      <c r="M175" s="23">
        <v>3</v>
      </c>
      <c r="N175" s="99" t="s">
        <v>64</v>
      </c>
      <c r="O175" s="1"/>
      <c r="P175" s="1"/>
      <c r="Q175" s="1"/>
    </row>
    <row r="176" spans="1:17" s="2" customFormat="1" ht="169.5" customHeight="1" x14ac:dyDescent="0.5">
      <c r="A176" s="22"/>
      <c r="B176" s="75"/>
      <c r="C176" s="76"/>
      <c r="D176" s="63" t="s">
        <v>21</v>
      </c>
      <c r="E176" s="8">
        <v>0</v>
      </c>
      <c r="F176" s="8">
        <v>0</v>
      </c>
      <c r="G176" s="8">
        <v>0</v>
      </c>
      <c r="H176" s="8">
        <v>0</v>
      </c>
      <c r="I176" s="14">
        <f t="shared" si="31"/>
        <v>0</v>
      </c>
      <c r="J176" s="83">
        <f t="shared" ref="J176:J182" si="32">IF(G176=0,0,H176/G176)*100</f>
        <v>0</v>
      </c>
      <c r="K176" s="83">
        <f t="shared" ref="K176:K182" si="33">IF(F176=0,0,H176/F176*100)</f>
        <v>0</v>
      </c>
      <c r="L176" s="83">
        <f t="shared" si="30"/>
        <v>0</v>
      </c>
      <c r="M176" s="23"/>
      <c r="N176" s="24"/>
      <c r="O176" s="1"/>
      <c r="P176" s="1"/>
      <c r="Q176" s="1"/>
    </row>
    <row r="177" spans="1:17" s="2" customFormat="1" ht="154.5" customHeight="1" x14ac:dyDescent="0.5">
      <c r="A177" s="22"/>
      <c r="B177" s="75"/>
      <c r="C177" s="76"/>
      <c r="D177" s="63" t="s">
        <v>22</v>
      </c>
      <c r="E177" s="8">
        <v>80</v>
      </c>
      <c r="F177" s="8">
        <v>80</v>
      </c>
      <c r="G177" s="8">
        <v>80</v>
      </c>
      <c r="H177" s="8">
        <v>80</v>
      </c>
      <c r="I177" s="85">
        <f t="shared" si="31"/>
        <v>0</v>
      </c>
      <c r="J177" s="83">
        <f t="shared" si="32"/>
        <v>100</v>
      </c>
      <c r="K177" s="83">
        <f t="shared" si="33"/>
        <v>100</v>
      </c>
      <c r="L177" s="83">
        <f t="shared" si="30"/>
        <v>100</v>
      </c>
      <c r="M177" s="23"/>
      <c r="N177" s="24"/>
      <c r="O177" s="1"/>
      <c r="P177" s="1"/>
      <c r="Q177" s="1"/>
    </row>
    <row r="178" spans="1:17" s="2" customFormat="1" ht="184.5" customHeight="1" x14ac:dyDescent="0.5">
      <c r="A178" s="22"/>
      <c r="B178" s="75"/>
      <c r="C178" s="76"/>
      <c r="D178" s="63" t="s">
        <v>23</v>
      </c>
      <c r="E178" s="87">
        <v>2131.0097500000002</v>
      </c>
      <c r="F178" s="96">
        <v>1643.0270300000002</v>
      </c>
      <c r="G178" s="8">
        <v>2131.0097500000002</v>
      </c>
      <c r="H178" s="8">
        <v>1653.0270300000002</v>
      </c>
      <c r="I178" s="89">
        <f t="shared" si="31"/>
        <v>10</v>
      </c>
      <c r="J178" s="83">
        <f t="shared" si="32"/>
        <v>77.570129841029583</v>
      </c>
      <c r="K178" s="83">
        <f t="shared" si="33"/>
        <v>100.60863271372962</v>
      </c>
      <c r="L178" s="83">
        <f t="shared" si="30"/>
        <v>77.570129841029583</v>
      </c>
      <c r="M178" s="23"/>
      <c r="N178" s="24"/>
      <c r="O178" s="1"/>
      <c r="P178" s="1"/>
      <c r="Q178" s="1"/>
    </row>
    <row r="179" spans="1:17" s="2" customFormat="1" ht="180" customHeight="1" x14ac:dyDescent="0.5">
      <c r="A179" s="22"/>
      <c r="B179" s="75"/>
      <c r="C179" s="76"/>
      <c r="D179" s="69" t="s">
        <v>24</v>
      </c>
      <c r="E179" s="96">
        <v>0</v>
      </c>
      <c r="F179" s="8">
        <v>0</v>
      </c>
      <c r="G179" s="8">
        <v>0</v>
      </c>
      <c r="H179" s="8">
        <v>0</v>
      </c>
      <c r="I179" s="14">
        <f t="shared" si="31"/>
        <v>0</v>
      </c>
      <c r="J179" s="83">
        <f t="shared" si="32"/>
        <v>0</v>
      </c>
      <c r="K179" s="83">
        <f t="shared" si="33"/>
        <v>0</v>
      </c>
      <c r="L179" s="83">
        <f t="shared" si="30"/>
        <v>0</v>
      </c>
      <c r="M179" s="23"/>
      <c r="N179" s="24"/>
      <c r="O179" s="1"/>
      <c r="P179" s="1"/>
      <c r="Q179" s="1"/>
    </row>
    <row r="180" spans="1:17" s="2" customFormat="1" ht="183" customHeight="1" x14ac:dyDescent="0.5">
      <c r="A180" s="22"/>
      <c r="B180" s="75"/>
      <c r="C180" s="76"/>
      <c r="D180" s="69" t="s">
        <v>25</v>
      </c>
      <c r="E180" s="96">
        <v>0</v>
      </c>
      <c r="F180" s="8">
        <v>0</v>
      </c>
      <c r="G180" s="8">
        <v>0</v>
      </c>
      <c r="H180" s="8">
        <v>0</v>
      </c>
      <c r="I180" s="14">
        <f t="shared" si="31"/>
        <v>0</v>
      </c>
      <c r="J180" s="83">
        <f t="shared" si="32"/>
        <v>0</v>
      </c>
      <c r="K180" s="83">
        <f t="shared" si="33"/>
        <v>0</v>
      </c>
      <c r="L180" s="83">
        <f t="shared" si="30"/>
        <v>0</v>
      </c>
      <c r="M180" s="23"/>
      <c r="N180" s="24"/>
      <c r="O180" s="1"/>
      <c r="P180" s="1"/>
      <c r="Q180" s="1"/>
    </row>
    <row r="181" spans="1:17" s="2" customFormat="1" ht="128.25" customHeight="1" x14ac:dyDescent="0.5">
      <c r="A181" s="22"/>
      <c r="B181" s="75"/>
      <c r="C181" s="76"/>
      <c r="D181" s="70" t="s">
        <v>26</v>
      </c>
      <c r="E181" s="95">
        <v>0</v>
      </c>
      <c r="F181" s="8">
        <v>0</v>
      </c>
      <c r="G181" s="8">
        <v>0</v>
      </c>
      <c r="H181" s="8">
        <v>0</v>
      </c>
      <c r="I181" s="14">
        <f t="shared" si="31"/>
        <v>0</v>
      </c>
      <c r="J181" s="83">
        <f t="shared" si="32"/>
        <v>0</v>
      </c>
      <c r="K181" s="83">
        <f t="shared" si="33"/>
        <v>0</v>
      </c>
      <c r="L181" s="83">
        <f t="shared" si="30"/>
        <v>0</v>
      </c>
      <c r="M181" s="23"/>
      <c r="N181" s="24"/>
      <c r="O181" s="1"/>
      <c r="P181" s="1"/>
      <c r="Q181" s="1"/>
    </row>
    <row r="182" spans="1:17" s="2" customFormat="1" ht="128.25" customHeight="1" x14ac:dyDescent="0.5">
      <c r="A182" s="22"/>
      <c r="B182" s="75"/>
      <c r="C182" s="76"/>
      <c r="D182" s="71" t="s">
        <v>27</v>
      </c>
      <c r="E182" s="8">
        <v>0</v>
      </c>
      <c r="F182" s="8">
        <v>0</v>
      </c>
      <c r="G182" s="8">
        <v>0</v>
      </c>
      <c r="H182" s="8">
        <v>0</v>
      </c>
      <c r="I182" s="14">
        <f t="shared" si="31"/>
        <v>0</v>
      </c>
      <c r="J182" s="83">
        <f t="shared" si="32"/>
        <v>0</v>
      </c>
      <c r="K182" s="83">
        <f t="shared" si="33"/>
        <v>0</v>
      </c>
      <c r="L182" s="83">
        <f t="shared" si="30"/>
        <v>0</v>
      </c>
      <c r="M182" s="23"/>
      <c r="N182" s="24"/>
      <c r="O182" s="1"/>
      <c r="P182" s="1"/>
      <c r="Q182" s="1"/>
    </row>
    <row r="183" spans="1:17" ht="53.25" x14ac:dyDescent="0.75">
      <c r="M183" s="110"/>
    </row>
    <row r="184" spans="1:17" ht="53.25" x14ac:dyDescent="0.75">
      <c r="M184" s="110"/>
    </row>
    <row r="185" spans="1:17" ht="53.25" x14ac:dyDescent="0.75">
      <c r="M185" s="110"/>
    </row>
    <row r="186" spans="1:17" ht="53.25" x14ac:dyDescent="0.75">
      <c r="M186" s="110"/>
    </row>
    <row r="187" spans="1:17" ht="53.25" x14ac:dyDescent="0.75">
      <c r="M187" s="110"/>
    </row>
    <row r="188" spans="1:17" ht="53.25" x14ac:dyDescent="0.75">
      <c r="M188" s="110"/>
    </row>
    <row r="189" spans="1:17" ht="53.25" x14ac:dyDescent="0.75">
      <c r="M189" s="110"/>
    </row>
    <row r="190" spans="1:17" ht="53.25" x14ac:dyDescent="0.75">
      <c r="M190" s="110"/>
    </row>
    <row r="191" spans="1:17" ht="53.25" x14ac:dyDescent="0.75">
      <c r="M191" s="110"/>
    </row>
    <row r="192" spans="1:17" ht="53.25" x14ac:dyDescent="0.75">
      <c r="M192" s="110"/>
    </row>
    <row r="193" spans="1:13" s="111" customFormat="1" ht="53.25" x14ac:dyDescent="0.75">
      <c r="A193" s="27"/>
      <c r="B193" s="28"/>
      <c r="C193" s="29"/>
      <c r="D193" s="30"/>
      <c r="E193" s="28"/>
      <c r="F193" s="28"/>
      <c r="G193" s="28"/>
      <c r="H193" s="28"/>
      <c r="I193" s="28"/>
      <c r="J193" s="28"/>
      <c r="K193" s="28"/>
      <c r="L193" s="28"/>
      <c r="M193" s="110"/>
    </row>
    <row r="194" spans="1:13" s="111" customFormat="1" ht="53.25" x14ac:dyDescent="0.75">
      <c r="A194" s="27"/>
      <c r="B194" s="28"/>
      <c r="C194" s="29"/>
      <c r="D194" s="30"/>
      <c r="E194" s="28"/>
      <c r="F194" s="28"/>
      <c r="G194" s="28"/>
      <c r="H194" s="28"/>
      <c r="I194" s="28"/>
      <c r="J194" s="28"/>
      <c r="K194" s="28"/>
      <c r="L194" s="28"/>
      <c r="M194" s="110"/>
    </row>
    <row r="195" spans="1:13" s="111" customFormat="1" ht="53.25" x14ac:dyDescent="0.75">
      <c r="A195" s="27"/>
      <c r="B195" s="28"/>
      <c r="C195" s="29"/>
      <c r="D195" s="30"/>
      <c r="E195" s="28"/>
      <c r="F195" s="28"/>
      <c r="G195" s="28"/>
      <c r="H195" s="28"/>
      <c r="I195" s="28"/>
      <c r="J195" s="28"/>
      <c r="K195" s="28"/>
      <c r="L195" s="28"/>
      <c r="M195" s="110"/>
    </row>
    <row r="196" spans="1:13" s="111" customFormat="1" ht="53.25" x14ac:dyDescent="0.75">
      <c r="A196" s="27"/>
      <c r="B196" s="28"/>
      <c r="C196" s="29"/>
      <c r="D196" s="30"/>
      <c r="E196" s="28"/>
      <c r="F196" s="28"/>
      <c r="G196" s="28"/>
      <c r="H196" s="28"/>
      <c r="I196" s="28"/>
      <c r="J196" s="28"/>
      <c r="K196" s="28"/>
      <c r="L196" s="28"/>
      <c r="M196" s="110"/>
    </row>
    <row r="197" spans="1:13" s="111" customFormat="1" ht="53.25" x14ac:dyDescent="0.75">
      <c r="A197" s="27"/>
      <c r="B197" s="28"/>
      <c r="C197" s="29"/>
      <c r="D197" s="30"/>
      <c r="E197" s="28"/>
      <c r="F197" s="28"/>
      <c r="G197" s="28"/>
      <c r="H197" s="28"/>
      <c r="I197" s="28"/>
      <c r="J197" s="28"/>
      <c r="K197" s="28"/>
      <c r="L197" s="28"/>
      <c r="M197" s="110"/>
    </row>
    <row r="198" spans="1:13" s="111" customFormat="1" ht="53.25" x14ac:dyDescent="0.75">
      <c r="A198" s="27"/>
      <c r="B198" s="28"/>
      <c r="C198" s="29"/>
      <c r="D198" s="30"/>
      <c r="E198" s="28"/>
      <c r="F198" s="28"/>
      <c r="G198" s="28"/>
      <c r="H198" s="28"/>
      <c r="I198" s="28"/>
      <c r="J198" s="28"/>
      <c r="K198" s="28"/>
      <c r="L198" s="28"/>
      <c r="M198" s="110"/>
    </row>
    <row r="199" spans="1:13" s="111" customFormat="1" ht="53.25" x14ac:dyDescent="0.75">
      <c r="A199" s="27"/>
      <c r="B199" s="28"/>
      <c r="C199" s="29"/>
      <c r="D199" s="30"/>
      <c r="E199" s="28"/>
      <c r="F199" s="28"/>
      <c r="G199" s="28"/>
      <c r="H199" s="28"/>
      <c r="I199" s="28"/>
      <c r="J199" s="28"/>
      <c r="K199" s="28"/>
      <c r="L199" s="28"/>
      <c r="M199" s="110"/>
    </row>
    <row r="200" spans="1:13" s="111" customFormat="1" ht="53.25" x14ac:dyDescent="0.75">
      <c r="A200" s="27"/>
      <c r="B200" s="28"/>
      <c r="C200" s="29"/>
      <c r="D200" s="30"/>
      <c r="E200" s="28"/>
      <c r="F200" s="28"/>
      <c r="G200" s="28"/>
      <c r="H200" s="28"/>
      <c r="I200" s="28"/>
      <c r="J200" s="28"/>
      <c r="K200" s="28"/>
      <c r="L200" s="28"/>
      <c r="M200" s="110"/>
    </row>
    <row r="201" spans="1:13" s="111" customFormat="1" ht="53.25" x14ac:dyDescent="0.75">
      <c r="A201" s="27"/>
      <c r="B201" s="28"/>
      <c r="C201" s="29"/>
      <c r="D201" s="30"/>
      <c r="E201" s="28"/>
      <c r="F201" s="28"/>
      <c r="G201" s="28"/>
      <c r="H201" s="28"/>
      <c r="I201" s="28"/>
      <c r="J201" s="28"/>
      <c r="K201" s="28"/>
      <c r="L201" s="28"/>
      <c r="M201" s="110"/>
    </row>
    <row r="202" spans="1:13" s="111" customFormat="1" ht="53.25" x14ac:dyDescent="0.75">
      <c r="A202" s="27"/>
      <c r="B202" s="28"/>
      <c r="C202" s="29"/>
      <c r="D202" s="30"/>
      <c r="E202" s="28"/>
      <c r="F202" s="28"/>
      <c r="G202" s="28"/>
      <c r="H202" s="28"/>
      <c r="I202" s="28"/>
      <c r="J202" s="28"/>
      <c r="K202" s="28"/>
      <c r="L202" s="28"/>
      <c r="M202" s="110"/>
    </row>
    <row r="203" spans="1:13" s="111" customFormat="1" ht="53.25" x14ac:dyDescent="0.75">
      <c r="A203" s="27"/>
      <c r="B203" s="28"/>
      <c r="C203" s="29"/>
      <c r="D203" s="30"/>
      <c r="E203" s="28"/>
      <c r="F203" s="28"/>
      <c r="G203" s="28"/>
      <c r="H203" s="28"/>
      <c r="I203" s="28"/>
      <c r="J203" s="28"/>
      <c r="K203" s="28"/>
      <c r="L203" s="28"/>
      <c r="M203" s="110"/>
    </row>
    <row r="204" spans="1:13" s="111" customFormat="1" ht="53.25" x14ac:dyDescent="0.75">
      <c r="A204" s="27"/>
      <c r="B204" s="28"/>
      <c r="C204" s="29"/>
      <c r="D204" s="30"/>
      <c r="E204" s="28"/>
      <c r="F204" s="28"/>
      <c r="G204" s="28"/>
      <c r="H204" s="28"/>
      <c r="I204" s="28"/>
      <c r="J204" s="28"/>
      <c r="K204" s="28"/>
      <c r="L204" s="28"/>
      <c r="M204" s="110"/>
    </row>
    <row r="205" spans="1:13" s="111" customFormat="1" ht="53.25" x14ac:dyDescent="0.75">
      <c r="A205" s="27"/>
      <c r="B205" s="28"/>
      <c r="C205" s="29"/>
      <c r="D205" s="30"/>
      <c r="E205" s="28"/>
      <c r="F205" s="28"/>
      <c r="G205" s="28"/>
      <c r="H205" s="28"/>
      <c r="I205" s="28"/>
      <c r="J205" s="28"/>
      <c r="K205" s="28"/>
      <c r="L205" s="28"/>
      <c r="M205" s="110"/>
    </row>
    <row r="206" spans="1:13" s="111" customFormat="1" ht="53.25" x14ac:dyDescent="0.75">
      <c r="A206" s="27"/>
      <c r="B206" s="28"/>
      <c r="C206" s="29"/>
      <c r="D206" s="30"/>
      <c r="E206" s="28"/>
      <c r="F206" s="28"/>
      <c r="G206" s="28"/>
      <c r="H206" s="28"/>
      <c r="I206" s="28"/>
      <c r="J206" s="28"/>
      <c r="K206" s="28"/>
      <c r="L206" s="28"/>
      <c r="M206" s="110"/>
    </row>
    <row r="207" spans="1:13" s="111" customFormat="1" ht="53.25" x14ac:dyDescent="0.75">
      <c r="A207" s="27"/>
      <c r="B207" s="28"/>
      <c r="C207" s="29"/>
      <c r="D207" s="30"/>
      <c r="E207" s="28"/>
      <c r="F207" s="28"/>
      <c r="G207" s="28"/>
      <c r="H207" s="28"/>
      <c r="I207" s="28"/>
      <c r="J207" s="28"/>
      <c r="K207" s="28"/>
      <c r="L207" s="28"/>
      <c r="M207" s="110"/>
    </row>
    <row r="208" spans="1:13" s="111" customFormat="1" ht="53.25" x14ac:dyDescent="0.75">
      <c r="A208" s="27"/>
      <c r="B208" s="28"/>
      <c r="C208" s="29"/>
      <c r="D208" s="30"/>
      <c r="E208" s="28"/>
      <c r="F208" s="28"/>
      <c r="G208" s="28"/>
      <c r="H208" s="28"/>
      <c r="I208" s="28"/>
      <c r="J208" s="28"/>
      <c r="K208" s="28"/>
      <c r="L208" s="28"/>
      <c r="M208" s="110"/>
    </row>
    <row r="209" spans="1:13" s="111" customFormat="1" ht="53.25" x14ac:dyDescent="0.75">
      <c r="A209" s="27"/>
      <c r="B209" s="28"/>
      <c r="C209" s="29"/>
      <c r="D209" s="30"/>
      <c r="E209" s="28"/>
      <c r="F209" s="28"/>
      <c r="G209" s="28"/>
      <c r="H209" s="28"/>
      <c r="I209" s="28"/>
      <c r="J209" s="28"/>
      <c r="K209" s="28"/>
      <c r="L209" s="28"/>
      <c r="M209" s="110"/>
    </row>
    <row r="210" spans="1:13" s="111" customFormat="1" ht="53.25" x14ac:dyDescent="0.75">
      <c r="A210" s="27"/>
      <c r="B210" s="28"/>
      <c r="C210" s="29"/>
      <c r="D210" s="30"/>
      <c r="E210" s="28"/>
      <c r="F210" s="28"/>
      <c r="G210" s="28"/>
      <c r="H210" s="28"/>
      <c r="I210" s="28"/>
      <c r="J210" s="28"/>
      <c r="K210" s="28"/>
      <c r="L210" s="28"/>
      <c r="M210" s="110"/>
    </row>
    <row r="211" spans="1:13" s="111" customFormat="1" ht="53.25" x14ac:dyDescent="0.75">
      <c r="A211" s="27"/>
      <c r="B211" s="28"/>
      <c r="C211" s="29"/>
      <c r="D211" s="30"/>
      <c r="E211" s="28"/>
      <c r="F211" s="28"/>
      <c r="G211" s="28"/>
      <c r="H211" s="28"/>
      <c r="I211" s="28"/>
      <c r="J211" s="28"/>
      <c r="K211" s="28"/>
      <c r="L211" s="28"/>
      <c r="M211" s="110"/>
    </row>
    <row r="212" spans="1:13" s="111" customFormat="1" ht="53.25" x14ac:dyDescent="0.75">
      <c r="A212" s="27"/>
      <c r="B212" s="28"/>
      <c r="C212" s="29"/>
      <c r="D212" s="30"/>
      <c r="E212" s="28"/>
      <c r="F212" s="28"/>
      <c r="G212" s="28"/>
      <c r="H212" s="28"/>
      <c r="I212" s="28"/>
      <c r="J212" s="28"/>
      <c r="K212" s="28"/>
      <c r="L212" s="28"/>
      <c r="M212" s="110"/>
    </row>
    <row r="213" spans="1:13" s="111" customFormat="1" ht="53.25" x14ac:dyDescent="0.75">
      <c r="A213" s="27"/>
      <c r="B213" s="28"/>
      <c r="C213" s="29"/>
      <c r="D213" s="30"/>
      <c r="E213" s="28"/>
      <c r="F213" s="28"/>
      <c r="G213" s="28"/>
      <c r="H213" s="28"/>
      <c r="I213" s="28"/>
      <c r="J213" s="28"/>
      <c r="K213" s="28"/>
      <c r="L213" s="28"/>
      <c r="M213" s="110"/>
    </row>
    <row r="214" spans="1:13" s="111" customFormat="1" ht="53.25" x14ac:dyDescent="0.75">
      <c r="A214" s="27"/>
      <c r="B214" s="28"/>
      <c r="C214" s="29"/>
      <c r="D214" s="30"/>
      <c r="E214" s="28"/>
      <c r="F214" s="28"/>
      <c r="G214" s="28"/>
      <c r="H214" s="28"/>
      <c r="I214" s="28"/>
      <c r="J214" s="28"/>
      <c r="K214" s="28"/>
      <c r="L214" s="28"/>
      <c r="M214" s="110"/>
    </row>
    <row r="215" spans="1:13" s="111" customFormat="1" ht="53.25" x14ac:dyDescent="0.75">
      <c r="A215" s="27"/>
      <c r="B215" s="28"/>
      <c r="C215" s="29"/>
      <c r="D215" s="30"/>
      <c r="E215" s="28"/>
      <c r="F215" s="28"/>
      <c r="G215" s="28"/>
      <c r="H215" s="28"/>
      <c r="I215" s="28"/>
      <c r="J215" s="28"/>
      <c r="K215" s="28"/>
      <c r="L215" s="28"/>
      <c r="M215" s="110"/>
    </row>
    <row r="216" spans="1:13" s="111" customFormat="1" ht="53.25" x14ac:dyDescent="0.75">
      <c r="A216" s="27"/>
      <c r="B216" s="28"/>
      <c r="C216" s="29"/>
      <c r="D216" s="30"/>
      <c r="E216" s="28"/>
      <c r="F216" s="28"/>
      <c r="G216" s="28"/>
      <c r="H216" s="28"/>
      <c r="I216" s="28"/>
      <c r="J216" s="28"/>
      <c r="K216" s="28"/>
      <c r="L216" s="28"/>
      <c r="M216" s="110"/>
    </row>
    <row r="217" spans="1:13" s="111" customFormat="1" ht="53.25" x14ac:dyDescent="0.75">
      <c r="A217" s="27"/>
      <c r="B217" s="28"/>
      <c r="C217" s="29"/>
      <c r="D217" s="30"/>
      <c r="E217" s="28"/>
      <c r="F217" s="28"/>
      <c r="G217" s="28"/>
      <c r="H217" s="28"/>
      <c r="I217" s="28"/>
      <c r="J217" s="28"/>
      <c r="K217" s="28"/>
      <c r="L217" s="28"/>
      <c r="M217" s="110"/>
    </row>
    <row r="218" spans="1:13" s="111" customFormat="1" ht="53.25" x14ac:dyDescent="0.75">
      <c r="A218" s="27"/>
      <c r="B218" s="28"/>
      <c r="C218" s="29"/>
      <c r="D218" s="30"/>
      <c r="E218" s="28"/>
      <c r="F218" s="28"/>
      <c r="G218" s="28"/>
      <c r="H218" s="28"/>
      <c r="I218" s="28"/>
      <c r="J218" s="28"/>
      <c r="K218" s="28"/>
      <c r="L218" s="28"/>
      <c r="M218" s="110"/>
    </row>
    <row r="219" spans="1:13" s="111" customFormat="1" ht="53.25" x14ac:dyDescent="0.75">
      <c r="A219" s="27"/>
      <c r="B219" s="28"/>
      <c r="C219" s="29"/>
      <c r="D219" s="30"/>
      <c r="E219" s="28"/>
      <c r="F219" s="28"/>
      <c r="G219" s="28"/>
      <c r="H219" s="28"/>
      <c r="I219" s="28"/>
      <c r="J219" s="28"/>
      <c r="K219" s="28"/>
      <c r="L219" s="28"/>
      <c r="M219" s="110"/>
    </row>
    <row r="220" spans="1:13" s="111" customFormat="1" ht="53.25" x14ac:dyDescent="0.75">
      <c r="A220" s="27"/>
      <c r="B220" s="28"/>
      <c r="C220" s="29"/>
      <c r="D220" s="30"/>
      <c r="E220" s="28"/>
      <c r="F220" s="28"/>
      <c r="G220" s="28"/>
      <c r="H220" s="28"/>
      <c r="I220" s="28"/>
      <c r="J220" s="28"/>
      <c r="K220" s="28"/>
      <c r="L220" s="28"/>
      <c r="M220" s="110"/>
    </row>
    <row r="221" spans="1:13" s="111" customFormat="1" ht="53.25" x14ac:dyDescent="0.75">
      <c r="A221" s="27"/>
      <c r="B221" s="28"/>
      <c r="C221" s="29"/>
      <c r="D221" s="30"/>
      <c r="E221" s="28"/>
      <c r="F221" s="28"/>
      <c r="G221" s="28"/>
      <c r="H221" s="28"/>
      <c r="I221" s="28"/>
      <c r="J221" s="28"/>
      <c r="K221" s="28"/>
      <c r="L221" s="28"/>
      <c r="M221" s="110"/>
    </row>
    <row r="222" spans="1:13" s="111" customFormat="1" ht="53.25" x14ac:dyDescent="0.75">
      <c r="A222" s="27"/>
      <c r="B222" s="28"/>
      <c r="C222" s="29"/>
      <c r="D222" s="30"/>
      <c r="E222" s="28"/>
      <c r="F222" s="28"/>
      <c r="G222" s="28"/>
      <c r="H222" s="28"/>
      <c r="I222" s="28"/>
      <c r="J222" s="28"/>
      <c r="K222" s="28"/>
      <c r="L222" s="28"/>
      <c r="M222" s="110"/>
    </row>
    <row r="223" spans="1:13" s="111" customFormat="1" ht="53.25" x14ac:dyDescent="0.75">
      <c r="A223" s="27"/>
      <c r="B223" s="28"/>
      <c r="C223" s="29"/>
      <c r="D223" s="30"/>
      <c r="E223" s="28"/>
      <c r="F223" s="28"/>
      <c r="G223" s="28"/>
      <c r="H223" s="28"/>
      <c r="I223" s="28"/>
      <c r="J223" s="28"/>
      <c r="K223" s="28"/>
      <c r="L223" s="28"/>
      <c r="M223" s="110"/>
    </row>
    <row r="224" spans="1:13" s="111" customFormat="1" ht="53.25" x14ac:dyDescent="0.75">
      <c r="A224" s="27"/>
      <c r="B224" s="28"/>
      <c r="C224" s="29"/>
      <c r="D224" s="30"/>
      <c r="E224" s="28"/>
      <c r="F224" s="28"/>
      <c r="G224" s="28"/>
      <c r="H224" s="28"/>
      <c r="I224" s="28"/>
      <c r="J224" s="28"/>
      <c r="K224" s="28"/>
      <c r="L224" s="28"/>
      <c r="M224" s="110"/>
    </row>
    <row r="225" spans="1:13" s="111" customFormat="1" ht="53.25" x14ac:dyDescent="0.75">
      <c r="A225" s="27"/>
      <c r="B225" s="28"/>
      <c r="C225" s="29"/>
      <c r="D225" s="30"/>
      <c r="E225" s="28"/>
      <c r="F225" s="28"/>
      <c r="G225" s="28"/>
      <c r="H225" s="28"/>
      <c r="I225" s="28"/>
      <c r="J225" s="28"/>
      <c r="K225" s="28"/>
      <c r="L225" s="28"/>
      <c r="M225" s="110"/>
    </row>
    <row r="226" spans="1:13" s="111" customFormat="1" ht="53.25" x14ac:dyDescent="0.75">
      <c r="A226" s="27"/>
      <c r="B226" s="28"/>
      <c r="C226" s="29"/>
      <c r="D226" s="30"/>
      <c r="E226" s="28"/>
      <c r="F226" s="28"/>
      <c r="G226" s="28"/>
      <c r="H226" s="28"/>
      <c r="I226" s="28"/>
      <c r="J226" s="28"/>
      <c r="K226" s="28"/>
      <c r="L226" s="28"/>
      <c r="M226" s="110"/>
    </row>
    <row r="227" spans="1:13" s="111" customFormat="1" ht="53.25" x14ac:dyDescent="0.75">
      <c r="A227" s="27"/>
      <c r="B227" s="28"/>
      <c r="C227" s="29"/>
      <c r="D227" s="30"/>
      <c r="E227" s="28"/>
      <c r="F227" s="28"/>
      <c r="G227" s="28"/>
      <c r="H227" s="28"/>
      <c r="I227" s="28"/>
      <c r="J227" s="28"/>
      <c r="K227" s="28"/>
      <c r="L227" s="28"/>
      <c r="M227" s="110"/>
    </row>
    <row r="228" spans="1:13" s="111" customFormat="1" ht="53.25" x14ac:dyDescent="0.75">
      <c r="A228" s="27"/>
      <c r="B228" s="28"/>
      <c r="C228" s="29"/>
      <c r="D228" s="30"/>
      <c r="E228" s="28"/>
      <c r="F228" s="28"/>
      <c r="G228" s="28"/>
      <c r="H228" s="28"/>
      <c r="I228" s="28"/>
      <c r="J228" s="28"/>
      <c r="K228" s="28"/>
      <c r="L228" s="28"/>
      <c r="M228" s="110"/>
    </row>
    <row r="229" spans="1:13" s="111" customFormat="1" ht="53.25" x14ac:dyDescent="0.75">
      <c r="A229" s="27"/>
      <c r="B229" s="28"/>
      <c r="C229" s="29"/>
      <c r="D229" s="30"/>
      <c r="E229" s="28"/>
      <c r="F229" s="28"/>
      <c r="G229" s="28"/>
      <c r="H229" s="28"/>
      <c r="I229" s="28"/>
      <c r="J229" s="28"/>
      <c r="K229" s="28"/>
      <c r="L229" s="28"/>
      <c r="M229" s="110"/>
    </row>
    <row r="230" spans="1:13" s="111" customFormat="1" ht="53.25" x14ac:dyDescent="0.75">
      <c r="A230" s="27"/>
      <c r="B230" s="28"/>
      <c r="C230" s="29"/>
      <c r="D230" s="30"/>
      <c r="E230" s="28"/>
      <c r="F230" s="28"/>
      <c r="G230" s="28"/>
      <c r="H230" s="28"/>
      <c r="I230" s="28"/>
      <c r="J230" s="28"/>
      <c r="K230" s="28"/>
      <c r="L230" s="28"/>
      <c r="M230" s="110"/>
    </row>
    <row r="231" spans="1:13" s="111" customFormat="1" ht="53.25" x14ac:dyDescent="0.75">
      <c r="A231" s="27"/>
      <c r="B231" s="28"/>
      <c r="C231" s="29"/>
      <c r="D231" s="30"/>
      <c r="E231" s="28"/>
      <c r="F231" s="28"/>
      <c r="G231" s="28"/>
      <c r="H231" s="28"/>
      <c r="I231" s="28"/>
      <c r="J231" s="28"/>
      <c r="K231" s="28"/>
      <c r="L231" s="28"/>
      <c r="M231" s="110"/>
    </row>
    <row r="232" spans="1:13" s="111" customFormat="1" ht="53.25" x14ac:dyDescent="0.75">
      <c r="A232" s="27"/>
      <c r="B232" s="28"/>
      <c r="C232" s="29"/>
      <c r="D232" s="30"/>
      <c r="E232" s="28"/>
      <c r="F232" s="28"/>
      <c r="G232" s="28"/>
      <c r="H232" s="28"/>
      <c r="I232" s="28"/>
      <c r="J232" s="28"/>
      <c r="K232" s="28"/>
      <c r="L232" s="28"/>
      <c r="M232" s="110"/>
    </row>
    <row r="233" spans="1:13" s="111" customFormat="1" ht="53.25" x14ac:dyDescent="0.75">
      <c r="A233" s="27"/>
      <c r="B233" s="28"/>
      <c r="C233" s="29"/>
      <c r="D233" s="30"/>
      <c r="E233" s="28"/>
      <c r="F233" s="28"/>
      <c r="G233" s="28"/>
      <c r="H233" s="28"/>
      <c r="I233" s="28"/>
      <c r="J233" s="28"/>
      <c r="K233" s="28"/>
      <c r="L233" s="28"/>
      <c r="M233" s="110"/>
    </row>
    <row r="234" spans="1:13" s="111" customFormat="1" ht="53.25" x14ac:dyDescent="0.75">
      <c r="A234" s="27"/>
      <c r="B234" s="28"/>
      <c r="C234" s="29"/>
      <c r="D234" s="30"/>
      <c r="E234" s="28"/>
      <c r="F234" s="28"/>
      <c r="G234" s="28"/>
      <c r="H234" s="28"/>
      <c r="I234" s="28"/>
      <c r="J234" s="28"/>
      <c r="K234" s="28"/>
      <c r="L234" s="28"/>
      <c r="M234" s="110"/>
    </row>
    <row r="235" spans="1:13" s="111" customFormat="1" ht="53.25" x14ac:dyDescent="0.75">
      <c r="A235" s="27"/>
      <c r="B235" s="28"/>
      <c r="C235" s="29"/>
      <c r="D235" s="30"/>
      <c r="E235" s="28"/>
      <c r="F235" s="28"/>
      <c r="G235" s="28"/>
      <c r="H235" s="28"/>
      <c r="I235" s="28"/>
      <c r="J235" s="28"/>
      <c r="K235" s="28"/>
      <c r="L235" s="28"/>
      <c r="M235" s="110"/>
    </row>
    <row r="236" spans="1:13" s="111" customFormat="1" ht="53.25" x14ac:dyDescent="0.75">
      <c r="A236" s="27"/>
      <c r="B236" s="28"/>
      <c r="C236" s="29"/>
      <c r="D236" s="30"/>
      <c r="E236" s="28"/>
      <c r="F236" s="28"/>
      <c r="G236" s="28"/>
      <c r="H236" s="28"/>
      <c r="I236" s="28"/>
      <c r="J236" s="28"/>
      <c r="K236" s="28"/>
      <c r="L236" s="28"/>
      <c r="M236" s="110"/>
    </row>
    <row r="237" spans="1:13" s="111" customFormat="1" ht="53.25" x14ac:dyDescent="0.75">
      <c r="A237" s="27"/>
      <c r="B237" s="28"/>
      <c r="C237" s="29"/>
      <c r="D237" s="30"/>
      <c r="E237" s="28"/>
      <c r="F237" s="28"/>
      <c r="G237" s="28"/>
      <c r="H237" s="28"/>
      <c r="I237" s="28"/>
      <c r="J237" s="28"/>
      <c r="K237" s="28"/>
      <c r="L237" s="28"/>
      <c r="M237" s="110"/>
    </row>
    <row r="238" spans="1:13" s="111" customFormat="1" ht="53.25" x14ac:dyDescent="0.75">
      <c r="A238" s="27"/>
      <c r="B238" s="28"/>
      <c r="C238" s="29"/>
      <c r="D238" s="30"/>
      <c r="E238" s="28"/>
      <c r="F238" s="28"/>
      <c r="G238" s="28"/>
      <c r="H238" s="28"/>
      <c r="I238" s="28"/>
      <c r="J238" s="28"/>
      <c r="K238" s="28"/>
      <c r="L238" s="28"/>
      <c r="M238" s="110"/>
    </row>
    <row r="239" spans="1:13" s="111" customFormat="1" ht="53.25" x14ac:dyDescent="0.75">
      <c r="A239" s="27"/>
      <c r="B239" s="28"/>
      <c r="C239" s="29"/>
      <c r="D239" s="30"/>
      <c r="E239" s="28"/>
      <c r="F239" s="28"/>
      <c r="G239" s="28"/>
      <c r="H239" s="28"/>
      <c r="I239" s="28"/>
      <c r="J239" s="28"/>
      <c r="K239" s="28"/>
      <c r="L239" s="28"/>
      <c r="M239" s="110"/>
    </row>
    <row r="240" spans="1:13" s="111" customFormat="1" ht="53.25" x14ac:dyDescent="0.75">
      <c r="A240" s="27"/>
      <c r="B240" s="28"/>
      <c r="C240" s="29"/>
      <c r="D240" s="30"/>
      <c r="E240" s="28"/>
      <c r="F240" s="28"/>
      <c r="G240" s="28"/>
      <c r="H240" s="28"/>
      <c r="I240" s="28"/>
      <c r="J240" s="28"/>
      <c r="K240" s="28"/>
      <c r="L240" s="28"/>
      <c r="M240" s="110"/>
    </row>
    <row r="241" spans="1:13" s="111" customFormat="1" ht="53.25" x14ac:dyDescent="0.75">
      <c r="A241" s="27"/>
      <c r="B241" s="28"/>
      <c r="C241" s="29"/>
      <c r="D241" s="30"/>
      <c r="E241" s="28"/>
      <c r="F241" s="28"/>
      <c r="G241" s="28"/>
      <c r="H241" s="28"/>
      <c r="I241" s="28"/>
      <c r="J241" s="28"/>
      <c r="K241" s="28"/>
      <c r="L241" s="28"/>
      <c r="M241" s="110"/>
    </row>
    <row r="242" spans="1:13" s="111" customFormat="1" ht="53.25" x14ac:dyDescent="0.75">
      <c r="A242" s="27"/>
      <c r="B242" s="28"/>
      <c r="C242" s="29"/>
      <c r="D242" s="30"/>
      <c r="E242" s="28"/>
      <c r="F242" s="28"/>
      <c r="G242" s="28"/>
      <c r="H242" s="28"/>
      <c r="I242" s="28"/>
      <c r="J242" s="28"/>
      <c r="K242" s="28"/>
      <c r="L242" s="28"/>
      <c r="M242" s="110"/>
    </row>
    <row r="243" spans="1:13" s="111" customFormat="1" ht="53.25" x14ac:dyDescent="0.75">
      <c r="A243" s="27"/>
      <c r="B243" s="28"/>
      <c r="C243" s="29"/>
      <c r="D243" s="30"/>
      <c r="E243" s="28"/>
      <c r="F243" s="28"/>
      <c r="G243" s="28"/>
      <c r="H243" s="28"/>
      <c r="I243" s="28"/>
      <c r="J243" s="28"/>
      <c r="K243" s="28"/>
      <c r="L243" s="28"/>
      <c r="M243" s="110"/>
    </row>
    <row r="244" spans="1:13" s="111" customFormat="1" ht="53.25" x14ac:dyDescent="0.75">
      <c r="A244" s="27"/>
      <c r="B244" s="28"/>
      <c r="C244" s="29"/>
      <c r="D244" s="30"/>
      <c r="E244" s="28"/>
      <c r="F244" s="28"/>
      <c r="G244" s="28"/>
      <c r="H244" s="28"/>
      <c r="I244" s="28"/>
      <c r="J244" s="28"/>
      <c r="K244" s="28"/>
      <c r="L244" s="28"/>
      <c r="M244" s="110"/>
    </row>
    <row r="245" spans="1:13" s="111" customFormat="1" ht="53.25" x14ac:dyDescent="0.75">
      <c r="A245" s="27"/>
      <c r="B245" s="28"/>
      <c r="C245" s="29"/>
      <c r="D245" s="30"/>
      <c r="E245" s="28"/>
      <c r="F245" s="28"/>
      <c r="G245" s="28"/>
      <c r="H245" s="28"/>
      <c r="I245" s="28"/>
      <c r="J245" s="28"/>
      <c r="K245" s="28"/>
      <c r="L245" s="28"/>
      <c r="M245" s="110"/>
    </row>
    <row r="246" spans="1:13" s="111" customFormat="1" ht="53.25" x14ac:dyDescent="0.75">
      <c r="A246" s="27"/>
      <c r="B246" s="28"/>
      <c r="C246" s="29"/>
      <c r="D246" s="30"/>
      <c r="E246" s="28"/>
      <c r="F246" s="28"/>
      <c r="G246" s="28"/>
      <c r="H246" s="28"/>
      <c r="I246" s="28"/>
      <c r="J246" s="28"/>
      <c r="K246" s="28"/>
      <c r="L246" s="28"/>
      <c r="M246" s="110"/>
    </row>
    <row r="247" spans="1:13" s="111" customFormat="1" ht="53.25" x14ac:dyDescent="0.75">
      <c r="A247" s="27"/>
      <c r="B247" s="28"/>
      <c r="C247" s="29"/>
      <c r="D247" s="30"/>
      <c r="E247" s="28"/>
      <c r="F247" s="28"/>
      <c r="G247" s="28"/>
      <c r="H247" s="28"/>
      <c r="I247" s="28"/>
      <c r="J247" s="28"/>
      <c r="K247" s="28"/>
      <c r="L247" s="28"/>
      <c r="M247" s="110"/>
    </row>
    <row r="248" spans="1:13" s="111" customFormat="1" ht="53.25" x14ac:dyDescent="0.75">
      <c r="A248" s="27"/>
      <c r="B248" s="28"/>
      <c r="C248" s="29"/>
      <c r="D248" s="30"/>
      <c r="E248" s="28"/>
      <c r="F248" s="28"/>
      <c r="G248" s="28"/>
      <c r="H248" s="28"/>
      <c r="I248" s="28"/>
      <c r="J248" s="28"/>
      <c r="K248" s="28"/>
      <c r="L248" s="28"/>
      <c r="M248" s="110"/>
    </row>
    <row r="249" spans="1:13" s="111" customFormat="1" ht="53.25" x14ac:dyDescent="0.75">
      <c r="A249" s="27"/>
      <c r="B249" s="28"/>
      <c r="C249" s="29"/>
      <c r="D249" s="30"/>
      <c r="E249" s="28"/>
      <c r="F249" s="28"/>
      <c r="G249" s="28"/>
      <c r="H249" s="28"/>
      <c r="I249" s="28"/>
      <c r="J249" s="28"/>
      <c r="K249" s="28"/>
      <c r="L249" s="28"/>
      <c r="M249" s="110"/>
    </row>
    <row r="250" spans="1:13" s="111" customFormat="1" ht="53.25" x14ac:dyDescent="0.75">
      <c r="A250" s="27"/>
      <c r="B250" s="28"/>
      <c r="C250" s="29"/>
      <c r="D250" s="30"/>
      <c r="E250" s="28"/>
      <c r="F250" s="28"/>
      <c r="G250" s="28"/>
      <c r="H250" s="28"/>
      <c r="I250" s="28"/>
      <c r="J250" s="28"/>
      <c r="K250" s="28"/>
      <c r="L250" s="28"/>
      <c r="M250" s="110"/>
    </row>
    <row r="251" spans="1:13" s="111" customFormat="1" ht="53.25" x14ac:dyDescent="0.75">
      <c r="A251" s="27"/>
      <c r="B251" s="28"/>
      <c r="C251" s="29"/>
      <c r="D251" s="30"/>
      <c r="E251" s="28"/>
      <c r="F251" s="28"/>
      <c r="G251" s="28"/>
      <c r="H251" s="28"/>
      <c r="I251" s="28"/>
      <c r="J251" s="28"/>
      <c r="K251" s="28"/>
      <c r="L251" s="28"/>
      <c r="M251" s="110"/>
    </row>
    <row r="252" spans="1:13" s="111" customFormat="1" ht="53.25" x14ac:dyDescent="0.75">
      <c r="A252" s="27"/>
      <c r="B252" s="28"/>
      <c r="C252" s="29"/>
      <c r="D252" s="30"/>
      <c r="E252" s="28"/>
      <c r="F252" s="28"/>
      <c r="G252" s="28"/>
      <c r="H252" s="28"/>
      <c r="I252" s="28"/>
      <c r="J252" s="28"/>
      <c r="K252" s="28"/>
      <c r="L252" s="28"/>
      <c r="M252" s="110"/>
    </row>
    <row r="253" spans="1:13" s="111" customFormat="1" ht="53.25" x14ac:dyDescent="0.75">
      <c r="A253" s="27"/>
      <c r="B253" s="28"/>
      <c r="C253" s="29"/>
      <c r="D253" s="30"/>
      <c r="E253" s="28"/>
      <c r="F253" s="28"/>
      <c r="G253" s="28"/>
      <c r="H253" s="28"/>
      <c r="I253" s="28"/>
      <c r="J253" s="28"/>
      <c r="K253" s="28"/>
      <c r="L253" s="28"/>
      <c r="M253" s="110"/>
    </row>
    <row r="254" spans="1:13" s="111" customFormat="1" ht="53.25" x14ac:dyDescent="0.75">
      <c r="A254" s="27"/>
      <c r="B254" s="28"/>
      <c r="C254" s="29"/>
      <c r="D254" s="30"/>
      <c r="E254" s="28"/>
      <c r="F254" s="28"/>
      <c r="G254" s="28"/>
      <c r="H254" s="28"/>
      <c r="I254" s="28"/>
      <c r="J254" s="28"/>
      <c r="K254" s="28"/>
      <c r="L254" s="28"/>
      <c r="M254" s="110"/>
    </row>
    <row r="255" spans="1:13" s="111" customFormat="1" ht="53.25" x14ac:dyDescent="0.75">
      <c r="A255" s="27"/>
      <c r="B255" s="28"/>
      <c r="C255" s="29"/>
      <c r="D255" s="30"/>
      <c r="E255" s="28"/>
      <c r="F255" s="28"/>
      <c r="G255" s="28"/>
      <c r="H255" s="28"/>
      <c r="I255" s="28"/>
      <c r="J255" s="28"/>
      <c r="K255" s="28"/>
      <c r="L255" s="28"/>
      <c r="M255" s="110"/>
    </row>
    <row r="256" spans="1:13" s="111" customFormat="1" ht="53.25" x14ac:dyDescent="0.75">
      <c r="A256" s="27"/>
      <c r="B256" s="28"/>
      <c r="C256" s="29"/>
      <c r="D256" s="30"/>
      <c r="E256" s="28"/>
      <c r="F256" s="28"/>
      <c r="G256" s="28"/>
      <c r="H256" s="28"/>
      <c r="I256" s="28"/>
      <c r="J256" s="28"/>
      <c r="K256" s="28"/>
      <c r="L256" s="28"/>
      <c r="M256" s="110"/>
    </row>
    <row r="257" spans="1:13" s="111" customFormat="1" ht="53.25" x14ac:dyDescent="0.75">
      <c r="A257" s="27"/>
      <c r="B257" s="28"/>
      <c r="C257" s="29"/>
      <c r="D257" s="30"/>
      <c r="E257" s="28"/>
      <c r="F257" s="28"/>
      <c r="G257" s="28"/>
      <c r="H257" s="28"/>
      <c r="I257" s="28"/>
      <c r="J257" s="28"/>
      <c r="K257" s="28"/>
      <c r="L257" s="28"/>
      <c r="M257" s="110"/>
    </row>
    <row r="258" spans="1:13" s="111" customFormat="1" ht="53.25" x14ac:dyDescent="0.75">
      <c r="A258" s="27"/>
      <c r="B258" s="28"/>
      <c r="C258" s="29"/>
      <c r="D258" s="30"/>
      <c r="E258" s="28"/>
      <c r="F258" s="28"/>
      <c r="G258" s="28"/>
      <c r="H258" s="28"/>
      <c r="I258" s="28"/>
      <c r="J258" s="28"/>
      <c r="K258" s="28"/>
      <c r="L258" s="28"/>
      <c r="M258" s="110"/>
    </row>
    <row r="259" spans="1:13" s="111" customFormat="1" ht="53.25" x14ac:dyDescent="0.75">
      <c r="A259" s="27"/>
      <c r="B259" s="28"/>
      <c r="C259" s="29"/>
      <c r="D259" s="30"/>
      <c r="E259" s="28"/>
      <c r="F259" s="28"/>
      <c r="G259" s="28"/>
      <c r="H259" s="28"/>
      <c r="I259" s="28"/>
      <c r="J259" s="28"/>
      <c r="K259" s="28"/>
      <c r="L259" s="28"/>
      <c r="M259" s="110"/>
    </row>
    <row r="260" spans="1:13" s="111" customFormat="1" ht="53.25" x14ac:dyDescent="0.75">
      <c r="A260" s="27"/>
      <c r="B260" s="28"/>
      <c r="C260" s="29"/>
      <c r="D260" s="30"/>
      <c r="E260" s="28"/>
      <c r="F260" s="28"/>
      <c r="G260" s="28"/>
      <c r="H260" s="28"/>
      <c r="I260" s="28"/>
      <c r="J260" s="28"/>
      <c r="K260" s="28"/>
      <c r="L260" s="28"/>
      <c r="M260" s="110"/>
    </row>
    <row r="261" spans="1:13" s="111" customFormat="1" ht="53.25" x14ac:dyDescent="0.75">
      <c r="A261" s="27"/>
      <c r="B261" s="28"/>
      <c r="C261" s="29"/>
      <c r="D261" s="30"/>
      <c r="E261" s="28"/>
      <c r="F261" s="28"/>
      <c r="G261" s="28"/>
      <c r="H261" s="28"/>
      <c r="I261" s="28"/>
      <c r="J261" s="28"/>
      <c r="K261" s="28"/>
      <c r="L261" s="28"/>
      <c r="M261" s="110"/>
    </row>
    <row r="262" spans="1:13" s="111" customFormat="1" ht="53.25" x14ac:dyDescent="0.75">
      <c r="A262" s="27"/>
      <c r="B262" s="28"/>
      <c r="C262" s="29"/>
      <c r="D262" s="30"/>
      <c r="E262" s="28"/>
      <c r="F262" s="28"/>
      <c r="G262" s="28"/>
      <c r="H262" s="28"/>
      <c r="I262" s="28"/>
      <c r="J262" s="28"/>
      <c r="K262" s="28"/>
      <c r="L262" s="28"/>
      <c r="M262" s="110"/>
    </row>
    <row r="263" spans="1:13" s="111" customFormat="1" ht="53.25" x14ac:dyDescent="0.75">
      <c r="A263" s="27"/>
      <c r="B263" s="28"/>
      <c r="C263" s="29"/>
      <c r="D263" s="30"/>
      <c r="E263" s="28"/>
      <c r="F263" s="28"/>
      <c r="G263" s="28"/>
      <c r="H263" s="28"/>
      <c r="I263" s="28"/>
      <c r="J263" s="28"/>
      <c r="K263" s="28"/>
      <c r="L263" s="28"/>
      <c r="M263" s="110"/>
    </row>
    <row r="264" spans="1:13" s="111" customFormat="1" ht="53.25" x14ac:dyDescent="0.75">
      <c r="A264" s="27"/>
      <c r="B264" s="28"/>
      <c r="C264" s="29"/>
      <c r="D264" s="30"/>
      <c r="E264" s="28"/>
      <c r="F264" s="28"/>
      <c r="G264" s="28"/>
      <c r="H264" s="28"/>
      <c r="I264" s="28"/>
      <c r="J264" s="28"/>
      <c r="K264" s="28"/>
      <c r="L264" s="28"/>
      <c r="M264" s="110"/>
    </row>
    <row r="265" spans="1:13" s="111" customFormat="1" ht="53.25" x14ac:dyDescent="0.75">
      <c r="A265" s="27"/>
      <c r="B265" s="28"/>
      <c r="C265" s="29"/>
      <c r="D265" s="30"/>
      <c r="E265" s="28"/>
      <c r="F265" s="28"/>
      <c r="G265" s="28"/>
      <c r="H265" s="28"/>
      <c r="I265" s="28"/>
      <c r="J265" s="28"/>
      <c r="K265" s="28"/>
      <c r="L265" s="28"/>
      <c r="M265" s="110"/>
    </row>
    <row r="266" spans="1:13" s="111" customFormat="1" ht="53.25" x14ac:dyDescent="0.75">
      <c r="A266" s="27"/>
      <c r="B266" s="28"/>
      <c r="C266" s="29"/>
      <c r="D266" s="30"/>
      <c r="E266" s="28"/>
      <c r="F266" s="28"/>
      <c r="G266" s="28"/>
      <c r="H266" s="28"/>
      <c r="I266" s="28"/>
      <c r="J266" s="28"/>
      <c r="K266" s="28"/>
      <c r="L266" s="28"/>
      <c r="M266" s="110"/>
    </row>
    <row r="267" spans="1:13" s="111" customFormat="1" ht="53.25" x14ac:dyDescent="0.75">
      <c r="A267" s="27"/>
      <c r="B267" s="28"/>
      <c r="C267" s="29"/>
      <c r="D267" s="30"/>
      <c r="E267" s="28"/>
      <c r="F267" s="28"/>
      <c r="G267" s="28"/>
      <c r="H267" s="28"/>
      <c r="I267" s="28"/>
      <c r="J267" s="28"/>
      <c r="K267" s="28"/>
      <c r="L267" s="28"/>
      <c r="M267" s="110"/>
    </row>
    <row r="268" spans="1:13" s="111" customFormat="1" ht="53.25" x14ac:dyDescent="0.75">
      <c r="A268" s="27"/>
      <c r="B268" s="28"/>
      <c r="C268" s="29"/>
      <c r="D268" s="30"/>
      <c r="E268" s="28"/>
      <c r="F268" s="28"/>
      <c r="G268" s="28"/>
      <c r="H268" s="28"/>
      <c r="I268" s="28"/>
      <c r="J268" s="28"/>
      <c r="K268" s="28"/>
      <c r="L268" s="28"/>
      <c r="M268" s="110"/>
    </row>
    <row r="269" spans="1:13" s="111" customFormat="1" ht="53.25" x14ac:dyDescent="0.75">
      <c r="A269" s="27"/>
      <c r="B269" s="28"/>
      <c r="C269" s="29"/>
      <c r="D269" s="30"/>
      <c r="E269" s="28"/>
      <c r="F269" s="28"/>
      <c r="G269" s="28"/>
      <c r="H269" s="28"/>
      <c r="I269" s="28"/>
      <c r="J269" s="28"/>
      <c r="K269" s="28"/>
      <c r="L269" s="28"/>
      <c r="M269" s="110"/>
    </row>
    <row r="270" spans="1:13" s="111" customFormat="1" ht="53.25" x14ac:dyDescent="0.75">
      <c r="A270" s="27"/>
      <c r="B270" s="28"/>
      <c r="C270" s="29"/>
      <c r="D270" s="30"/>
      <c r="E270" s="28"/>
      <c r="F270" s="28"/>
      <c r="G270" s="28"/>
      <c r="H270" s="28"/>
      <c r="I270" s="28"/>
      <c r="J270" s="28"/>
      <c r="K270" s="28"/>
      <c r="L270" s="28"/>
      <c r="M270" s="110"/>
    </row>
    <row r="271" spans="1:13" s="111" customFormat="1" ht="53.25" x14ac:dyDescent="0.75">
      <c r="A271" s="27"/>
      <c r="B271" s="28"/>
      <c r="C271" s="29"/>
      <c r="D271" s="30"/>
      <c r="E271" s="28"/>
      <c r="F271" s="28"/>
      <c r="G271" s="28"/>
      <c r="H271" s="28"/>
      <c r="I271" s="28"/>
      <c r="J271" s="28"/>
      <c r="K271" s="28"/>
      <c r="L271" s="28"/>
      <c r="M271" s="110"/>
    </row>
    <row r="272" spans="1:13" s="111" customFormat="1" ht="53.25" x14ac:dyDescent="0.75">
      <c r="A272" s="27"/>
      <c r="B272" s="28"/>
      <c r="C272" s="29"/>
      <c r="D272" s="30"/>
      <c r="E272" s="28"/>
      <c r="F272" s="28"/>
      <c r="G272" s="28"/>
      <c r="H272" s="28"/>
      <c r="I272" s="28"/>
      <c r="J272" s="28"/>
      <c r="K272" s="28"/>
      <c r="L272" s="28"/>
      <c r="M272" s="110"/>
    </row>
    <row r="273" spans="1:13" s="111" customFormat="1" ht="53.25" x14ac:dyDescent="0.75">
      <c r="A273" s="27"/>
      <c r="B273" s="28"/>
      <c r="C273" s="29"/>
      <c r="D273" s="30"/>
      <c r="E273" s="28"/>
      <c r="F273" s="28"/>
      <c r="G273" s="28"/>
      <c r="H273" s="28"/>
      <c r="I273" s="28"/>
      <c r="J273" s="28"/>
      <c r="K273" s="28"/>
      <c r="L273" s="28"/>
      <c r="M273" s="110"/>
    </row>
    <row r="274" spans="1:13" s="111" customFormat="1" ht="53.25" x14ac:dyDescent="0.75">
      <c r="A274" s="27"/>
      <c r="B274" s="28"/>
      <c r="C274" s="29"/>
      <c r="D274" s="30"/>
      <c r="E274" s="28"/>
      <c r="F274" s="28"/>
      <c r="G274" s="28"/>
      <c r="H274" s="28"/>
      <c r="I274" s="28"/>
      <c r="J274" s="28"/>
      <c r="K274" s="28"/>
      <c r="L274" s="28"/>
      <c r="M274" s="110"/>
    </row>
    <row r="275" spans="1:13" s="111" customFormat="1" ht="53.25" x14ac:dyDescent="0.75">
      <c r="A275" s="27"/>
      <c r="B275" s="28"/>
      <c r="C275" s="29"/>
      <c r="D275" s="30"/>
      <c r="E275" s="28"/>
      <c r="F275" s="28"/>
      <c r="G275" s="28"/>
      <c r="H275" s="28"/>
      <c r="I275" s="28"/>
      <c r="J275" s="28"/>
      <c r="K275" s="28"/>
      <c r="L275" s="28"/>
      <c r="M275" s="110"/>
    </row>
    <row r="276" spans="1:13" s="111" customFormat="1" ht="53.25" x14ac:dyDescent="0.75">
      <c r="A276" s="27"/>
      <c r="B276" s="28"/>
      <c r="C276" s="29"/>
      <c r="D276" s="30"/>
      <c r="E276" s="28"/>
      <c r="F276" s="28"/>
      <c r="G276" s="28"/>
      <c r="H276" s="28"/>
      <c r="I276" s="28"/>
      <c r="J276" s="28"/>
      <c r="K276" s="28"/>
      <c r="L276" s="28"/>
      <c r="M276" s="110"/>
    </row>
    <row r="277" spans="1:13" s="111" customFormat="1" ht="53.25" x14ac:dyDescent="0.75">
      <c r="A277" s="27"/>
      <c r="B277" s="28"/>
      <c r="C277" s="29"/>
      <c r="D277" s="30"/>
      <c r="E277" s="28"/>
      <c r="F277" s="28"/>
      <c r="G277" s="28"/>
      <c r="H277" s="28"/>
      <c r="I277" s="28"/>
      <c r="J277" s="28"/>
      <c r="K277" s="28"/>
      <c r="L277" s="28"/>
      <c r="M277" s="110"/>
    </row>
    <row r="278" spans="1:13" s="111" customFormat="1" ht="53.25" x14ac:dyDescent="0.75">
      <c r="A278" s="27"/>
      <c r="B278" s="28"/>
      <c r="C278" s="29"/>
      <c r="D278" s="30"/>
      <c r="E278" s="28"/>
      <c r="F278" s="28"/>
      <c r="G278" s="28"/>
      <c r="H278" s="28"/>
      <c r="I278" s="28"/>
      <c r="J278" s="28"/>
      <c r="K278" s="28"/>
      <c r="L278" s="28"/>
      <c r="M278" s="110"/>
    </row>
    <row r="279" spans="1:13" s="111" customFormat="1" ht="53.25" x14ac:dyDescent="0.75">
      <c r="A279" s="27"/>
      <c r="B279" s="28"/>
      <c r="C279" s="29"/>
      <c r="D279" s="30"/>
      <c r="E279" s="28"/>
      <c r="F279" s="28"/>
      <c r="G279" s="28"/>
      <c r="H279" s="28"/>
      <c r="I279" s="28"/>
      <c r="J279" s="28"/>
      <c r="K279" s="28"/>
      <c r="L279" s="28"/>
      <c r="M279" s="110"/>
    </row>
    <row r="280" spans="1:13" s="111" customFormat="1" ht="53.25" x14ac:dyDescent="0.75">
      <c r="A280" s="27"/>
      <c r="B280" s="28"/>
      <c r="C280" s="29"/>
      <c r="D280" s="30"/>
      <c r="E280" s="28"/>
      <c r="F280" s="28"/>
      <c r="G280" s="28"/>
      <c r="H280" s="28"/>
      <c r="I280" s="28"/>
      <c r="J280" s="28"/>
      <c r="K280" s="28"/>
      <c r="L280" s="28"/>
      <c r="M280" s="110"/>
    </row>
    <row r="281" spans="1:13" s="111" customFormat="1" ht="53.25" x14ac:dyDescent="0.75">
      <c r="A281" s="27"/>
      <c r="B281" s="28"/>
      <c r="C281" s="29"/>
      <c r="D281" s="30"/>
      <c r="E281" s="28"/>
      <c r="F281" s="28"/>
      <c r="G281" s="28"/>
      <c r="H281" s="28"/>
      <c r="I281" s="28"/>
      <c r="J281" s="28"/>
      <c r="K281" s="28"/>
      <c r="L281" s="28"/>
      <c r="M281" s="110"/>
    </row>
    <row r="282" spans="1:13" s="111" customFormat="1" ht="53.25" x14ac:dyDescent="0.75">
      <c r="A282" s="27"/>
      <c r="B282" s="28"/>
      <c r="C282" s="29"/>
      <c r="D282" s="30"/>
      <c r="E282" s="28"/>
      <c r="F282" s="28"/>
      <c r="G282" s="28"/>
      <c r="H282" s="28"/>
      <c r="I282" s="28"/>
      <c r="J282" s="28"/>
      <c r="K282" s="28"/>
      <c r="L282" s="28"/>
      <c r="M282" s="110"/>
    </row>
    <row r="283" spans="1:13" s="111" customFormat="1" ht="53.25" x14ac:dyDescent="0.75">
      <c r="A283" s="27"/>
      <c r="B283" s="28"/>
      <c r="C283" s="29"/>
      <c r="D283" s="30"/>
      <c r="E283" s="28"/>
      <c r="F283" s="28"/>
      <c r="G283" s="28"/>
      <c r="H283" s="28"/>
      <c r="I283" s="28"/>
      <c r="J283" s="28"/>
      <c r="K283" s="28"/>
      <c r="L283" s="28"/>
      <c r="M283" s="110"/>
    </row>
    <row r="284" spans="1:13" s="111" customFormat="1" ht="53.25" x14ac:dyDescent="0.75">
      <c r="A284" s="27"/>
      <c r="B284" s="28"/>
      <c r="C284" s="29"/>
      <c r="D284" s="30"/>
      <c r="E284" s="28"/>
      <c r="F284" s="28"/>
      <c r="G284" s="28"/>
      <c r="H284" s="28"/>
      <c r="I284" s="28"/>
      <c r="J284" s="28"/>
      <c r="K284" s="28"/>
      <c r="L284" s="28"/>
      <c r="M284" s="110"/>
    </row>
    <row r="285" spans="1:13" s="111" customFormat="1" ht="53.25" x14ac:dyDescent="0.75">
      <c r="A285" s="27"/>
      <c r="B285" s="28"/>
      <c r="C285" s="29"/>
      <c r="D285" s="30"/>
      <c r="E285" s="28"/>
      <c r="F285" s="28"/>
      <c r="G285" s="28"/>
      <c r="H285" s="28"/>
      <c r="I285" s="28"/>
      <c r="J285" s="28"/>
      <c r="K285" s="28"/>
      <c r="L285" s="28"/>
      <c r="M285" s="110"/>
    </row>
    <row r="286" spans="1:13" s="111" customFormat="1" ht="53.25" x14ac:dyDescent="0.75">
      <c r="A286" s="27"/>
      <c r="B286" s="28"/>
      <c r="C286" s="29"/>
      <c r="D286" s="30"/>
      <c r="E286" s="28"/>
      <c r="F286" s="28"/>
      <c r="G286" s="28"/>
      <c r="H286" s="28"/>
      <c r="I286" s="28"/>
      <c r="J286" s="28"/>
      <c r="K286" s="28"/>
      <c r="L286" s="28"/>
      <c r="M286" s="110"/>
    </row>
  </sheetData>
  <mergeCells count="118"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9" orientation="landscape" r:id="rId1"/>
  <rowBreaks count="10" manualBreakCount="10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СВОД(сентябрь)</vt:lpstr>
      <vt:lpstr>'СВОД(сентябрь)'!Заголовки_для_печати</vt:lpstr>
      <vt:lpstr>'СВОД(сентябрь)'!Область_печати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Шафикова Наталья Ивановна</dc:creator>
  <cp:lastModifiedBy>Шафикова Наталья Ивановна</cp:lastModifiedBy>
  <dcterms:created xsi:type="dcterms:W3CDTF">2015-06-05T18:17:20Z</dcterms:created>
  <dcterms:modified xsi:type="dcterms:W3CDTF">2019-11-07T12:29:09Z</dcterms:modified>
</cp:coreProperties>
</file>