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428" windowWidth="14808" windowHeight="6696"/>
  </bookViews>
  <sheets>
    <sheet name="МП 14 (июнь)" sheetId="34" r:id="rId1"/>
  </sheets>
  <definedNames>
    <definedName name="_xlnm.Print_Area" localSheetId="0">'МП 14 (июнь)'!$A$2:$O$40</definedName>
  </definedNames>
  <calcPr calcId="144525"/>
</workbook>
</file>

<file path=xl/calcChain.xml><?xml version="1.0" encoding="utf-8"?>
<calcChain xmlns="http://schemas.openxmlformats.org/spreadsheetml/2006/main">
  <c r="F11" i="34" l="1"/>
  <c r="K40" i="34" l="1"/>
  <c r="J40" i="34"/>
  <c r="I40" i="34"/>
  <c r="K39" i="34"/>
  <c r="J39" i="34"/>
  <c r="I39" i="34"/>
  <c r="K38" i="34"/>
  <c r="J38" i="34"/>
  <c r="I38" i="34"/>
  <c r="K37" i="34"/>
  <c r="J37" i="34"/>
  <c r="I37" i="34"/>
  <c r="K36" i="34"/>
  <c r="J36" i="34"/>
  <c r="I36" i="34"/>
  <c r="K35" i="34"/>
  <c r="J35" i="34"/>
  <c r="I35" i="34"/>
  <c r="K34" i="34"/>
  <c r="J34" i="34"/>
  <c r="I34" i="34"/>
  <c r="H33" i="34"/>
  <c r="K33" i="34" s="1"/>
  <c r="G33" i="34"/>
  <c r="F33" i="34"/>
  <c r="E33" i="34"/>
  <c r="K32" i="34"/>
  <c r="J32" i="34"/>
  <c r="I32" i="34"/>
  <c r="K31" i="34"/>
  <c r="J31" i="34"/>
  <c r="I31" i="34"/>
  <c r="K30" i="34"/>
  <c r="J30" i="34"/>
  <c r="I30" i="34"/>
  <c r="K29" i="34"/>
  <c r="J29" i="34"/>
  <c r="I29" i="34"/>
  <c r="K28" i="34"/>
  <c r="J28" i="34"/>
  <c r="I28" i="34"/>
  <c r="K27" i="34"/>
  <c r="J27" i="34"/>
  <c r="I27" i="34"/>
  <c r="K26" i="34"/>
  <c r="J26" i="34"/>
  <c r="I26" i="34"/>
  <c r="H25" i="34"/>
  <c r="K25" i="34" s="1"/>
  <c r="G25" i="34"/>
  <c r="F25" i="34"/>
  <c r="E25" i="34"/>
  <c r="K24" i="34"/>
  <c r="J24" i="34"/>
  <c r="I24" i="34"/>
  <c r="K23" i="34"/>
  <c r="J23" i="34"/>
  <c r="I23" i="34"/>
  <c r="K22" i="34"/>
  <c r="J22" i="34"/>
  <c r="I22" i="34"/>
  <c r="K21" i="34"/>
  <c r="J21" i="34"/>
  <c r="I21" i="34"/>
  <c r="K20" i="34"/>
  <c r="J20" i="34"/>
  <c r="I20" i="34"/>
  <c r="J19" i="34"/>
  <c r="I19" i="34"/>
  <c r="K18" i="34"/>
  <c r="J18" i="34"/>
  <c r="I18" i="34"/>
  <c r="H17" i="34"/>
  <c r="G17" i="34"/>
  <c r="F17" i="34"/>
  <c r="K17" i="34" s="1"/>
  <c r="E17" i="34"/>
  <c r="H16" i="34"/>
  <c r="I16" i="34" s="1"/>
  <c r="G16" i="34"/>
  <c r="F16" i="34"/>
  <c r="E16" i="34"/>
  <c r="J15" i="34"/>
  <c r="I15" i="34"/>
  <c r="H15" i="34"/>
  <c r="K15" i="34" s="1"/>
  <c r="G15" i="34"/>
  <c r="F15" i="34"/>
  <c r="E15" i="34"/>
  <c r="E14" i="34"/>
  <c r="H13" i="34"/>
  <c r="G13" i="34"/>
  <c r="F13" i="34"/>
  <c r="E13" i="34"/>
  <c r="H12" i="34"/>
  <c r="F12" i="34"/>
  <c r="E12" i="34"/>
  <c r="H11" i="34"/>
  <c r="K11" i="34" s="1"/>
  <c r="G11" i="34"/>
  <c r="E11" i="34"/>
  <c r="H10" i="34"/>
  <c r="J10" i="34" s="1"/>
  <c r="G10" i="34"/>
  <c r="F10" i="34"/>
  <c r="E10" i="34"/>
  <c r="E9" i="34" l="1"/>
  <c r="J16" i="34"/>
  <c r="F9" i="34"/>
  <c r="G9" i="34"/>
  <c r="K16" i="34"/>
  <c r="J17" i="34"/>
  <c r="K10" i="34"/>
  <c r="K12" i="34"/>
  <c r="I13" i="34"/>
  <c r="J11" i="34"/>
  <c r="I12" i="34"/>
  <c r="J12" i="34"/>
  <c r="I11" i="34"/>
  <c r="H9" i="34"/>
  <c r="I10" i="34"/>
  <c r="I17" i="34"/>
  <c r="J25" i="34"/>
  <c r="J33" i="34"/>
  <c r="I25" i="34"/>
  <c r="I33" i="34"/>
  <c r="I9" i="34" l="1"/>
  <c r="K9" i="34"/>
  <c r="J9" i="34"/>
</calcChain>
</file>

<file path=xl/sharedStrings.xml><?xml version="1.0" encoding="utf-8"?>
<sst xmlns="http://schemas.openxmlformats.org/spreadsheetml/2006/main" count="78" uniqueCount="52">
  <si>
    <t>№ п/п</t>
  </si>
  <si>
    <t>Наименование мероприятий программы</t>
  </si>
  <si>
    <t>Источники финансирования</t>
  </si>
  <si>
    <t>Кассовое исполнение</t>
  </si>
  <si>
    <t>всего:</t>
  </si>
  <si>
    <t>1.1.</t>
  </si>
  <si>
    <t>Председатель комитета по экономической политике и предпринимательству
И.М.Шумейко
250179</t>
  </si>
  <si>
    <t>Лимит финансирования</t>
  </si>
  <si>
    <t>Причины отклонения (внешние и внутренние факторы, обусловившие неисполнение  плана)</t>
  </si>
  <si>
    <t>средства по Соглашениям по передаче полномочий</t>
  </si>
  <si>
    <t>Отчет о ходе реализации  муниципальных программ  и ведомственных  целевых программ Нефтеюганского района</t>
  </si>
  <si>
    <t xml:space="preserve">Наименование муниципальной программы </t>
  </si>
  <si>
    <t>"Содействие развитию малого и среднего предпринимательства и создание условий для развития потребительского рынка в Нефтеюганском районе на 2017-2020 годы"</t>
  </si>
  <si>
    <t>Утвержденный/ уточненный план на 2017 год</t>
  </si>
  <si>
    <t>План (согласно комплексного плана)</t>
  </si>
  <si>
    <t>9 
= гр.8 - гр.6</t>
  </si>
  <si>
    <t>10 
= гр.8/гр.7*100</t>
  </si>
  <si>
    <t>11
= гр.8/гр.6*100</t>
  </si>
  <si>
    <t>Наименование целевого показателя,
план / факт</t>
  </si>
  <si>
    <t>Отклонение от комплексного плана 
(тыс. руб.)</t>
  </si>
  <si>
    <t>Результаты реализации,  причины отклонения
(внешние и внутренние факторы, обусловившие неисполнение/перевыполнение показателей)
Достижение целевых показателей 
(план / факт)</t>
  </si>
  <si>
    <t>Ответственные исполнители              (Ф.И.О.,
телефон)</t>
  </si>
  <si>
    <t>ФБ</t>
  </si>
  <si>
    <t>БАО</t>
  </si>
  <si>
    <t>МБ</t>
  </si>
  <si>
    <t>средства поселений</t>
  </si>
  <si>
    <t>ИИ</t>
  </si>
  <si>
    <t>в т.ч.
КАПы</t>
  </si>
  <si>
    <t>%  исполнения к  лимиту финансирования</t>
  </si>
  <si>
    <t>%  исполнения к плану (согласно комплексного плана)</t>
  </si>
  <si>
    <t>1.</t>
  </si>
  <si>
    <t>Организация и проведение образовательных и информационных мероприятий для стимулирования деятельности субъектов малого и среднего предпринимательства и формирования благоприятного общественного мнения о малом и среднем предпринмательстве</t>
  </si>
  <si>
    <t>Финансовая поддержка субъектам малого и среднего предпринимательства и грантов начинающим предпринимателям</t>
  </si>
  <si>
    <t>Создание условий для удовлетворения спроса населения на товары и услуги</t>
  </si>
  <si>
    <t>5. Доля числа субъектов, получивших поддержку на развитие, обновление основных фондов и нематериальных активов
37 % / 0 %</t>
  </si>
  <si>
    <t>4. Количество субъектов малого и среднего предпринимательства, включая индивидуальных предпринимателей, получивших финансовую поддержку 
13 единиц / 0 единиц</t>
  </si>
  <si>
    <t>Стимулирование деятельности субъектов малого и среднего предпринимательства</t>
  </si>
  <si>
    <t>Создание условий для удовлетворения спроса населения на товары и услуги.</t>
  </si>
  <si>
    <t>Стимулирование деятельности субъектов малого и среднего  предпринимательства</t>
  </si>
  <si>
    <t>А.И.Кожина
250163</t>
  </si>
  <si>
    <t>А.И.Кожина
250163;
О.С.Малиновская
250288</t>
  </si>
  <si>
    <t xml:space="preserve">1. Количество малых и средних предприятий,  включая индивидуальных предпринимателей на 10 тыс. населения (рассчитывается 1 раз в год)
288,5 единиц /0 </t>
  </si>
  <si>
    <t xml:space="preserve">2. Доля среднесписочной численности занятых на малых и средних предприятиях включая индивидуальных предпринимателей в общей численности работающих (рассчитывается 1 раз в год)
25,9 % / </t>
  </si>
  <si>
    <t>-</t>
  </si>
  <si>
    <t>на  "01" июля 2017 года</t>
  </si>
  <si>
    <t>6. Количество проведенных ярмарок на территории Нефтеюганского района, в том числе с участием сельхоз и товаропроизводителей (информация предоставляется МО поселений ежеквартально)
96 единиц / 78 единиц (81,25 %)</t>
  </si>
  <si>
    <t>Отклонение в сумме  -44,7 тыс.руб.:
1) по ОБ -14,4 тыс.руб. из-за отсутствия лимитов (документы на оплату отданы в бухгатерию, платежное поручение подготовлено),
2) -30,3 по МБ:
-22,3 тыс.руб. в связи с тем, что в районном конкурсе "Предприниматель года" количество победителей  составило 9 СМСП (вместо 15 возможных получателей призовых мест),
-8,0 тыс.руб. связи с экономией по заключению МК на проведение образовательных мероприятий.</t>
  </si>
  <si>
    <t>1. В соответствии с протоколом заседания комиссии ДЭР ХМАО по предоставлению субсидии муниципальным образованиям ХМАО - Югры на реализацию муниципальных программ развития малого и среднего предпринимательства № 1 от 10.02.2017 г. выделена субсидия из окружного бюджета на реализацию программы в сумме 2 959,7 тыс.рублей. Договор о предоставлении субсидии подписан и направлен в Депэкономики Югры для подписания и присвоения ему регистрационного номера.
2. Утверждены постановления АНР:
- от 12.04.2017 № 593-па-нпа "О внесении изменений в постановление АНР от 31.10.2016 № 1782-па-нпа" 
(в муниципальную программу - с учетом выделенной субсидии из бюджета автономного округа);
- от 11.04.2017 № 563-па-нпа "О внесении изменений в постановление администрации Нефтеюганского района от 24.04.2015 № 884-па-нпа" (Об утверждении порядков предоставления субсидий субъектам малого и среднего предпринимательства и грантов начинающим предпринимателям Нефтеюганского района).
3. Подготовлен проект постановления АНР "О внесении изменений в постановление АНР от 31.10.2016 № 1782-па-нпа" (в связи с выделением финансирования в размере 30,0 тыс.руб. на реализацию мероприятия подпрограммы II «Содействие развитию потребительского рынка»).</t>
  </si>
  <si>
    <t>В 1 этапе подачи заявок на предоставление финансовой поддержки, принято решение о выплате:
- 2 субсидии на общую сумму 345,984 тыс.руб.;
- 1 грант в форме субсидии на общую сумму 300,0 тыс.руб.
Оплата будет произведена в июле 2017 года согласно комплексного плана. Мероприятие носит заявительный характер.</t>
  </si>
  <si>
    <t>3. Количество проведенных публичных мероприятий (выставки-ярмарки, ярмарки, круглые столы, в т.ч. очные встречи с предпринимателями, семинары, мастер-классы), 
в которых организовано участие СМСП 
14 единиц / 8 единицы (57,1 %)</t>
  </si>
  <si>
    <t>1. Заключен МК с ООО ТРК "Сибирь" от 21.02.2017 № 34 (сюжеты) на сумму 90,0 тыс.руб. В рамках исполнения МК снято 3 сюжета на сумму 90,0 тыс.руб. (О ИП Зотова, ИП Соколова, Аллея предпринимателей);
2. Заключен МК с ООО ТРК "Сибирь" от 10.04.2017 № 80 (озвучка, объявление) на сумму 98,4 тыс.руб. В рамках исполнения в эфир вышла озвучка и объявление о конкурсе "Предриниматель года", о проведении 2 семинаров, о приеме документов на предоставление финансовой поддержки СМСП, о поздравлении предпринимателей. Исполнение на 01.07.2017 составило 84,0 тыс.руб. Оплата в размере 14,4 тыс.руб. пройдет в июле, т.к. на конец месяца отсутствуют лимиты из бюджета автономного округа.
3. Заключен МК с ООО "Возрождение" от 26.04.2017 № 97 на изготовление буклетов о мероприятиях муниципальной программы на общую сумму 22,4 тыс.руб. Обязательства по контракту исполнены в полном объеме.
4. Распоряжением администрации Нефтеюганского района от 15.03.2017 № 133-ра утверждено положение "О районном конкурсе "Предприниматель года". В конкурсе приняли участие 11 СМСП. Подведение итогов конкурса состоялось 31.05.2017. Награждение победителей проведено 08.06.2017 в рамках работы Координационного Совета при Главе Нефтеюганского района по развитию предпринимательства и улучшению инвестиционного климата в Нефтеюганском районе. В июне прошла оплата по МК на поставку дипломов с рамками, букетов из живых срезанных цветов, сувениров из стекла, композиций из живых цветов в рамках проведения награждения победителей (9 СМСП). Оплата по конкурсу составила 51,3 тыс.руб.
5. Исполнены обязательства по следующим муниципальным контрактам, заключенным с ООО "Центр развития организаций "Алеф" :
 - от 21.02.2017 № 33 на общую сумму 46,0 тыс.руб. (МБ) В рамках контракта состоялся семинар: "Правильность оформления финансовых документов при осуществлении сделок" в сп.Салым 28.02.2017, с общим количеством участников 20 человек. 
- от 21.03.2017 № 70 на общую сумму 46,0 тыс.руб. (МБ) В рамках контракта состоялся семинар: "Правильность оформления финансовых документов при осуществлении сделок" в сп.Сингапай 14.04.2017, с общим количеством участников 15 человек. 
- от 05.06.2017 № 130 с ООО "Центр развития организаций "Алеф" на общую сумму 46,0 тыс.руб. (МБ). В рамках контракта состоялся семинар: "Кадровый учет и производственная безопасность" в гп.Пойковский 20.06.2017, с общим количеством участников 20 человек.
6. 29 апреля на базе МБУ КСК «Жемчужина Югры» сп.Сентябрьский состоялся мастер-класс для начинающих и молодых предпринимателей Нефтеюганского района на тему: «Маркетинг в кризис: как привлечь клиентов, когда все плохо?». Оплата составила 100,0 тыс.руб.
7. Заключен МК от 19.05.2017 № 120 с ООО ТРК "Сибирь" на изготовление сюжета с авторским комментарием к Дню Российского предпринимательства на общую сумму 42,0 тыс.руб. Обязательства по контракту исполнены в полном объеме.
8. Заключен МК с ИП Любин С.А. от 25.05.2017 № 122 на поставку канц. принадлежностей для проведения круглых столов (авторучки, блокноты) на сумму 20,0 тыс.руб. Обязательства по контракту исполнены в полном объеме. 
9. Подготовлен пакет документации об электронном аукционе на право заключения муниципального контракта на оказание услуг по изготовле-нию и трансляции в телевизионном эфире и телевизионной кабельной сети на территории г. Нефтеюганска и Нефтеюганского района (информационных сюжетов и авторского комментария) на общую сумму 198,0 тыс.руб. Аукцион объявлен.</t>
  </si>
  <si>
    <r>
      <t>1. Дислокация объектов потребительского рынка Нефтеюганского района формируется 1 раз в год по состоянию на 01.01.2017 и  проведится мониторинг обеспеченности населения района торговыми площадями предприятий розничной торговли, посадочными местами в предприятиях общественного питания. Дислокация сформирована и направлена в Депэкономики Югры (письмо от 27.02.2017 № 02-исх-661). 
2. Еженедельно осуществляется мониторинг цен на основные социально значимые продукты питания по 26 наименованиям товаров.
3. Создаются условия по развитию передвижной нестационарной торговой сети для реализации продуктов питания местных товаропроизводителей. Комитет по экономической политике и предпринимательству по согласованию с Департаментом градостроительства и землепользования утверждает схему размещения нестационарных торговых объектов на межселенной территории Нефтеюганского района, а на территориях поселений полномочия возложены на органы местного самоуправления муниципальных образований поселений.</t>
    </r>
    <r>
      <rPr>
        <sz val="36"/>
        <color rgb="FFFF0000"/>
        <rFont val="Times New Roman"/>
        <family val="1"/>
        <charset val="204"/>
      </rPr>
      <t xml:space="preserve"> </t>
    </r>
    <r>
      <rPr>
        <sz val="36"/>
        <rFont val="Times New Roman"/>
        <family val="1"/>
        <charset val="204"/>
      </rPr>
      <t xml:space="preserve"> По состоянию на 01.07.2017 в схему включен 1 объект.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</si>
</sst>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_-* #,##0.000_р_._-;\-* #,##0.000_р_._-;_-* &quot;-&quot;???_р_._-;_-@_-"/>
    <numFmt numFmtId="166" formatCode="#,##0.0_ ;\-#,##0.0\ "/>
    <numFmt numFmtId="167" formatCode="0.0"/>
    <numFmt numFmtId="168" formatCode="_(* #,##0.00_);_(* \(#,##0.00\);_(* &quot;-&quot;??_);_(@_)"/>
    <numFmt numFmtId="169" formatCode="_-* #,##0.0_р_._-;\-* #,##0.0_р_._-;_-* &quot;-&quot;?_р_._-;_-@_-"/>
    <numFmt numFmtId="170" formatCode="_-* #,##0.0\ _₽_-;\-* #,##0.0\ _₽_-;_-* &quot;-&quot;?\ _₽_-;_-@_-"/>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6"/>
      <color theme="1"/>
      <name val="Times New Roman"/>
      <family val="1"/>
      <charset val="204"/>
    </font>
    <font>
      <sz val="12"/>
      <name val="Times New Roman"/>
      <family val="1"/>
      <charset val="204"/>
    </font>
    <font>
      <sz val="11"/>
      <color indexed="8"/>
      <name val="Calibri"/>
      <family val="2"/>
      <charset val="204"/>
    </font>
    <font>
      <sz val="16"/>
      <name val="Times New Roman"/>
      <family val="1"/>
      <charset val="204"/>
    </font>
    <font>
      <sz val="10"/>
      <name val="Arial"/>
      <family val="2"/>
      <charset val="204"/>
    </font>
    <font>
      <sz val="11"/>
      <color indexed="8"/>
      <name val="Calibri"/>
      <family val="2"/>
    </font>
    <font>
      <sz val="20"/>
      <name val="Times New Roman"/>
      <family val="1"/>
      <charset val="204"/>
    </font>
    <font>
      <sz val="20"/>
      <color rgb="FFFF0000"/>
      <name val="Times New Roman"/>
      <family val="1"/>
      <charset val="204"/>
    </font>
    <font>
      <sz val="24"/>
      <name val="Times New Roman"/>
      <family val="1"/>
      <charset val="204"/>
    </font>
    <font>
      <sz val="28"/>
      <name val="Times New Roman"/>
      <family val="1"/>
      <charset val="204"/>
    </font>
    <font>
      <sz val="26"/>
      <color theme="1"/>
      <name val="Times New Roman"/>
      <family val="1"/>
      <charset val="204"/>
    </font>
    <font>
      <sz val="26"/>
      <color theme="1"/>
      <name val="Calibri"/>
      <family val="2"/>
      <scheme val="minor"/>
    </font>
    <font>
      <sz val="36"/>
      <color theme="1"/>
      <name val="Times New Roman"/>
      <family val="1"/>
      <charset val="204"/>
    </font>
    <font>
      <sz val="20"/>
      <color indexed="8"/>
      <name val="Times New Roman"/>
      <family val="1"/>
      <charset val="204"/>
    </font>
    <font>
      <sz val="25"/>
      <name val="Times New Roman"/>
      <family val="1"/>
      <charset val="204"/>
    </font>
    <font>
      <b/>
      <sz val="36"/>
      <name val="Times New Roman"/>
      <family val="1"/>
      <charset val="204"/>
    </font>
    <font>
      <sz val="36"/>
      <name val="Times New Roman"/>
      <family val="1"/>
      <charset val="204"/>
    </font>
    <font>
      <sz val="28"/>
      <color indexed="8"/>
      <name val="Times New Roman"/>
      <family val="1"/>
      <charset val="204"/>
    </font>
    <font>
      <sz val="36"/>
      <color rgb="FFFF0000"/>
      <name val="Times New Roman"/>
      <family val="1"/>
      <charset val="204"/>
    </font>
    <font>
      <sz val="48"/>
      <color theme="1"/>
      <name val="Times New Roman"/>
      <family val="1"/>
      <charset val="204"/>
    </font>
    <font>
      <sz val="48"/>
      <color theme="1"/>
      <name val="Calibri"/>
      <family val="2"/>
      <scheme val="minor"/>
    </font>
    <font>
      <sz val="48"/>
      <name val="Times New Roman"/>
      <family val="1"/>
      <charset val="204"/>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2">
    <xf numFmtId="0" fontId="0" fillId="0" borderId="0"/>
    <xf numFmtId="0" fontId="2" fillId="0" borderId="0"/>
    <xf numFmtId="0" fontId="5" fillId="0" borderId="0"/>
    <xf numFmtId="164" fontId="5" fillId="0" borderId="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1" fillId="0" borderId="0"/>
  </cellStyleXfs>
  <cellXfs count="86">
    <xf numFmtId="0" fontId="0" fillId="0" borderId="0" xfId="0"/>
    <xf numFmtId="0" fontId="3" fillId="0" borderId="0" xfId="0" applyFont="1"/>
    <xf numFmtId="0" fontId="3" fillId="0" borderId="0" xfId="0" applyFont="1" applyBorder="1"/>
    <xf numFmtId="0" fontId="3" fillId="0" borderId="0" xfId="0" applyFont="1" applyBorder="1" applyAlignment="1"/>
    <xf numFmtId="0" fontId="3" fillId="0" borderId="0" xfId="0" applyFont="1" applyAlignment="1">
      <alignment horizontal="center" vertical="center"/>
    </xf>
    <xf numFmtId="0" fontId="6" fillId="0" borderId="0" xfId="0" applyFont="1" applyBorder="1" applyAlignment="1">
      <alignment horizontal="center" vertical="center"/>
    </xf>
    <xf numFmtId="0" fontId="4" fillId="4" borderId="0" xfId="31" applyFont="1" applyFill="1" applyBorder="1" applyAlignment="1">
      <alignment horizontal="center" vertical="center" textRotation="90" wrapText="1"/>
    </xf>
    <xf numFmtId="169" fontId="6" fillId="0" borderId="0" xfId="31" applyNumberFormat="1" applyFont="1" applyFill="1" applyBorder="1" applyAlignment="1">
      <alignment horizontal="center" vertical="center" wrapText="1"/>
    </xf>
    <xf numFmtId="0" fontId="13" fillId="0" borderId="0" xfId="0" applyFont="1"/>
    <xf numFmtId="0" fontId="14" fillId="0" borderId="0" xfId="0" applyFont="1"/>
    <xf numFmtId="0" fontId="9" fillId="0" borderId="0" xfId="0" applyFont="1" applyBorder="1" applyAlignment="1">
      <alignment horizontal="center" vertical="center" wrapText="1"/>
    </xf>
    <xf numFmtId="165" fontId="9" fillId="0" borderId="0" xfId="0" applyNumberFormat="1" applyFont="1" applyBorder="1" applyAlignment="1">
      <alignment horizontal="center" vertical="center" wrapText="1"/>
    </xf>
    <xf numFmtId="169" fontId="12" fillId="4" borderId="0" xfId="31" applyNumberFormat="1" applyFont="1" applyFill="1" applyBorder="1" applyAlignment="1">
      <alignment horizontal="center" vertical="center" wrapText="1"/>
    </xf>
    <xf numFmtId="2" fontId="11" fillId="3" borderId="0" xfId="3" applyNumberFormat="1" applyFont="1" applyFill="1" applyBorder="1" applyAlignment="1">
      <alignment horizontal="center" vertical="center" wrapText="1"/>
    </xf>
    <xf numFmtId="166" fontId="11" fillId="0" borderId="0" xfId="3" applyNumberFormat="1" applyFont="1" applyFill="1" applyBorder="1" applyAlignment="1">
      <alignment horizontal="center" vertical="center" wrapText="1"/>
    </xf>
    <xf numFmtId="165" fontId="11" fillId="0" borderId="0" xfId="2" applyNumberFormat="1" applyFont="1" applyFill="1" applyBorder="1" applyAlignment="1">
      <alignment horizontal="left" vertical="center" wrapText="1"/>
    </xf>
    <xf numFmtId="0" fontId="10" fillId="0" borderId="0" xfId="0" applyFont="1" applyBorder="1" applyAlignment="1">
      <alignment horizontal="center" vertical="center"/>
    </xf>
    <xf numFmtId="0" fontId="16" fillId="2" borderId="1" xfId="31" applyFont="1" applyFill="1" applyBorder="1" applyAlignment="1">
      <alignment horizontal="center" vertical="center" wrapText="1"/>
    </xf>
    <xf numFmtId="0" fontId="16" fillId="0" borderId="1" xfId="31" applyFont="1" applyBorder="1" applyAlignment="1">
      <alignment horizontal="center" vertical="center" wrapText="1"/>
    </xf>
    <xf numFmtId="0" fontId="9" fillId="4" borderId="1" xfId="31" applyFont="1" applyFill="1" applyBorder="1" applyAlignment="1">
      <alignment horizontal="center" vertical="center"/>
    </xf>
    <xf numFmtId="16" fontId="9" fillId="4" borderId="1" xfId="31" applyNumberFormat="1" applyFont="1" applyFill="1" applyBorder="1" applyAlignment="1">
      <alignment horizontal="center" vertical="center" textRotation="90" wrapText="1"/>
    </xf>
    <xf numFmtId="49" fontId="16" fillId="2" borderId="1" xfId="31" applyNumberFormat="1" applyFont="1" applyFill="1" applyBorder="1" applyAlignment="1">
      <alignment horizontal="center" vertical="center" wrapText="1"/>
    </xf>
    <xf numFmtId="16" fontId="17" fillId="4" borderId="1" xfId="31" applyNumberFormat="1" applyFont="1" applyFill="1" applyBorder="1" applyAlignment="1">
      <alignment horizontal="center" vertical="center" textRotation="90" wrapText="1"/>
    </xf>
    <xf numFmtId="0" fontId="18" fillId="4" borderId="1" xfId="31" applyFont="1" applyFill="1" applyBorder="1" applyAlignment="1">
      <alignment horizontal="center" vertical="center" textRotation="90" wrapText="1"/>
    </xf>
    <xf numFmtId="16" fontId="19" fillId="4" borderId="1" xfId="31" applyNumberFormat="1" applyFont="1" applyFill="1" applyBorder="1" applyAlignment="1">
      <alignment horizontal="center" vertical="center" textRotation="90" wrapText="1"/>
    </xf>
    <xf numFmtId="0" fontId="19" fillId="4" borderId="1" xfId="31" applyFont="1" applyFill="1" applyBorder="1" applyAlignment="1">
      <alignment horizontal="center" vertical="center" textRotation="90" wrapText="1"/>
    </xf>
    <xf numFmtId="0" fontId="20" fillId="2" borderId="1" xfId="31" applyFont="1" applyFill="1" applyBorder="1" applyAlignment="1">
      <alignment horizontal="center" vertical="center" wrapText="1"/>
    </xf>
    <xf numFmtId="170" fontId="18" fillId="5" borderId="1" xfId="3" applyNumberFormat="1" applyFont="1" applyFill="1" applyBorder="1" applyAlignment="1">
      <alignment horizontal="right" vertical="center" wrapText="1"/>
    </xf>
    <xf numFmtId="169" fontId="19" fillId="4" borderId="1" xfId="31" applyNumberFormat="1" applyFont="1" applyFill="1" applyBorder="1" applyAlignment="1">
      <alignment horizontal="right" vertical="center" wrapText="1"/>
    </xf>
    <xf numFmtId="169" fontId="19" fillId="0" borderId="1" xfId="3" applyNumberFormat="1" applyFont="1" applyFill="1" applyBorder="1" applyAlignment="1">
      <alignment horizontal="right" vertical="center" wrapText="1"/>
    </xf>
    <xf numFmtId="169" fontId="19" fillId="4" borderId="1" xfId="3" applyNumberFormat="1" applyFont="1" applyFill="1" applyBorder="1" applyAlignment="1">
      <alignment horizontal="right" vertical="center" wrapText="1"/>
    </xf>
    <xf numFmtId="169" fontId="19" fillId="0" borderId="1" xfId="3" applyNumberFormat="1" applyFont="1" applyBorder="1" applyAlignment="1">
      <alignment horizontal="right" vertical="center" wrapText="1"/>
    </xf>
    <xf numFmtId="169" fontId="18" fillId="3" borderId="1" xfId="3" applyNumberFormat="1" applyFont="1" applyFill="1" applyBorder="1" applyAlignment="1">
      <alignment horizontal="right" vertical="center" wrapText="1"/>
    </xf>
    <xf numFmtId="169" fontId="19" fillId="3" borderId="1" xfId="3" applyNumberFormat="1" applyFont="1" applyFill="1" applyBorder="1" applyAlignment="1">
      <alignment horizontal="right" vertical="center" wrapText="1"/>
    </xf>
    <xf numFmtId="169" fontId="19" fillId="0" borderId="1" xfId="31" applyNumberFormat="1" applyFont="1" applyFill="1" applyBorder="1" applyAlignment="1">
      <alignment horizontal="right" vertical="center" wrapText="1"/>
    </xf>
    <xf numFmtId="0" fontId="23" fillId="0" borderId="0" xfId="0" applyFont="1"/>
    <xf numFmtId="0" fontId="22" fillId="0" borderId="0" xfId="0" applyFont="1"/>
    <xf numFmtId="0" fontId="24" fillId="0" borderId="0" xfId="0" applyFont="1"/>
    <xf numFmtId="0" fontId="13"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165" fontId="19" fillId="0" borderId="0" xfId="0" applyNumberFormat="1" applyFont="1" applyBorder="1" applyAlignment="1">
      <alignment horizontal="center" vertical="center" wrapText="1"/>
    </xf>
    <xf numFmtId="0" fontId="19" fillId="4" borderId="0" xfId="31" applyFont="1" applyFill="1" applyBorder="1" applyAlignment="1">
      <alignment horizontal="center" vertical="center" textRotation="90" wrapText="1"/>
    </xf>
    <xf numFmtId="169" fontId="19" fillId="0" borderId="0" xfId="31" applyNumberFormat="1" applyFont="1" applyFill="1" applyBorder="1" applyAlignment="1">
      <alignment horizontal="right" vertical="center" wrapText="1"/>
    </xf>
    <xf numFmtId="169" fontId="19" fillId="4" borderId="0" xfId="31" applyNumberFormat="1" applyFont="1" applyFill="1" applyBorder="1" applyAlignment="1">
      <alignment horizontal="right" vertical="center" wrapText="1"/>
    </xf>
    <xf numFmtId="2" fontId="19" fillId="3" borderId="0" xfId="3" applyNumberFormat="1" applyFont="1" applyFill="1" applyBorder="1" applyAlignment="1">
      <alignment horizontal="center" vertical="center" wrapText="1"/>
    </xf>
    <xf numFmtId="49" fontId="19" fillId="0" borderId="0" xfId="2" applyNumberFormat="1" applyFont="1" applyFill="1" applyBorder="1" applyAlignment="1">
      <alignment horizontal="left" vertical="center" wrapText="1"/>
    </xf>
    <xf numFmtId="0" fontId="21" fillId="0" borderId="0" xfId="2" applyNumberFormat="1" applyFont="1" applyFill="1" applyBorder="1" applyAlignment="1">
      <alignment horizontal="left" vertical="center" wrapText="1"/>
    </xf>
    <xf numFmtId="0" fontId="17" fillId="0" borderId="0" xfId="0" applyFont="1" applyBorder="1" applyAlignment="1">
      <alignment horizontal="center" vertical="center"/>
    </xf>
    <xf numFmtId="167" fontId="12" fillId="3" borderId="0" xfId="31" applyNumberFormat="1" applyFont="1" applyFill="1" applyBorder="1" applyAlignment="1">
      <alignment horizontal="left" vertical="center" wrapText="1"/>
    </xf>
    <xf numFmtId="0" fontId="15" fillId="0" borderId="0" xfId="0" applyFont="1" applyAlignment="1">
      <alignment horizontal="center"/>
    </xf>
    <xf numFmtId="165" fontId="17" fillId="0" borderId="1" xfId="2" applyNumberFormat="1" applyFont="1" applyFill="1" applyBorder="1" applyAlignment="1">
      <alignment horizontal="center" vertical="center" wrapText="1"/>
    </xf>
    <xf numFmtId="165" fontId="17" fillId="0" borderId="1" xfId="2" applyNumberFormat="1" applyFont="1" applyBorder="1" applyAlignment="1">
      <alignment horizontal="center" vertical="center" wrapText="1"/>
    </xf>
    <xf numFmtId="166" fontId="19" fillId="0" borderId="4" xfId="3" applyNumberFormat="1" applyFont="1" applyFill="1" applyBorder="1" applyAlignment="1">
      <alignment horizontal="left" vertical="center" wrapText="1"/>
    </xf>
    <xf numFmtId="166" fontId="19" fillId="0" borderId="3" xfId="3" applyNumberFormat="1" applyFont="1" applyFill="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165" fontId="19" fillId="0" borderId="1" xfId="0" applyNumberFormat="1" applyFont="1" applyBorder="1" applyAlignment="1">
      <alignment horizontal="center" vertical="center" wrapText="1"/>
    </xf>
    <xf numFmtId="0" fontId="19" fillId="0" borderId="1" xfId="2" applyNumberFormat="1" applyFont="1" applyFill="1" applyBorder="1" applyAlignment="1">
      <alignment horizontal="left" vertical="center" wrapText="1"/>
    </xf>
    <xf numFmtId="0" fontId="21" fillId="0" borderId="1" xfId="2" applyNumberFormat="1"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9" fillId="4" borderId="1" xfId="31" applyFont="1" applyFill="1" applyBorder="1" applyAlignment="1">
      <alignment horizontal="center" vertical="center" wrapText="1"/>
    </xf>
    <xf numFmtId="165" fontId="19" fillId="4" borderId="1" xfId="2" applyNumberFormat="1" applyFont="1" applyFill="1" applyBorder="1" applyAlignment="1">
      <alignment horizontal="center" vertical="center" wrapText="1"/>
    </xf>
    <xf numFmtId="166" fontId="19" fillId="0" borderId="2" xfId="3" applyNumberFormat="1" applyFont="1" applyFill="1" applyBorder="1" applyAlignment="1">
      <alignment horizontal="left" vertical="center" wrapText="1"/>
    </xf>
    <xf numFmtId="0" fontId="17" fillId="0" borderId="1" xfId="31" applyFont="1" applyFill="1" applyBorder="1" applyAlignment="1">
      <alignment horizontal="center" vertical="center" wrapText="1"/>
    </xf>
    <xf numFmtId="0" fontId="19" fillId="3" borderId="1" xfId="31" applyFont="1" applyFill="1" applyBorder="1" applyAlignment="1">
      <alignment horizontal="center" vertical="center"/>
    </xf>
    <xf numFmtId="0" fontId="19" fillId="3" borderId="1" xfId="31" applyFont="1" applyFill="1" applyBorder="1" applyAlignment="1">
      <alignment horizontal="center" vertical="center" wrapText="1"/>
    </xf>
    <xf numFmtId="0" fontId="20" fillId="0" borderId="1" xfId="31" applyFont="1" applyBorder="1" applyAlignment="1">
      <alignment horizontal="center" vertical="center" wrapText="1"/>
    </xf>
    <xf numFmtId="0" fontId="19" fillId="2" borderId="1" xfId="31" applyFont="1" applyFill="1" applyBorder="1" applyAlignment="1">
      <alignment horizontal="center" vertical="center"/>
    </xf>
    <xf numFmtId="0" fontId="12" fillId="4" borderId="1" xfId="31" applyFont="1" applyFill="1" applyBorder="1" applyAlignment="1">
      <alignment horizontal="center" vertical="center" wrapText="1"/>
    </xf>
    <xf numFmtId="49" fontId="19" fillId="0" borderId="2" xfId="3" applyNumberFormat="1" applyFont="1" applyFill="1" applyBorder="1" applyAlignment="1">
      <alignment horizontal="left" vertical="top" wrapText="1"/>
    </xf>
    <xf numFmtId="49" fontId="19" fillId="0" borderId="4" xfId="3" applyNumberFormat="1" applyFont="1" applyFill="1" applyBorder="1" applyAlignment="1">
      <alignment horizontal="left" vertical="top" wrapText="1"/>
    </xf>
    <xf numFmtId="49" fontId="19" fillId="0" borderId="3" xfId="3" applyNumberFormat="1" applyFont="1" applyFill="1" applyBorder="1" applyAlignment="1">
      <alignment horizontal="left" vertical="top" wrapText="1"/>
    </xf>
    <xf numFmtId="2" fontId="19" fillId="3" borderId="1" xfId="3" applyNumberFormat="1" applyFont="1" applyFill="1" applyBorder="1" applyAlignment="1">
      <alignment horizontal="center" vertical="center" wrapText="1"/>
    </xf>
    <xf numFmtId="167" fontId="19" fillId="3" borderId="2" xfId="31" applyNumberFormat="1" applyFont="1" applyFill="1" applyBorder="1" applyAlignment="1">
      <alignment horizontal="left" vertical="center" wrapText="1"/>
    </xf>
    <xf numFmtId="167" fontId="19" fillId="3" borderId="4" xfId="31" applyNumberFormat="1" applyFont="1" applyFill="1" applyBorder="1" applyAlignment="1">
      <alignment horizontal="left" vertical="center" wrapText="1"/>
    </xf>
    <xf numFmtId="167" fontId="19" fillId="3" borderId="3" xfId="31" applyNumberFormat="1" applyFont="1" applyFill="1" applyBorder="1" applyAlignment="1">
      <alignment horizontal="left" vertical="center" wrapText="1"/>
    </xf>
    <xf numFmtId="49" fontId="19" fillId="0" borderId="2" xfId="2" applyNumberFormat="1" applyFont="1" applyFill="1" applyBorder="1" applyAlignment="1">
      <alignment horizontal="left" vertical="center" wrapText="1"/>
    </xf>
    <xf numFmtId="49" fontId="19" fillId="0" borderId="4" xfId="2" applyNumberFormat="1" applyFont="1" applyFill="1" applyBorder="1" applyAlignment="1">
      <alignment horizontal="left" vertical="center" wrapText="1"/>
    </xf>
    <xf numFmtId="49" fontId="19" fillId="0" borderId="3" xfId="2" applyNumberFormat="1" applyFont="1" applyFill="1" applyBorder="1" applyAlignment="1">
      <alignment horizontal="left" vertical="center" wrapText="1"/>
    </xf>
    <xf numFmtId="0" fontId="24" fillId="0" borderId="0" xfId="0" applyFont="1" applyAlignment="1">
      <alignment horizontal="left"/>
    </xf>
    <xf numFmtId="0" fontId="22" fillId="0" borderId="0" xfId="0" applyFont="1" applyAlignment="1">
      <alignment horizontal="left" wrapText="1"/>
    </xf>
    <xf numFmtId="0" fontId="22" fillId="0" borderId="0" xfId="0" applyFont="1" applyAlignment="1">
      <alignment wrapText="1"/>
    </xf>
  </cellXfs>
  <cellStyles count="32">
    <cellStyle name="Обычный" xfId="0" builtinId="0"/>
    <cellStyle name="Обычный 2" xfId="4"/>
    <cellStyle name="Обычный 2 2" xfId="1"/>
    <cellStyle name="Обычный 2 2 2" xfId="5"/>
    <cellStyle name="Обычный 2 2 2 2" xfId="6"/>
    <cellStyle name="Обычный 2 2 3" xfId="7"/>
    <cellStyle name="Обычный 2 2 3 2" xfId="8"/>
    <cellStyle name="Обычный 2 2 4" xfId="9"/>
    <cellStyle name="Обычный 2 2 4 2" xfId="10"/>
    <cellStyle name="Обычный 2 2 5" xfId="11"/>
    <cellStyle name="Обычный 2 2 6" xfId="12"/>
    <cellStyle name="Обычный 2 2 7" xfId="31"/>
    <cellStyle name="Обычный 2 2_30-ра" xfId="2"/>
    <cellStyle name="Обычный 3" xfId="13"/>
    <cellStyle name="Обычный 4" xfId="14"/>
    <cellStyle name="Обычный 4 2" xfId="15"/>
    <cellStyle name="Обычный 4 2 2" xfId="16"/>
    <cellStyle name="Обычный 4 3" xfId="17"/>
    <cellStyle name="Обычный 4 3 2" xfId="18"/>
    <cellStyle name="Обычный 4 4" xfId="19"/>
    <cellStyle name="Обычный 4 5" xfId="20"/>
    <cellStyle name="Процентный 2" xfId="21"/>
    <cellStyle name="Процентный 2 2" xfId="22"/>
    <cellStyle name="Процентный 3" xfId="23"/>
    <cellStyle name="Процентный 4" xfId="24"/>
    <cellStyle name="Финансовый 2" xfId="25"/>
    <cellStyle name="Финансовый 2 2" xfId="3"/>
    <cellStyle name="Финансовый 3" xfId="26"/>
    <cellStyle name="Финансовый 3 2" xfId="27"/>
    <cellStyle name="Финансовый 4" xfId="28"/>
    <cellStyle name="Финансовый 5" xfId="29"/>
    <cellStyle name="Финансовый 6" xfId="3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abSelected="1" view="pageBreakPreview" topLeftCell="A4" zoomScale="20" zoomScaleNormal="20" zoomScaleSheetLayoutView="20" zoomScalePageLayoutView="30" workbookViewId="0">
      <selection activeCell="N9" sqref="N9:N16"/>
    </sheetView>
  </sheetViews>
  <sheetFormatPr defaultRowHeight="14.4" x14ac:dyDescent="0.3"/>
  <cols>
    <col min="1" max="1" width="12.5546875" customWidth="1"/>
    <col min="2" max="2" width="49.33203125" customWidth="1"/>
    <col min="3" max="3" width="61.88671875" customWidth="1"/>
    <col min="4" max="4" width="26.44140625" customWidth="1"/>
    <col min="5" max="5" width="36.6640625" customWidth="1"/>
    <col min="6" max="6" width="35.33203125" customWidth="1"/>
    <col min="7" max="7" width="42.6640625" customWidth="1"/>
    <col min="8" max="8" width="30.109375" customWidth="1"/>
    <col min="9" max="9" width="34.5546875" customWidth="1"/>
    <col min="10" max="10" width="39.88671875" customWidth="1"/>
    <col min="11" max="11" width="35.6640625" customWidth="1"/>
    <col min="12" max="12" width="47.109375" customWidth="1"/>
    <col min="13" max="13" width="99.44140625" customWidth="1"/>
    <col min="14" max="14" width="204.6640625" customWidth="1"/>
    <col min="15" max="15" width="40.6640625" customWidth="1"/>
  </cols>
  <sheetData>
    <row r="1" spans="1:15" ht="15" hidden="1" customHeight="1" x14ac:dyDescent="0.3">
      <c r="N1" s="51"/>
      <c r="O1" s="51"/>
    </row>
    <row r="2" spans="1:15" ht="15" hidden="1" customHeight="1" x14ac:dyDescent="0.3">
      <c r="N2" s="51"/>
      <c r="O2" s="51"/>
    </row>
    <row r="3" spans="1:15" ht="50.25" hidden="1" customHeight="1" x14ac:dyDescent="0.3">
      <c r="N3" s="51"/>
      <c r="O3" s="51"/>
    </row>
    <row r="4" spans="1:15" ht="45.75" customHeight="1" x14ac:dyDescent="0.8">
      <c r="A4" s="52" t="s">
        <v>10</v>
      </c>
      <c r="B4" s="52"/>
      <c r="C4" s="52"/>
      <c r="D4" s="52"/>
      <c r="E4" s="52"/>
      <c r="F4" s="52"/>
      <c r="G4" s="52"/>
      <c r="H4" s="52"/>
      <c r="I4" s="52"/>
      <c r="J4" s="52"/>
      <c r="K4" s="52"/>
      <c r="L4" s="52"/>
      <c r="M4" s="52"/>
      <c r="N4" s="1"/>
      <c r="O4" s="4"/>
    </row>
    <row r="5" spans="1:15" ht="39" customHeight="1" x14ac:dyDescent="0.4">
      <c r="A5" s="2"/>
      <c r="B5" s="2"/>
      <c r="C5" s="2"/>
      <c r="D5" s="3"/>
      <c r="E5" s="2"/>
      <c r="F5" s="2"/>
      <c r="G5" s="2"/>
      <c r="H5" s="2"/>
      <c r="I5" s="2"/>
      <c r="J5" s="2"/>
      <c r="K5" s="2"/>
      <c r="L5" s="2"/>
      <c r="M5" s="2"/>
      <c r="N5" s="2"/>
      <c r="O5" s="4"/>
    </row>
    <row r="6" spans="1:15" ht="46.8" customHeight="1" x14ac:dyDescent="0.3">
      <c r="A6" s="70" t="s">
        <v>0</v>
      </c>
      <c r="B6" s="70" t="s">
        <v>11</v>
      </c>
      <c r="C6" s="70" t="s">
        <v>1</v>
      </c>
      <c r="D6" s="70" t="s">
        <v>2</v>
      </c>
      <c r="E6" s="71" t="s">
        <v>44</v>
      </c>
      <c r="F6" s="71"/>
      <c r="G6" s="71"/>
      <c r="H6" s="71"/>
      <c r="I6" s="71"/>
      <c r="J6" s="71"/>
      <c r="K6" s="71"/>
      <c r="L6" s="72" t="s">
        <v>8</v>
      </c>
      <c r="M6" s="70" t="s">
        <v>18</v>
      </c>
      <c r="N6" s="70" t="s">
        <v>20</v>
      </c>
      <c r="O6" s="70" t="s">
        <v>21</v>
      </c>
    </row>
    <row r="7" spans="1:15" ht="324.75" customHeight="1" x14ac:dyDescent="0.3">
      <c r="A7" s="70"/>
      <c r="B7" s="70"/>
      <c r="C7" s="70"/>
      <c r="D7" s="70"/>
      <c r="E7" s="26" t="s">
        <v>13</v>
      </c>
      <c r="F7" s="26" t="s">
        <v>14</v>
      </c>
      <c r="G7" s="26" t="s">
        <v>7</v>
      </c>
      <c r="H7" s="26" t="s">
        <v>3</v>
      </c>
      <c r="I7" s="26" t="s">
        <v>19</v>
      </c>
      <c r="J7" s="26" t="s">
        <v>28</v>
      </c>
      <c r="K7" s="26" t="s">
        <v>29</v>
      </c>
      <c r="L7" s="72"/>
      <c r="M7" s="70"/>
      <c r="N7" s="70"/>
      <c r="O7" s="70"/>
    </row>
    <row r="8" spans="1:15" ht="69" customHeight="1" x14ac:dyDescent="0.3">
      <c r="A8" s="18">
        <v>1</v>
      </c>
      <c r="B8" s="18">
        <v>2</v>
      </c>
      <c r="C8" s="18">
        <v>3</v>
      </c>
      <c r="D8" s="18">
        <v>4</v>
      </c>
      <c r="E8" s="17">
        <v>5</v>
      </c>
      <c r="F8" s="17">
        <v>6</v>
      </c>
      <c r="G8" s="17">
        <v>7</v>
      </c>
      <c r="H8" s="17">
        <v>8</v>
      </c>
      <c r="I8" s="21" t="s">
        <v>15</v>
      </c>
      <c r="J8" s="21" t="s">
        <v>16</v>
      </c>
      <c r="K8" s="21" t="s">
        <v>17</v>
      </c>
      <c r="L8" s="19">
        <v>12</v>
      </c>
      <c r="M8" s="19">
        <v>13</v>
      </c>
      <c r="N8" s="19">
        <v>18</v>
      </c>
      <c r="O8" s="19">
        <v>19</v>
      </c>
    </row>
    <row r="9" spans="1:15" ht="163.19999999999999" customHeight="1" x14ac:dyDescent="0.3">
      <c r="A9" s="68">
        <v>14</v>
      </c>
      <c r="B9" s="64" t="s">
        <v>12</v>
      </c>
      <c r="C9" s="64"/>
      <c r="D9" s="23" t="s">
        <v>4</v>
      </c>
      <c r="E9" s="27">
        <f>E10+E11+E12+E13+E15+E16</f>
        <v>4195.7</v>
      </c>
      <c r="F9" s="27">
        <f t="shared" ref="F9:H9" si="0">F10+F11+F12+F13+F15+F16</f>
        <v>592.41999999999996</v>
      </c>
      <c r="G9" s="27">
        <f t="shared" si="0"/>
        <v>1381.5</v>
      </c>
      <c r="H9" s="27">
        <f t="shared" si="0"/>
        <v>547.70000000000005</v>
      </c>
      <c r="I9" s="27">
        <f>H9-F9</f>
        <v>-44.719999999999914</v>
      </c>
      <c r="J9" s="27">
        <f>IF(H9=0, ,H9/G9*100)</f>
        <v>39.64531306550851</v>
      </c>
      <c r="K9" s="27">
        <f>IF(H9=0,0,H9/F9*100)</f>
        <v>92.451301441544871</v>
      </c>
      <c r="L9" s="76" t="s">
        <v>46</v>
      </c>
      <c r="M9" s="76"/>
      <c r="N9" s="77" t="s">
        <v>47</v>
      </c>
      <c r="O9" s="67" t="s">
        <v>6</v>
      </c>
    </row>
    <row r="10" spans="1:15" ht="190.2" customHeight="1" x14ac:dyDescent="0.3">
      <c r="A10" s="68"/>
      <c r="B10" s="64"/>
      <c r="C10" s="64"/>
      <c r="D10" s="24" t="s">
        <v>22</v>
      </c>
      <c r="E10" s="28">
        <f t="shared" ref="E10:H13" si="1">E18+E26+E34</f>
        <v>0</v>
      </c>
      <c r="F10" s="28">
        <f t="shared" si="1"/>
        <v>0</v>
      </c>
      <c r="G10" s="28">
        <f t="shared" si="1"/>
        <v>0</v>
      </c>
      <c r="H10" s="28">
        <f t="shared" si="1"/>
        <v>0</v>
      </c>
      <c r="I10" s="28">
        <f>H10-F10</f>
        <v>0</v>
      </c>
      <c r="J10" s="29">
        <f>IF(H10=0, ,H10/G10*100)</f>
        <v>0</v>
      </c>
      <c r="K10" s="29">
        <f>IF(H10=0,0,H10/F10*100)</f>
        <v>0</v>
      </c>
      <c r="L10" s="76"/>
      <c r="M10" s="76"/>
      <c r="N10" s="78"/>
      <c r="O10" s="67"/>
    </row>
    <row r="11" spans="1:15" ht="220.2" customHeight="1" x14ac:dyDescent="0.3">
      <c r="A11" s="68"/>
      <c r="B11" s="64"/>
      <c r="C11" s="64"/>
      <c r="D11" s="24" t="s">
        <v>23</v>
      </c>
      <c r="E11" s="28">
        <f t="shared" si="1"/>
        <v>2959.7</v>
      </c>
      <c r="F11" s="28">
        <f>F19+F27+F35</f>
        <v>159.91999999999999</v>
      </c>
      <c r="G11" s="28">
        <f t="shared" si="1"/>
        <v>145.5</v>
      </c>
      <c r="H11" s="28">
        <f t="shared" si="1"/>
        <v>145.5</v>
      </c>
      <c r="I11" s="28">
        <f t="shared" ref="I11:I16" si="2">H11-F11</f>
        <v>-14.419999999999987</v>
      </c>
      <c r="J11" s="29">
        <f t="shared" ref="J11:J40" si="3">IF(H11=0, ,H11/G11*100)</f>
        <v>100</v>
      </c>
      <c r="K11" s="29">
        <f>IF(H11=0,0,H11/F11*100)</f>
        <v>90.982991495747882</v>
      </c>
      <c r="L11" s="76"/>
      <c r="M11" s="76"/>
      <c r="N11" s="78"/>
      <c r="O11" s="67"/>
    </row>
    <row r="12" spans="1:15" ht="241.2" customHeight="1" x14ac:dyDescent="0.3">
      <c r="A12" s="68"/>
      <c r="B12" s="64"/>
      <c r="C12" s="64"/>
      <c r="D12" s="24" t="s">
        <v>24</v>
      </c>
      <c r="E12" s="28">
        <f t="shared" si="1"/>
        <v>1236</v>
      </c>
      <c r="F12" s="28">
        <f t="shared" si="1"/>
        <v>432.5</v>
      </c>
      <c r="G12" s="28">
        <v>1236</v>
      </c>
      <c r="H12" s="28">
        <f t="shared" si="1"/>
        <v>402.2</v>
      </c>
      <c r="I12" s="28">
        <f t="shared" si="2"/>
        <v>-30.300000000000011</v>
      </c>
      <c r="J12" s="29">
        <f>IF(H12=0, ,H12/G12*100)</f>
        <v>32.540453074433657</v>
      </c>
      <c r="K12" s="29">
        <f>IF(H12=0,0,H12/F12*100)</f>
        <v>92.994219653179186</v>
      </c>
      <c r="L12" s="76"/>
      <c r="M12" s="76"/>
      <c r="N12" s="78"/>
      <c r="O12" s="67"/>
    </row>
    <row r="13" spans="1:15" ht="177.75" customHeight="1" x14ac:dyDescent="0.3">
      <c r="A13" s="68"/>
      <c r="B13" s="64"/>
      <c r="C13" s="64"/>
      <c r="D13" s="20" t="s">
        <v>9</v>
      </c>
      <c r="E13" s="28">
        <f t="shared" si="1"/>
        <v>0</v>
      </c>
      <c r="F13" s="28">
        <f t="shared" si="1"/>
        <v>0</v>
      </c>
      <c r="G13" s="28">
        <f t="shared" si="1"/>
        <v>0</v>
      </c>
      <c r="H13" s="28">
        <f t="shared" si="1"/>
        <v>0</v>
      </c>
      <c r="I13" s="28">
        <f>H13-F13</f>
        <v>0</v>
      </c>
      <c r="J13" s="29">
        <v>0</v>
      </c>
      <c r="K13" s="29">
        <v>0</v>
      </c>
      <c r="L13" s="76"/>
      <c r="M13" s="76"/>
      <c r="N13" s="78"/>
      <c r="O13" s="67"/>
    </row>
    <row r="14" spans="1:15" ht="220.2" customHeight="1" x14ac:dyDescent="0.3">
      <c r="A14" s="68"/>
      <c r="B14" s="64"/>
      <c r="C14" s="64"/>
      <c r="D14" s="22" t="s">
        <v>25</v>
      </c>
      <c r="E14" s="28">
        <f>E21+E29+E37</f>
        <v>0</v>
      </c>
      <c r="F14" s="28"/>
      <c r="G14" s="28"/>
      <c r="H14" s="28"/>
      <c r="I14" s="28"/>
      <c r="J14" s="29"/>
      <c r="K14" s="29"/>
      <c r="L14" s="76"/>
      <c r="M14" s="76"/>
      <c r="N14" s="78"/>
      <c r="O14" s="67"/>
    </row>
    <row r="15" spans="1:15" ht="220.2" customHeight="1" x14ac:dyDescent="0.3">
      <c r="A15" s="68"/>
      <c r="B15" s="64"/>
      <c r="C15" s="64"/>
      <c r="D15" s="25" t="s">
        <v>26</v>
      </c>
      <c r="E15" s="28">
        <f t="shared" ref="E15:H16" si="4">E23+E31+E39</f>
        <v>0</v>
      </c>
      <c r="F15" s="28">
        <f t="shared" si="4"/>
        <v>0</v>
      </c>
      <c r="G15" s="28">
        <f t="shared" si="4"/>
        <v>0</v>
      </c>
      <c r="H15" s="28">
        <f t="shared" si="4"/>
        <v>0</v>
      </c>
      <c r="I15" s="28">
        <f t="shared" si="2"/>
        <v>0</v>
      </c>
      <c r="J15" s="29">
        <f t="shared" si="3"/>
        <v>0</v>
      </c>
      <c r="K15" s="29">
        <f t="shared" ref="K15:K16" si="5">IF(H15=0,0,H15/F15*100)</f>
        <v>0</v>
      </c>
      <c r="L15" s="76"/>
      <c r="M15" s="76"/>
      <c r="N15" s="78"/>
      <c r="O15" s="67"/>
    </row>
    <row r="16" spans="1:15" ht="274.2" customHeight="1" x14ac:dyDescent="0.3">
      <c r="A16" s="68"/>
      <c r="B16" s="64"/>
      <c r="C16" s="64"/>
      <c r="D16" s="25" t="s">
        <v>27</v>
      </c>
      <c r="E16" s="28">
        <f t="shared" si="4"/>
        <v>0</v>
      </c>
      <c r="F16" s="28">
        <f t="shared" si="4"/>
        <v>0</v>
      </c>
      <c r="G16" s="28">
        <f t="shared" si="4"/>
        <v>0</v>
      </c>
      <c r="H16" s="28">
        <f t="shared" si="4"/>
        <v>0</v>
      </c>
      <c r="I16" s="28">
        <f t="shared" si="2"/>
        <v>0</v>
      </c>
      <c r="J16" s="29">
        <f t="shared" si="3"/>
        <v>0</v>
      </c>
      <c r="K16" s="29">
        <f t="shared" si="5"/>
        <v>0</v>
      </c>
      <c r="L16" s="76"/>
      <c r="M16" s="76"/>
      <c r="N16" s="79"/>
      <c r="O16" s="67"/>
    </row>
    <row r="17" spans="1:15" ht="235.2" customHeight="1" x14ac:dyDescent="0.3">
      <c r="A17" s="68" t="s">
        <v>30</v>
      </c>
      <c r="B17" s="69" t="s">
        <v>38</v>
      </c>
      <c r="C17" s="65" t="s">
        <v>31</v>
      </c>
      <c r="D17" s="23" t="s">
        <v>4</v>
      </c>
      <c r="E17" s="27">
        <f>E18+E19+E20+E23</f>
        <v>1145.0999999999999</v>
      </c>
      <c r="F17" s="27">
        <f>F18+F19+F20+F23</f>
        <v>592.41999999999996</v>
      </c>
      <c r="G17" s="27">
        <f>G18+G19+G20+G23</f>
        <v>666.5</v>
      </c>
      <c r="H17" s="27">
        <f>H18+H19+H20+H23</f>
        <v>547.70000000000005</v>
      </c>
      <c r="I17" s="27">
        <f>H17-F17</f>
        <v>-44.719999999999914</v>
      </c>
      <c r="J17" s="27">
        <f t="shared" si="3"/>
        <v>82.175543885971507</v>
      </c>
      <c r="K17" s="27">
        <f>IF(H17=0,0,H17/F17*100)</f>
        <v>92.451301441544871</v>
      </c>
      <c r="L17" s="76" t="s">
        <v>46</v>
      </c>
      <c r="M17" s="66" t="s">
        <v>41</v>
      </c>
      <c r="N17" s="73" t="s">
        <v>50</v>
      </c>
      <c r="O17" s="53" t="s">
        <v>40</v>
      </c>
    </row>
    <row r="18" spans="1:15" ht="268.2" customHeight="1" x14ac:dyDescent="0.3">
      <c r="A18" s="68"/>
      <c r="B18" s="69"/>
      <c r="C18" s="65"/>
      <c r="D18" s="24" t="s">
        <v>22</v>
      </c>
      <c r="E18" s="30">
        <v>0</v>
      </c>
      <c r="F18" s="31">
        <v>0</v>
      </c>
      <c r="G18" s="32">
        <v>0</v>
      </c>
      <c r="H18" s="30">
        <v>0</v>
      </c>
      <c r="I18" s="28">
        <f>H18-F18</f>
        <v>0</v>
      </c>
      <c r="J18" s="33">
        <f t="shared" si="3"/>
        <v>0</v>
      </c>
      <c r="K18" s="33">
        <f t="shared" ref="K18:K40" si="6">IF(H18=0,0,H18/F18*100)</f>
        <v>0</v>
      </c>
      <c r="L18" s="76"/>
      <c r="M18" s="55"/>
      <c r="N18" s="74"/>
      <c r="O18" s="54"/>
    </row>
    <row r="19" spans="1:15" ht="268.2" customHeight="1" x14ac:dyDescent="0.3">
      <c r="A19" s="68"/>
      <c r="B19" s="69"/>
      <c r="C19" s="65"/>
      <c r="D19" s="24" t="s">
        <v>23</v>
      </c>
      <c r="E19" s="31">
        <v>624.1</v>
      </c>
      <c r="F19" s="31">
        <v>159.91999999999999</v>
      </c>
      <c r="G19" s="33">
        <v>145.5</v>
      </c>
      <c r="H19" s="30">
        <v>145.5</v>
      </c>
      <c r="I19" s="28">
        <f t="shared" ref="I19:I24" si="7">H19-F19</f>
        <v>-14.419999999999987</v>
      </c>
      <c r="J19" s="29">
        <f t="shared" si="3"/>
        <v>100</v>
      </c>
      <c r="K19" s="29" t="s">
        <v>43</v>
      </c>
      <c r="L19" s="76"/>
      <c r="M19" s="56"/>
      <c r="N19" s="74"/>
      <c r="O19" s="54"/>
    </row>
    <row r="20" spans="1:15" ht="347.4" customHeight="1" x14ac:dyDescent="0.3">
      <c r="A20" s="68"/>
      <c r="B20" s="69"/>
      <c r="C20" s="65"/>
      <c r="D20" s="24" t="s">
        <v>24</v>
      </c>
      <c r="E20" s="31">
        <v>521</v>
      </c>
      <c r="F20" s="31">
        <v>432.5</v>
      </c>
      <c r="G20" s="33">
        <v>521</v>
      </c>
      <c r="H20" s="30">
        <v>402.2</v>
      </c>
      <c r="I20" s="28">
        <f t="shared" si="7"/>
        <v>-30.300000000000011</v>
      </c>
      <c r="J20" s="29">
        <f t="shared" si="3"/>
        <v>77.19769673704414</v>
      </c>
      <c r="K20" s="29">
        <f t="shared" si="6"/>
        <v>92.994219653179186</v>
      </c>
      <c r="L20" s="76"/>
      <c r="M20" s="66" t="s">
        <v>42</v>
      </c>
      <c r="N20" s="74"/>
      <c r="O20" s="54"/>
    </row>
    <row r="21" spans="1:15" ht="348.6" customHeight="1" x14ac:dyDescent="0.3">
      <c r="A21" s="68"/>
      <c r="B21" s="69"/>
      <c r="C21" s="65"/>
      <c r="D21" s="20" t="s">
        <v>9</v>
      </c>
      <c r="E21" s="31">
        <v>0</v>
      </c>
      <c r="F21" s="31">
        <v>0</v>
      </c>
      <c r="G21" s="33">
        <v>0</v>
      </c>
      <c r="H21" s="30">
        <v>0</v>
      </c>
      <c r="I21" s="28">
        <f t="shared" si="7"/>
        <v>0</v>
      </c>
      <c r="J21" s="29">
        <f t="shared" si="3"/>
        <v>0</v>
      </c>
      <c r="K21" s="29">
        <f t="shared" si="6"/>
        <v>0</v>
      </c>
      <c r="L21" s="76"/>
      <c r="M21" s="56"/>
      <c r="N21" s="74"/>
      <c r="O21" s="54"/>
    </row>
    <row r="22" spans="1:15" ht="369" customHeight="1" x14ac:dyDescent="0.3">
      <c r="A22" s="68"/>
      <c r="B22" s="69"/>
      <c r="C22" s="65"/>
      <c r="D22" s="22" t="s">
        <v>25</v>
      </c>
      <c r="E22" s="31">
        <v>0</v>
      </c>
      <c r="F22" s="31">
        <v>0</v>
      </c>
      <c r="G22" s="33">
        <v>0</v>
      </c>
      <c r="H22" s="30">
        <v>0</v>
      </c>
      <c r="I22" s="28">
        <f t="shared" si="7"/>
        <v>0</v>
      </c>
      <c r="J22" s="29">
        <f t="shared" si="3"/>
        <v>0</v>
      </c>
      <c r="K22" s="29">
        <f t="shared" si="6"/>
        <v>0</v>
      </c>
      <c r="L22" s="76"/>
      <c r="M22" s="55" t="s">
        <v>49</v>
      </c>
      <c r="N22" s="74"/>
      <c r="O22" s="54"/>
    </row>
    <row r="23" spans="1:15" ht="366.6" customHeight="1" x14ac:dyDescent="0.3">
      <c r="A23" s="68"/>
      <c r="B23" s="69"/>
      <c r="C23" s="65"/>
      <c r="D23" s="25" t="s">
        <v>26</v>
      </c>
      <c r="E23" s="31"/>
      <c r="F23" s="31">
        <v>0</v>
      </c>
      <c r="G23" s="33">
        <v>0</v>
      </c>
      <c r="H23" s="30">
        <v>0</v>
      </c>
      <c r="I23" s="28">
        <f t="shared" si="7"/>
        <v>0</v>
      </c>
      <c r="J23" s="33">
        <f t="shared" si="3"/>
        <v>0</v>
      </c>
      <c r="K23" s="33">
        <f t="shared" si="6"/>
        <v>0</v>
      </c>
      <c r="L23" s="76"/>
      <c r="M23" s="55"/>
      <c r="N23" s="74"/>
      <c r="O23" s="54"/>
    </row>
    <row r="24" spans="1:15" ht="408" customHeight="1" x14ac:dyDescent="0.3">
      <c r="A24" s="68"/>
      <c r="B24" s="69"/>
      <c r="C24" s="65"/>
      <c r="D24" s="25" t="s">
        <v>27</v>
      </c>
      <c r="E24" s="31">
        <v>0</v>
      </c>
      <c r="F24" s="31">
        <v>0</v>
      </c>
      <c r="G24" s="32">
        <v>0</v>
      </c>
      <c r="H24" s="30">
        <v>0</v>
      </c>
      <c r="I24" s="28">
        <f t="shared" si="7"/>
        <v>0</v>
      </c>
      <c r="J24" s="33">
        <f t="shared" si="3"/>
        <v>0</v>
      </c>
      <c r="K24" s="33">
        <f t="shared" si="6"/>
        <v>0</v>
      </c>
      <c r="L24" s="76"/>
      <c r="M24" s="56"/>
      <c r="N24" s="75"/>
      <c r="O24" s="54"/>
    </row>
    <row r="25" spans="1:15" ht="108.75" customHeight="1" x14ac:dyDescent="0.3">
      <c r="A25" s="57">
        <v>2</v>
      </c>
      <c r="B25" s="64" t="s">
        <v>36</v>
      </c>
      <c r="C25" s="65" t="s">
        <v>32</v>
      </c>
      <c r="D25" s="23" t="s">
        <v>4</v>
      </c>
      <c r="E25" s="27">
        <f>E26+E27+E28+E31</f>
        <v>3020.6</v>
      </c>
      <c r="F25" s="27">
        <f>F26+F27+F28+F31</f>
        <v>0</v>
      </c>
      <c r="G25" s="27">
        <f>G26+G27+G28+G31</f>
        <v>685</v>
      </c>
      <c r="H25" s="27">
        <f>H26+H27+H28+H31</f>
        <v>0</v>
      </c>
      <c r="I25" s="27">
        <f>H25-F25</f>
        <v>0</v>
      </c>
      <c r="J25" s="27">
        <f t="shared" si="3"/>
        <v>0</v>
      </c>
      <c r="K25" s="27">
        <f>IF(H25=0,0,H25/F25*100)</f>
        <v>0</v>
      </c>
      <c r="L25" s="76"/>
      <c r="M25" s="66" t="s">
        <v>35</v>
      </c>
      <c r="N25" s="60" t="s">
        <v>48</v>
      </c>
      <c r="O25" s="53" t="s">
        <v>39</v>
      </c>
    </row>
    <row r="26" spans="1:15" ht="108.75" customHeight="1" x14ac:dyDescent="0.3">
      <c r="A26" s="57"/>
      <c r="B26" s="64"/>
      <c r="C26" s="65"/>
      <c r="D26" s="24" t="s">
        <v>22</v>
      </c>
      <c r="E26" s="30">
        <v>0</v>
      </c>
      <c r="F26" s="31">
        <v>0</v>
      </c>
      <c r="G26" s="32">
        <v>0</v>
      </c>
      <c r="H26" s="30">
        <v>0</v>
      </c>
      <c r="I26" s="28">
        <f>H26-F26</f>
        <v>0</v>
      </c>
      <c r="J26" s="33">
        <f t="shared" si="3"/>
        <v>0</v>
      </c>
      <c r="K26" s="33">
        <f t="shared" si="6"/>
        <v>0</v>
      </c>
      <c r="L26" s="76"/>
      <c r="M26" s="55"/>
      <c r="N26" s="61"/>
      <c r="O26" s="54"/>
    </row>
    <row r="27" spans="1:15" ht="108.75" customHeight="1" x14ac:dyDescent="0.3">
      <c r="A27" s="57"/>
      <c r="B27" s="64"/>
      <c r="C27" s="65"/>
      <c r="D27" s="24" t="s">
        <v>23</v>
      </c>
      <c r="E27" s="31">
        <v>2335.6</v>
      </c>
      <c r="F27" s="31">
        <v>0</v>
      </c>
      <c r="G27" s="31">
        <v>0</v>
      </c>
      <c r="H27" s="31">
        <v>0</v>
      </c>
      <c r="I27" s="28">
        <f t="shared" ref="I27:I32" si="8">H27-F27</f>
        <v>0</v>
      </c>
      <c r="J27" s="29">
        <f t="shared" si="3"/>
        <v>0</v>
      </c>
      <c r="K27" s="29">
        <f t="shared" si="6"/>
        <v>0</v>
      </c>
      <c r="L27" s="76"/>
      <c r="M27" s="55"/>
      <c r="N27" s="61"/>
      <c r="O27" s="54"/>
    </row>
    <row r="28" spans="1:15" ht="108.75" customHeight="1" x14ac:dyDescent="0.3">
      <c r="A28" s="57"/>
      <c r="B28" s="64"/>
      <c r="C28" s="65"/>
      <c r="D28" s="24" t="s">
        <v>24</v>
      </c>
      <c r="E28" s="31">
        <v>685</v>
      </c>
      <c r="F28" s="31">
        <v>0</v>
      </c>
      <c r="G28" s="33">
        <v>685</v>
      </c>
      <c r="H28" s="31">
        <v>0</v>
      </c>
      <c r="I28" s="28">
        <f t="shared" si="8"/>
        <v>0</v>
      </c>
      <c r="J28" s="29">
        <f t="shared" si="3"/>
        <v>0</v>
      </c>
      <c r="K28" s="29">
        <f t="shared" si="6"/>
        <v>0</v>
      </c>
      <c r="L28" s="76"/>
      <c r="M28" s="56"/>
      <c r="N28" s="61"/>
      <c r="O28" s="54"/>
    </row>
    <row r="29" spans="1:15" ht="108.75" customHeight="1" x14ac:dyDescent="0.3">
      <c r="A29" s="57"/>
      <c r="B29" s="64"/>
      <c r="C29" s="65"/>
      <c r="D29" s="20" t="s">
        <v>9</v>
      </c>
      <c r="E29" s="31">
        <v>0</v>
      </c>
      <c r="F29" s="31">
        <v>0</v>
      </c>
      <c r="G29" s="31">
        <v>0</v>
      </c>
      <c r="H29" s="31">
        <v>0</v>
      </c>
      <c r="I29" s="28">
        <f t="shared" si="8"/>
        <v>0</v>
      </c>
      <c r="J29" s="29">
        <f t="shared" si="3"/>
        <v>0</v>
      </c>
      <c r="K29" s="29">
        <f t="shared" si="6"/>
        <v>0</v>
      </c>
      <c r="L29" s="76"/>
      <c r="M29" s="55" t="s">
        <v>34</v>
      </c>
      <c r="N29" s="61"/>
      <c r="O29" s="54"/>
    </row>
    <row r="30" spans="1:15" ht="108.75" customHeight="1" x14ac:dyDescent="0.3">
      <c r="A30" s="57"/>
      <c r="B30" s="64"/>
      <c r="C30" s="65"/>
      <c r="D30" s="22" t="s">
        <v>25</v>
      </c>
      <c r="E30" s="31">
        <v>0</v>
      </c>
      <c r="F30" s="31">
        <v>0</v>
      </c>
      <c r="G30" s="33">
        <v>0</v>
      </c>
      <c r="H30" s="31">
        <v>0</v>
      </c>
      <c r="I30" s="28">
        <f t="shared" si="8"/>
        <v>0</v>
      </c>
      <c r="J30" s="29">
        <f t="shared" si="3"/>
        <v>0</v>
      </c>
      <c r="K30" s="29">
        <f t="shared" si="6"/>
        <v>0</v>
      </c>
      <c r="L30" s="76"/>
      <c r="M30" s="55"/>
      <c r="N30" s="61"/>
      <c r="O30" s="54"/>
    </row>
    <row r="31" spans="1:15" ht="108.75" customHeight="1" x14ac:dyDescent="0.3">
      <c r="A31" s="57"/>
      <c r="B31" s="64"/>
      <c r="C31" s="65"/>
      <c r="D31" s="25" t="s">
        <v>26</v>
      </c>
      <c r="E31" s="31"/>
      <c r="F31" s="31">
        <v>0</v>
      </c>
      <c r="G31" s="33">
        <v>0</v>
      </c>
      <c r="H31" s="31">
        <v>0</v>
      </c>
      <c r="I31" s="28">
        <f t="shared" si="8"/>
        <v>0</v>
      </c>
      <c r="J31" s="29">
        <f t="shared" si="3"/>
        <v>0</v>
      </c>
      <c r="K31" s="29">
        <f t="shared" si="6"/>
        <v>0</v>
      </c>
      <c r="L31" s="76"/>
      <c r="M31" s="55"/>
      <c r="N31" s="61"/>
      <c r="O31" s="54"/>
    </row>
    <row r="32" spans="1:15" ht="108.75" customHeight="1" x14ac:dyDescent="0.3">
      <c r="A32" s="57"/>
      <c r="B32" s="64"/>
      <c r="C32" s="65"/>
      <c r="D32" s="25" t="s">
        <v>27</v>
      </c>
      <c r="E32" s="31">
        <v>0</v>
      </c>
      <c r="F32" s="31">
        <v>0</v>
      </c>
      <c r="G32" s="33">
        <v>0</v>
      </c>
      <c r="H32" s="31">
        <v>0</v>
      </c>
      <c r="I32" s="28">
        <f t="shared" si="8"/>
        <v>0</v>
      </c>
      <c r="J32" s="29">
        <f t="shared" si="3"/>
        <v>0</v>
      </c>
      <c r="K32" s="29">
        <f t="shared" si="6"/>
        <v>0</v>
      </c>
      <c r="L32" s="76"/>
      <c r="M32" s="56"/>
      <c r="N32" s="61"/>
      <c r="O32" s="54"/>
    </row>
    <row r="33" spans="1:15" ht="144" customHeight="1" x14ac:dyDescent="0.3">
      <c r="A33" s="57" t="s">
        <v>5</v>
      </c>
      <c r="B33" s="58" t="s">
        <v>37</v>
      </c>
      <c r="C33" s="59" t="s">
        <v>33</v>
      </c>
      <c r="D33" s="23" t="s">
        <v>4</v>
      </c>
      <c r="E33" s="27">
        <f>E34+E35+E36+E39</f>
        <v>30</v>
      </c>
      <c r="F33" s="27">
        <f>F34+F35+F36+F39</f>
        <v>0</v>
      </c>
      <c r="G33" s="27">
        <f>G34+G35+G36+G39</f>
        <v>0</v>
      </c>
      <c r="H33" s="27">
        <f>H34+H35+H36+H39</f>
        <v>0</v>
      </c>
      <c r="I33" s="27">
        <f>H33-F33</f>
        <v>0</v>
      </c>
      <c r="J33" s="27">
        <f t="shared" si="3"/>
        <v>0</v>
      </c>
      <c r="K33" s="27">
        <f t="shared" si="6"/>
        <v>0</v>
      </c>
      <c r="L33" s="76"/>
      <c r="M33" s="80" t="s">
        <v>45</v>
      </c>
      <c r="N33" s="60" t="s">
        <v>51</v>
      </c>
      <c r="O33" s="62" t="s">
        <v>39</v>
      </c>
    </row>
    <row r="34" spans="1:15" ht="144" customHeight="1" x14ac:dyDescent="0.3">
      <c r="A34" s="57"/>
      <c r="B34" s="58"/>
      <c r="C34" s="59"/>
      <c r="D34" s="24" t="s">
        <v>22</v>
      </c>
      <c r="E34" s="34">
        <v>0</v>
      </c>
      <c r="F34" s="34">
        <v>0</v>
      </c>
      <c r="G34" s="34">
        <v>0</v>
      </c>
      <c r="H34" s="34">
        <v>0</v>
      </c>
      <c r="I34" s="28">
        <f>H34-F34</f>
        <v>0</v>
      </c>
      <c r="J34" s="34">
        <f t="shared" si="3"/>
        <v>0</v>
      </c>
      <c r="K34" s="34">
        <f t="shared" si="6"/>
        <v>0</v>
      </c>
      <c r="L34" s="76"/>
      <c r="M34" s="81"/>
      <c r="N34" s="61"/>
      <c r="O34" s="63"/>
    </row>
    <row r="35" spans="1:15" ht="144" customHeight="1" x14ac:dyDescent="0.3">
      <c r="A35" s="57"/>
      <c r="B35" s="58"/>
      <c r="C35" s="59"/>
      <c r="D35" s="24" t="s">
        <v>23</v>
      </c>
      <c r="E35" s="34">
        <v>0</v>
      </c>
      <c r="F35" s="34">
        <v>0</v>
      </c>
      <c r="G35" s="34">
        <v>0</v>
      </c>
      <c r="H35" s="34">
        <v>0</v>
      </c>
      <c r="I35" s="28">
        <f t="shared" ref="I35:I40" si="9">H35-F35</f>
        <v>0</v>
      </c>
      <c r="J35" s="34">
        <f t="shared" si="3"/>
        <v>0</v>
      </c>
      <c r="K35" s="34">
        <f t="shared" si="6"/>
        <v>0</v>
      </c>
      <c r="L35" s="76"/>
      <c r="M35" s="81"/>
      <c r="N35" s="61"/>
      <c r="O35" s="63"/>
    </row>
    <row r="36" spans="1:15" ht="144" customHeight="1" x14ac:dyDescent="0.3">
      <c r="A36" s="57"/>
      <c r="B36" s="58"/>
      <c r="C36" s="59"/>
      <c r="D36" s="24" t="s">
        <v>24</v>
      </c>
      <c r="E36" s="34">
        <v>30</v>
      </c>
      <c r="F36" s="34">
        <v>0</v>
      </c>
      <c r="G36" s="34">
        <v>0</v>
      </c>
      <c r="H36" s="34">
        <v>0</v>
      </c>
      <c r="I36" s="28">
        <f t="shared" si="9"/>
        <v>0</v>
      </c>
      <c r="J36" s="34">
        <f t="shared" si="3"/>
        <v>0</v>
      </c>
      <c r="K36" s="34">
        <f t="shared" si="6"/>
        <v>0</v>
      </c>
      <c r="L36" s="76"/>
      <c r="M36" s="81"/>
      <c r="N36" s="61"/>
      <c r="O36" s="63"/>
    </row>
    <row r="37" spans="1:15" ht="144" customHeight="1" x14ac:dyDescent="0.3">
      <c r="A37" s="57"/>
      <c r="B37" s="58"/>
      <c r="C37" s="59"/>
      <c r="D37" s="20" t="s">
        <v>9</v>
      </c>
      <c r="E37" s="34">
        <v>0</v>
      </c>
      <c r="F37" s="34">
        <v>0</v>
      </c>
      <c r="G37" s="34">
        <v>0</v>
      </c>
      <c r="H37" s="34">
        <v>0</v>
      </c>
      <c r="I37" s="28">
        <f t="shared" si="9"/>
        <v>0</v>
      </c>
      <c r="J37" s="34">
        <f t="shared" si="3"/>
        <v>0</v>
      </c>
      <c r="K37" s="34">
        <f t="shared" si="6"/>
        <v>0</v>
      </c>
      <c r="L37" s="76"/>
      <c r="M37" s="81"/>
      <c r="N37" s="61"/>
      <c r="O37" s="63"/>
    </row>
    <row r="38" spans="1:15" ht="144" customHeight="1" x14ac:dyDescent="0.3">
      <c r="A38" s="57"/>
      <c r="B38" s="58"/>
      <c r="C38" s="59"/>
      <c r="D38" s="22" t="s">
        <v>25</v>
      </c>
      <c r="E38" s="34">
        <v>0</v>
      </c>
      <c r="F38" s="34">
        <v>0</v>
      </c>
      <c r="G38" s="34">
        <v>0</v>
      </c>
      <c r="H38" s="34">
        <v>0</v>
      </c>
      <c r="I38" s="28">
        <f t="shared" si="9"/>
        <v>0</v>
      </c>
      <c r="J38" s="34">
        <f t="shared" si="3"/>
        <v>0</v>
      </c>
      <c r="K38" s="34">
        <f t="shared" si="6"/>
        <v>0</v>
      </c>
      <c r="L38" s="76"/>
      <c r="M38" s="81"/>
      <c r="N38" s="61"/>
      <c r="O38" s="63"/>
    </row>
    <row r="39" spans="1:15" ht="144" customHeight="1" x14ac:dyDescent="0.3">
      <c r="A39" s="57"/>
      <c r="B39" s="58"/>
      <c r="C39" s="59"/>
      <c r="D39" s="25" t="s">
        <v>26</v>
      </c>
      <c r="E39" s="34"/>
      <c r="F39" s="34">
        <v>0</v>
      </c>
      <c r="G39" s="34">
        <v>0</v>
      </c>
      <c r="H39" s="34">
        <v>0</v>
      </c>
      <c r="I39" s="28">
        <f t="shared" si="9"/>
        <v>0</v>
      </c>
      <c r="J39" s="34">
        <f t="shared" si="3"/>
        <v>0</v>
      </c>
      <c r="K39" s="34">
        <f t="shared" si="6"/>
        <v>0</v>
      </c>
      <c r="L39" s="76"/>
      <c r="M39" s="81"/>
      <c r="N39" s="61"/>
      <c r="O39" s="63"/>
    </row>
    <row r="40" spans="1:15" ht="180.6" customHeight="1" x14ac:dyDescent="0.3">
      <c r="A40" s="57"/>
      <c r="B40" s="58"/>
      <c r="C40" s="59"/>
      <c r="D40" s="25" t="s">
        <v>27</v>
      </c>
      <c r="E40" s="34">
        <v>0</v>
      </c>
      <c r="F40" s="34">
        <v>0</v>
      </c>
      <c r="G40" s="34">
        <v>0</v>
      </c>
      <c r="H40" s="34">
        <v>0</v>
      </c>
      <c r="I40" s="28">
        <f t="shared" si="9"/>
        <v>0</v>
      </c>
      <c r="J40" s="34">
        <f t="shared" si="3"/>
        <v>0</v>
      </c>
      <c r="K40" s="34">
        <f t="shared" si="6"/>
        <v>0</v>
      </c>
      <c r="L40" s="76"/>
      <c r="M40" s="82"/>
      <c r="N40" s="61"/>
      <c r="O40" s="63"/>
    </row>
    <row r="41" spans="1:15" ht="46.2" x14ac:dyDescent="0.3">
      <c r="A41" s="41"/>
      <c r="B41" s="42"/>
      <c r="C41" s="43"/>
      <c r="D41" s="44"/>
      <c r="E41" s="45"/>
      <c r="F41" s="45"/>
      <c r="G41" s="45"/>
      <c r="H41" s="45"/>
      <c r="I41" s="46"/>
      <c r="J41" s="45"/>
      <c r="K41" s="45"/>
      <c r="L41" s="47"/>
      <c r="M41" s="48"/>
      <c r="N41" s="49"/>
      <c r="O41" s="50"/>
    </row>
    <row r="42" spans="1:15" ht="50.25" customHeight="1" x14ac:dyDescent="0.3">
      <c r="A42" s="5"/>
      <c r="B42" s="10"/>
      <c r="C42" s="11"/>
      <c r="D42" s="6"/>
      <c r="E42" s="7"/>
      <c r="F42" s="7"/>
      <c r="G42" s="7"/>
      <c r="H42" s="7"/>
      <c r="I42" s="12"/>
      <c r="J42" s="7"/>
      <c r="K42" s="7"/>
      <c r="L42" s="13"/>
      <c r="M42" s="14"/>
      <c r="N42" s="15"/>
      <c r="O42" s="16"/>
    </row>
    <row r="43" spans="1:15" ht="178.8" customHeight="1" x14ac:dyDescent="1.1000000000000001">
      <c r="A43" s="84"/>
      <c r="B43" s="84"/>
      <c r="C43" s="84"/>
      <c r="D43" s="84"/>
      <c r="E43" s="84"/>
      <c r="F43" s="35"/>
      <c r="G43" s="36"/>
      <c r="H43" s="35"/>
      <c r="I43" s="84"/>
      <c r="J43" s="84"/>
      <c r="K43" s="84"/>
      <c r="L43" s="84"/>
    </row>
    <row r="44" spans="1:15" ht="178.8" customHeight="1" x14ac:dyDescent="1.1000000000000001">
      <c r="A44" s="39"/>
      <c r="B44" s="39"/>
      <c r="C44" s="39"/>
      <c r="D44" s="39"/>
      <c r="E44" s="39"/>
      <c r="F44" s="35"/>
      <c r="G44" s="36"/>
      <c r="H44" s="35"/>
      <c r="I44" s="39"/>
      <c r="J44" s="39"/>
      <c r="K44" s="39"/>
      <c r="L44" s="39"/>
    </row>
    <row r="45" spans="1:15" ht="61.8" x14ac:dyDescent="1.1000000000000001">
      <c r="A45" s="39"/>
      <c r="B45" s="39"/>
      <c r="C45" s="39"/>
      <c r="D45" s="39"/>
      <c r="E45" s="39"/>
      <c r="F45" s="35"/>
      <c r="G45" s="36"/>
      <c r="H45" s="35"/>
      <c r="I45" s="39"/>
      <c r="J45" s="39"/>
      <c r="K45" s="39"/>
      <c r="L45" s="39"/>
    </row>
    <row r="46" spans="1:15" ht="61.8" x14ac:dyDescent="1.1000000000000001">
      <c r="A46" s="84"/>
      <c r="B46" s="84"/>
      <c r="C46" s="84"/>
      <c r="D46" s="39"/>
      <c r="E46" s="39"/>
      <c r="F46" s="35"/>
      <c r="G46" s="36"/>
      <c r="H46" s="35"/>
      <c r="I46" s="39"/>
      <c r="J46" s="39"/>
      <c r="K46" s="39"/>
      <c r="L46" s="39"/>
    </row>
    <row r="47" spans="1:15" ht="229.8" customHeight="1" x14ac:dyDescent="1.1000000000000001">
      <c r="A47" s="85"/>
      <c r="B47" s="85"/>
      <c r="C47" s="85"/>
      <c r="D47" s="85"/>
      <c r="E47" s="85"/>
      <c r="F47" s="35"/>
      <c r="G47" s="36"/>
      <c r="H47" s="35"/>
      <c r="I47" s="84"/>
      <c r="J47" s="84"/>
      <c r="K47" s="39"/>
      <c r="L47" s="39"/>
    </row>
    <row r="48" spans="1:15" ht="61.8" x14ac:dyDescent="1.1000000000000001">
      <c r="A48" s="40"/>
      <c r="B48" s="40"/>
      <c r="C48" s="40"/>
      <c r="D48" s="40"/>
      <c r="E48" s="40"/>
      <c r="F48" s="35"/>
      <c r="G48" s="36"/>
      <c r="H48" s="35"/>
      <c r="I48" s="39"/>
      <c r="J48" s="39"/>
      <c r="K48" s="39"/>
      <c r="L48" s="39"/>
    </row>
    <row r="49" spans="1:12" ht="61.8" x14ac:dyDescent="1.1000000000000001">
      <c r="A49" s="39"/>
      <c r="B49" s="39"/>
      <c r="C49" s="39"/>
      <c r="D49" s="39"/>
      <c r="E49" s="39"/>
      <c r="F49" s="35"/>
      <c r="G49" s="36"/>
      <c r="H49" s="35"/>
      <c r="I49" s="39"/>
      <c r="J49" s="39"/>
      <c r="K49" s="39"/>
      <c r="L49" s="39"/>
    </row>
    <row r="50" spans="1:12" ht="61.8" x14ac:dyDescent="1.1000000000000001">
      <c r="A50" s="83"/>
      <c r="B50" s="83"/>
      <c r="C50" s="37"/>
      <c r="D50" s="39"/>
      <c r="E50" s="39"/>
      <c r="F50" s="35"/>
      <c r="G50" s="36"/>
      <c r="H50" s="35"/>
      <c r="I50" s="39"/>
      <c r="J50" s="39"/>
      <c r="K50" s="39"/>
      <c r="L50" s="39"/>
    </row>
    <row r="51" spans="1:12" ht="61.8" x14ac:dyDescent="1.1000000000000001">
      <c r="A51" s="83"/>
      <c r="B51" s="83"/>
      <c r="C51" s="83"/>
      <c r="D51" s="39"/>
      <c r="E51" s="39"/>
      <c r="F51" s="35"/>
      <c r="G51" s="36"/>
      <c r="H51" s="35"/>
      <c r="I51" s="39"/>
      <c r="J51" s="39"/>
      <c r="K51" s="39"/>
      <c r="L51" s="39"/>
    </row>
    <row r="52" spans="1:12" ht="33.6" x14ac:dyDescent="0.65">
      <c r="A52" s="38"/>
      <c r="B52" s="38"/>
      <c r="C52" s="38"/>
      <c r="D52" s="38"/>
      <c r="E52" s="38"/>
      <c r="F52" s="9"/>
      <c r="G52" s="8"/>
      <c r="I52" s="38"/>
      <c r="J52" s="38"/>
      <c r="K52" s="38"/>
      <c r="L52" s="38"/>
    </row>
    <row r="53" spans="1:12" ht="33.6" x14ac:dyDescent="0.65">
      <c r="A53" s="38"/>
      <c r="B53" s="38"/>
      <c r="C53" s="38"/>
      <c r="D53" s="38"/>
      <c r="E53" s="38"/>
      <c r="F53" s="9"/>
      <c r="G53" s="8"/>
      <c r="I53" s="38"/>
      <c r="J53" s="38"/>
      <c r="K53" s="38"/>
      <c r="L53" s="38"/>
    </row>
    <row r="54" spans="1:12" ht="33.6" x14ac:dyDescent="0.65">
      <c r="A54" s="38"/>
      <c r="B54" s="38"/>
      <c r="C54" s="38"/>
      <c r="D54" s="38"/>
      <c r="E54" s="38"/>
      <c r="F54" s="9"/>
      <c r="G54" s="8"/>
      <c r="I54" s="38"/>
      <c r="J54" s="38"/>
      <c r="K54" s="38"/>
      <c r="L54" s="38"/>
    </row>
    <row r="55" spans="1:12" ht="33.6" x14ac:dyDescent="0.65">
      <c r="A55" s="38"/>
      <c r="B55" s="38"/>
      <c r="C55" s="38"/>
      <c r="D55" s="38"/>
      <c r="E55" s="38"/>
      <c r="F55" s="9"/>
      <c r="G55" s="8"/>
      <c r="I55" s="38"/>
      <c r="J55" s="38"/>
      <c r="K55" s="38"/>
      <c r="L55" s="38"/>
    </row>
    <row r="56" spans="1:12" ht="33.6" x14ac:dyDescent="0.65">
      <c r="D56" s="9"/>
      <c r="E56" s="9"/>
      <c r="F56" s="9"/>
      <c r="G56" s="9"/>
    </row>
    <row r="57" spans="1:12" ht="33.6" x14ac:dyDescent="0.65">
      <c r="D57" s="9"/>
      <c r="E57" s="9"/>
      <c r="F57" s="9"/>
      <c r="G57" s="9"/>
    </row>
  </sheetData>
  <mergeCells count="48">
    <mergeCell ref="A50:B50"/>
    <mergeCell ref="A51:C51"/>
    <mergeCell ref="N33:N40"/>
    <mergeCell ref="O33:O40"/>
    <mergeCell ref="A43:E43"/>
    <mergeCell ref="I43:L43"/>
    <mergeCell ref="A46:C46"/>
    <mergeCell ref="A47:E47"/>
    <mergeCell ref="I47:J47"/>
    <mergeCell ref="M29:M32"/>
    <mergeCell ref="A33:A40"/>
    <mergeCell ref="B33:B40"/>
    <mergeCell ref="C33:C40"/>
    <mergeCell ref="L33:L40"/>
    <mergeCell ref="M33:M40"/>
    <mergeCell ref="O17:O24"/>
    <mergeCell ref="M20:M21"/>
    <mergeCell ref="M22:M24"/>
    <mergeCell ref="A25:A32"/>
    <mergeCell ref="B25:B32"/>
    <mergeCell ref="C25:C32"/>
    <mergeCell ref="L25:L32"/>
    <mergeCell ref="M25:M28"/>
    <mergeCell ref="N25:N32"/>
    <mergeCell ref="O25:O32"/>
    <mergeCell ref="A17:A24"/>
    <mergeCell ref="B17:B24"/>
    <mergeCell ref="C17:C24"/>
    <mergeCell ref="L17:L24"/>
    <mergeCell ref="M17:M19"/>
    <mergeCell ref="N17:N24"/>
    <mergeCell ref="M6:M7"/>
    <mergeCell ref="N6:N7"/>
    <mergeCell ref="O6:O7"/>
    <mergeCell ref="A9:A16"/>
    <mergeCell ref="B9:C16"/>
    <mergeCell ref="L9:L16"/>
    <mergeCell ref="M9:M16"/>
    <mergeCell ref="N9:N16"/>
    <mergeCell ref="O9:O16"/>
    <mergeCell ref="A6:A7"/>
    <mergeCell ref="B6:B7"/>
    <mergeCell ref="C6:C7"/>
    <mergeCell ref="D6:D7"/>
    <mergeCell ref="E6:K6"/>
    <mergeCell ref="L6:L7"/>
    <mergeCell ref="A4:M4"/>
    <mergeCell ref="N1:O3"/>
  </mergeCells>
  <pageMargins left="0.39370078740157483" right="0.39370078740157483" top="0.39370078740157483" bottom="0.39370078740157483" header="0.31496062992125984" footer="0.31496062992125984"/>
  <pageSetup paperSize="9" scale="17" fitToHeight="0" orientation="landscape" r:id="rId1"/>
  <rowBreaks count="2" manualBreakCount="2">
    <brk id="16" max="16383" man="1"/>
    <brk id="24" max="16383" man="1"/>
  </rowBreaks>
  <colBreaks count="1" manualBreakCount="1">
    <brk id="12"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МП 14 (июнь)</vt:lpstr>
      <vt:lpstr>'МП 14 (июнь)'!Область_печати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2017-12-12T12:25:21Z</dcterms:modified>
</cp:coreProperties>
</file>