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июнь)" sheetId="5" r:id="rId1"/>
  </sheets>
  <definedNames>
    <definedName name="_xlnm._FilterDatabase" localSheetId="0" hidden="1">'СВОД(июнь)'!$A$6:$AH$182</definedName>
    <definedName name="_xlnm.Print_Titles" localSheetId="0">'СВОД(июнь)'!$4:$6</definedName>
    <definedName name="_xlnm.Print_Area" localSheetId="0">'СВОД(июнь)'!$A$1:$N$190</definedName>
  </definedNames>
  <calcPr calcId="144525"/>
</workbook>
</file>

<file path=xl/calcChain.xml><?xml version="1.0" encoding="utf-8"?>
<calcChain xmlns="http://schemas.openxmlformats.org/spreadsheetml/2006/main">
  <c r="K190" i="5" l="1"/>
  <c r="J190" i="5"/>
  <c r="I190" i="5"/>
  <c r="K189" i="5"/>
  <c r="J189" i="5"/>
  <c r="I189" i="5"/>
  <c r="K188" i="5"/>
  <c r="J188" i="5"/>
  <c r="I188" i="5"/>
  <c r="K187" i="5"/>
  <c r="J187" i="5"/>
  <c r="I187" i="5"/>
  <c r="J186" i="5"/>
  <c r="I186" i="5"/>
  <c r="K185" i="5"/>
  <c r="J185" i="5"/>
  <c r="I185" i="5"/>
  <c r="K184" i="5"/>
  <c r="J184" i="5"/>
  <c r="I184" i="5"/>
  <c r="H183" i="5"/>
  <c r="I183" i="5" s="1"/>
  <c r="G183" i="5"/>
  <c r="F183" i="5"/>
  <c r="E183" i="5"/>
  <c r="K182" i="5"/>
  <c r="J182" i="5"/>
  <c r="I182" i="5"/>
  <c r="K181" i="5"/>
  <c r="J181" i="5"/>
  <c r="I181" i="5"/>
  <c r="K180" i="5"/>
  <c r="J180" i="5"/>
  <c r="I180" i="5"/>
  <c r="K179" i="5"/>
  <c r="J179" i="5"/>
  <c r="I179" i="5"/>
  <c r="K178" i="5"/>
  <c r="J178" i="5"/>
  <c r="I178" i="5"/>
  <c r="K177" i="5"/>
  <c r="J177" i="5"/>
  <c r="I177" i="5"/>
  <c r="K176" i="5"/>
  <c r="J176" i="5"/>
  <c r="I176" i="5"/>
  <c r="H175" i="5"/>
  <c r="G175" i="5"/>
  <c r="J175" i="5" s="1"/>
  <c r="F175" i="5"/>
  <c r="K175" i="5" s="1"/>
  <c r="E175" i="5"/>
  <c r="K174" i="5"/>
  <c r="J174" i="5"/>
  <c r="I174" i="5"/>
  <c r="K173" i="5"/>
  <c r="J173" i="5"/>
  <c r="I173" i="5"/>
  <c r="K172" i="5"/>
  <c r="J172" i="5"/>
  <c r="I172" i="5"/>
  <c r="K171" i="5"/>
  <c r="J171" i="5"/>
  <c r="I171" i="5"/>
  <c r="K170" i="5"/>
  <c r="J170" i="5"/>
  <c r="I170" i="5"/>
  <c r="K169" i="5"/>
  <c r="J169" i="5"/>
  <c r="I169" i="5"/>
  <c r="K168" i="5"/>
  <c r="J168" i="5"/>
  <c r="I168" i="5"/>
  <c r="I167" i="5"/>
  <c r="H167" i="5"/>
  <c r="K167" i="5" s="1"/>
  <c r="G167" i="5"/>
  <c r="F167" i="5"/>
  <c r="E167" i="5"/>
  <c r="K166" i="5"/>
  <c r="J166" i="5"/>
  <c r="I166" i="5"/>
  <c r="K165" i="5"/>
  <c r="J165" i="5"/>
  <c r="I165" i="5"/>
  <c r="K163" i="5"/>
  <c r="J163" i="5"/>
  <c r="I163" i="5"/>
  <c r="K162" i="5"/>
  <c r="J162" i="5"/>
  <c r="I162" i="5"/>
  <c r="K161" i="5"/>
  <c r="J161" i="5"/>
  <c r="I161" i="5"/>
  <c r="K160" i="5"/>
  <c r="J160" i="5"/>
  <c r="I160" i="5"/>
  <c r="H159" i="5"/>
  <c r="K159" i="5" s="1"/>
  <c r="G159" i="5"/>
  <c r="F159" i="5"/>
  <c r="E159" i="5"/>
  <c r="K158" i="5"/>
  <c r="J158" i="5"/>
  <c r="I158" i="5"/>
  <c r="K157" i="5"/>
  <c r="J157" i="5"/>
  <c r="I157" i="5"/>
  <c r="K156" i="5"/>
  <c r="J156" i="5"/>
  <c r="I156" i="5"/>
  <c r="K155" i="5"/>
  <c r="J155" i="5"/>
  <c r="I155" i="5"/>
  <c r="K154" i="5"/>
  <c r="J154" i="5"/>
  <c r="I154" i="5"/>
  <c r="K153" i="5"/>
  <c r="J153" i="5"/>
  <c r="I153" i="5"/>
  <c r="K152" i="5"/>
  <c r="J152" i="5"/>
  <c r="I152" i="5"/>
  <c r="J151" i="5"/>
  <c r="H151" i="5"/>
  <c r="G151" i="5"/>
  <c r="F151" i="5"/>
  <c r="E151" i="5"/>
  <c r="K150" i="5"/>
  <c r="J150" i="5"/>
  <c r="I150" i="5"/>
  <c r="K149" i="5"/>
  <c r="J149" i="5"/>
  <c r="I149" i="5"/>
  <c r="K147" i="5"/>
  <c r="J147" i="5"/>
  <c r="I147" i="5"/>
  <c r="K146" i="5"/>
  <c r="J146" i="5"/>
  <c r="I146" i="5"/>
  <c r="K145" i="5"/>
  <c r="J145" i="5"/>
  <c r="I145" i="5"/>
  <c r="K144" i="5"/>
  <c r="J144" i="5"/>
  <c r="I144" i="5"/>
  <c r="H143" i="5"/>
  <c r="J143" i="5" s="1"/>
  <c r="G143" i="5"/>
  <c r="F143" i="5"/>
  <c r="K143" i="5" s="1"/>
  <c r="E143" i="5"/>
  <c r="K142" i="5"/>
  <c r="J142" i="5"/>
  <c r="I142" i="5"/>
  <c r="K141" i="5"/>
  <c r="J141" i="5"/>
  <c r="I141" i="5"/>
  <c r="K139" i="5"/>
  <c r="J139" i="5"/>
  <c r="I139" i="5"/>
  <c r="K138" i="5"/>
  <c r="J138" i="5"/>
  <c r="I138" i="5"/>
  <c r="K137" i="5"/>
  <c r="J137" i="5"/>
  <c r="I137" i="5"/>
  <c r="K136" i="5"/>
  <c r="J136" i="5"/>
  <c r="I136" i="5"/>
  <c r="H135" i="5"/>
  <c r="I135" i="5" s="1"/>
  <c r="G135" i="5"/>
  <c r="F135" i="5"/>
  <c r="E135" i="5"/>
  <c r="K134" i="5"/>
  <c r="J134" i="5"/>
  <c r="I134" i="5"/>
  <c r="K133" i="5"/>
  <c r="J133" i="5"/>
  <c r="I133" i="5"/>
  <c r="K132" i="5"/>
  <c r="J132" i="5"/>
  <c r="I132" i="5"/>
  <c r="K131" i="5"/>
  <c r="J131" i="5"/>
  <c r="I131" i="5"/>
  <c r="K130" i="5"/>
  <c r="J130" i="5"/>
  <c r="I130" i="5"/>
  <c r="K129" i="5"/>
  <c r="J129" i="5"/>
  <c r="I129" i="5"/>
  <c r="K128" i="5"/>
  <c r="J128" i="5"/>
  <c r="I128" i="5"/>
  <c r="H127" i="5"/>
  <c r="I127" i="5" s="1"/>
  <c r="G127" i="5"/>
  <c r="F127" i="5"/>
  <c r="E127" i="5"/>
  <c r="K126" i="5"/>
  <c r="J126" i="5"/>
  <c r="I126" i="5"/>
  <c r="K125" i="5"/>
  <c r="J125" i="5"/>
  <c r="I125" i="5"/>
  <c r="I123" i="5"/>
  <c r="K122" i="5"/>
  <c r="J122" i="5"/>
  <c r="I122" i="5"/>
  <c r="K121" i="5"/>
  <c r="J121" i="5"/>
  <c r="I121" i="5"/>
  <c r="K120" i="5"/>
  <c r="J120" i="5"/>
  <c r="I120" i="5"/>
  <c r="H119" i="5"/>
  <c r="I119" i="5" s="1"/>
  <c r="G119" i="5"/>
  <c r="F119" i="5"/>
  <c r="K119" i="5" s="1"/>
  <c r="E119" i="5"/>
  <c r="K118" i="5"/>
  <c r="J118" i="5"/>
  <c r="I118" i="5"/>
  <c r="K117" i="5"/>
  <c r="J117" i="5"/>
  <c r="I117" i="5"/>
  <c r="K115" i="5"/>
  <c r="J115" i="5"/>
  <c r="I115" i="5"/>
  <c r="K114" i="5"/>
  <c r="J114" i="5"/>
  <c r="I114" i="5"/>
  <c r="K113" i="5"/>
  <c r="J113" i="5"/>
  <c r="I113" i="5"/>
  <c r="K112" i="5"/>
  <c r="J112" i="5"/>
  <c r="I112" i="5"/>
  <c r="H111" i="5"/>
  <c r="I111" i="5" s="1"/>
  <c r="G111" i="5"/>
  <c r="F111" i="5"/>
  <c r="E111" i="5"/>
  <c r="K110" i="5"/>
  <c r="J110" i="5"/>
  <c r="I110" i="5"/>
  <c r="K109" i="5"/>
  <c r="J109" i="5"/>
  <c r="I109" i="5"/>
  <c r="K108" i="5"/>
  <c r="J108" i="5"/>
  <c r="I108" i="5"/>
  <c r="K107" i="5"/>
  <c r="J107" i="5"/>
  <c r="I107" i="5"/>
  <c r="K106" i="5"/>
  <c r="J106" i="5"/>
  <c r="I106" i="5"/>
  <c r="K105" i="5"/>
  <c r="J105" i="5"/>
  <c r="I105" i="5"/>
  <c r="K104" i="5"/>
  <c r="J104" i="5"/>
  <c r="I104" i="5"/>
  <c r="H103" i="5"/>
  <c r="G103" i="5"/>
  <c r="F103" i="5"/>
  <c r="E103" i="5"/>
  <c r="K102" i="5"/>
  <c r="J102" i="5"/>
  <c r="I102" i="5"/>
  <c r="K101" i="5"/>
  <c r="J101" i="5"/>
  <c r="I101" i="5"/>
  <c r="K99" i="5"/>
  <c r="J99" i="5"/>
  <c r="I99" i="5"/>
  <c r="K98" i="5"/>
  <c r="J98" i="5"/>
  <c r="I98" i="5"/>
  <c r="K97" i="5"/>
  <c r="J97" i="5"/>
  <c r="I97" i="5"/>
  <c r="K96" i="5"/>
  <c r="J96" i="5"/>
  <c r="I96" i="5"/>
  <c r="I95" i="5"/>
  <c r="H95" i="5"/>
  <c r="G95" i="5"/>
  <c r="F95" i="5"/>
  <c r="E95" i="5"/>
  <c r="K94" i="5"/>
  <c r="J94" i="5"/>
  <c r="I94" i="5"/>
  <c r="K93" i="5"/>
  <c r="J93" i="5"/>
  <c r="I93" i="5"/>
  <c r="K92" i="5"/>
  <c r="J92" i="5"/>
  <c r="I92" i="5"/>
  <c r="K91" i="5"/>
  <c r="J91" i="5"/>
  <c r="I91" i="5"/>
  <c r="K90" i="5"/>
  <c r="J90" i="5"/>
  <c r="I90" i="5"/>
  <c r="K89" i="5"/>
  <c r="J89" i="5"/>
  <c r="I89" i="5"/>
  <c r="K88" i="5"/>
  <c r="J88" i="5"/>
  <c r="I88" i="5"/>
  <c r="H87" i="5"/>
  <c r="I87" i="5" s="1"/>
  <c r="G87" i="5"/>
  <c r="J87" i="5" s="1"/>
  <c r="F87" i="5"/>
  <c r="K87" i="5" s="1"/>
  <c r="E87" i="5"/>
  <c r="K86" i="5"/>
  <c r="J86" i="5"/>
  <c r="K85" i="5"/>
  <c r="K83" i="5"/>
  <c r="J83" i="5"/>
  <c r="K82" i="5"/>
  <c r="J82" i="5"/>
  <c r="I82" i="5"/>
  <c r="K81" i="5"/>
  <c r="J81" i="5"/>
  <c r="I81" i="5"/>
  <c r="K80" i="5"/>
  <c r="J80" i="5"/>
  <c r="J79" i="5"/>
  <c r="H79" i="5"/>
  <c r="G79" i="5"/>
  <c r="F79" i="5"/>
  <c r="K79" i="5" s="1"/>
  <c r="E79" i="5"/>
  <c r="K78" i="5"/>
  <c r="J78" i="5"/>
  <c r="K77" i="5"/>
  <c r="J77" i="5"/>
  <c r="J76" i="5"/>
  <c r="K75" i="5"/>
  <c r="J75" i="5"/>
  <c r="I75" i="5"/>
  <c r="K74" i="5"/>
  <c r="J74" i="5"/>
  <c r="I74" i="5"/>
  <c r="K73" i="5"/>
  <c r="J73" i="5"/>
  <c r="I73" i="5"/>
  <c r="K72" i="5"/>
  <c r="J72" i="5"/>
  <c r="I72" i="5"/>
  <c r="H71" i="5"/>
  <c r="I71" i="5" s="1"/>
  <c r="G71" i="5"/>
  <c r="F71" i="5"/>
  <c r="E71" i="5"/>
  <c r="K70" i="5"/>
  <c r="J70" i="5"/>
  <c r="I70" i="5"/>
  <c r="K69" i="5"/>
  <c r="J69" i="5"/>
  <c r="I69" i="5"/>
  <c r="K67" i="5"/>
  <c r="J67" i="5"/>
  <c r="K66" i="5"/>
  <c r="J66" i="5"/>
  <c r="I66" i="5"/>
  <c r="K65" i="5"/>
  <c r="J65" i="5"/>
  <c r="I65" i="5"/>
  <c r="K64" i="5"/>
  <c r="J64" i="5"/>
  <c r="I64" i="5"/>
  <c r="H63" i="5"/>
  <c r="G63" i="5"/>
  <c r="J63" i="5" s="1"/>
  <c r="F63" i="5"/>
  <c r="K63" i="5" s="1"/>
  <c r="E63" i="5"/>
  <c r="K62" i="5"/>
  <c r="J62" i="5"/>
  <c r="I62" i="5"/>
  <c r="K61" i="5"/>
  <c r="I61" i="5"/>
  <c r="K59" i="5"/>
  <c r="J59" i="5"/>
  <c r="I59" i="5"/>
  <c r="K58" i="5"/>
  <c r="J58" i="5"/>
  <c r="I58" i="5"/>
  <c r="K57" i="5"/>
  <c r="J57" i="5"/>
  <c r="I57" i="5"/>
  <c r="K56" i="5"/>
  <c r="J56" i="5"/>
  <c r="I56" i="5"/>
  <c r="H55" i="5"/>
  <c r="I55" i="5" s="1"/>
  <c r="G55" i="5"/>
  <c r="F55" i="5"/>
  <c r="E55" i="5"/>
  <c r="K54" i="5"/>
  <c r="J54" i="5"/>
  <c r="I54" i="5"/>
  <c r="K53" i="5"/>
  <c r="J53" i="5"/>
  <c r="I53" i="5"/>
  <c r="I52" i="5"/>
  <c r="K51" i="5"/>
  <c r="J51" i="5"/>
  <c r="I51" i="5"/>
  <c r="K50" i="5"/>
  <c r="J50" i="5"/>
  <c r="I50" i="5"/>
  <c r="K49" i="5"/>
  <c r="J49" i="5"/>
  <c r="I49" i="5"/>
  <c r="K48" i="5"/>
  <c r="J48" i="5"/>
  <c r="I48" i="5"/>
  <c r="H47" i="5"/>
  <c r="J47" i="5" s="1"/>
  <c r="G47" i="5"/>
  <c r="F47" i="5"/>
  <c r="E47" i="5"/>
  <c r="K46" i="5"/>
  <c r="J46" i="5"/>
  <c r="I46" i="5"/>
  <c r="K45" i="5"/>
  <c r="J45" i="5"/>
  <c r="I45" i="5"/>
  <c r="K43" i="5"/>
  <c r="J43" i="5"/>
  <c r="I43" i="5"/>
  <c r="K42" i="5"/>
  <c r="J42" i="5"/>
  <c r="I42" i="5"/>
  <c r="K41" i="5"/>
  <c r="J41" i="5"/>
  <c r="I41" i="5"/>
  <c r="K40" i="5"/>
  <c r="J40" i="5"/>
  <c r="I40" i="5"/>
  <c r="H39" i="5"/>
  <c r="G39" i="5"/>
  <c r="F39" i="5"/>
  <c r="E39" i="5"/>
  <c r="K38" i="5"/>
  <c r="J38" i="5"/>
  <c r="I3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H31" i="5"/>
  <c r="G31" i="5"/>
  <c r="F31" i="5"/>
  <c r="E31" i="5"/>
  <c r="K30" i="5"/>
  <c r="J30" i="5"/>
  <c r="I30" i="5"/>
  <c r="K29" i="5"/>
  <c r="J29" i="5"/>
  <c r="K28" i="5"/>
  <c r="J28" i="5"/>
  <c r="K27" i="5"/>
  <c r="J27" i="5"/>
  <c r="K26" i="5"/>
  <c r="J26" i="5"/>
  <c r="K25" i="5"/>
  <c r="J25" i="5"/>
  <c r="I25" i="5"/>
  <c r="K24" i="5"/>
  <c r="J24" i="5"/>
  <c r="I24" i="5"/>
  <c r="H23" i="5"/>
  <c r="I23" i="5" s="1"/>
  <c r="G23" i="5"/>
  <c r="F23" i="5"/>
  <c r="E23" i="5"/>
  <c r="K22" i="5"/>
  <c r="J22" i="5"/>
  <c r="I22" i="5"/>
  <c r="K19" i="5"/>
  <c r="J19" i="5"/>
  <c r="K18" i="5"/>
  <c r="J18" i="5"/>
  <c r="I18" i="5"/>
  <c r="K17" i="5"/>
  <c r="J17" i="5"/>
  <c r="I17" i="5"/>
  <c r="K16" i="5"/>
  <c r="J16" i="5"/>
  <c r="H15" i="5"/>
  <c r="I15" i="5" s="1"/>
  <c r="G15" i="5"/>
  <c r="F15" i="5"/>
  <c r="E15" i="5"/>
  <c r="H14" i="5"/>
  <c r="J14" i="5" s="1"/>
  <c r="G14" i="5"/>
  <c r="F14" i="5"/>
  <c r="E14" i="5"/>
  <c r="H13" i="5"/>
  <c r="G13" i="5"/>
  <c r="F13" i="5"/>
  <c r="E13" i="5"/>
  <c r="H12" i="5"/>
  <c r="J12" i="5" s="1"/>
  <c r="G12" i="5"/>
  <c r="F12" i="5"/>
  <c r="E12" i="5"/>
  <c r="J11" i="5"/>
  <c r="H11" i="5"/>
  <c r="K11" i="5" s="1"/>
  <c r="G11" i="5"/>
  <c r="F11" i="5"/>
  <c r="E11" i="5"/>
  <c r="H10" i="5"/>
  <c r="G10" i="5"/>
  <c r="F10" i="5"/>
  <c r="E10" i="5"/>
  <c r="H9" i="5"/>
  <c r="K9" i="5" s="1"/>
  <c r="G9" i="5"/>
  <c r="G7" i="5" s="1"/>
  <c r="F9" i="5"/>
  <c r="E9" i="5"/>
  <c r="H8" i="5"/>
  <c r="K8" i="5" s="1"/>
  <c r="G8" i="5"/>
  <c r="F8" i="5"/>
  <c r="E8" i="5"/>
  <c r="M7" i="5"/>
  <c r="C7" i="5"/>
  <c r="F7" i="5" l="1"/>
  <c r="E7" i="5"/>
  <c r="I10" i="5"/>
  <c r="K23" i="5"/>
  <c r="I39" i="5"/>
  <c r="K55" i="5"/>
  <c r="K71" i="5"/>
  <c r="J95" i="5"/>
  <c r="I103" i="5"/>
  <c r="K151" i="5"/>
  <c r="J167" i="5"/>
  <c r="I11" i="5"/>
  <c r="K14" i="5"/>
  <c r="J55" i="5"/>
  <c r="I63" i="5"/>
  <c r="J71" i="5"/>
  <c r="I79" i="5"/>
  <c r="I143" i="5"/>
  <c r="I175" i="5"/>
  <c r="J183" i="5"/>
  <c r="J8" i="5"/>
  <c r="J9" i="5"/>
  <c r="K12" i="5"/>
  <c r="I31" i="5"/>
  <c r="K47" i="5"/>
  <c r="K95" i="5"/>
  <c r="J119" i="5"/>
  <c r="J159" i="5"/>
  <c r="I9" i="5"/>
  <c r="J10" i="5"/>
  <c r="I14" i="5"/>
  <c r="J15" i="5"/>
  <c r="J23" i="5"/>
  <c r="J31" i="5"/>
  <c r="J39" i="5"/>
  <c r="I47" i="5"/>
  <c r="J103" i="5"/>
  <c r="J111" i="5"/>
  <c r="J127" i="5"/>
  <c r="J135" i="5"/>
  <c r="H7" i="5"/>
  <c r="I8" i="5"/>
  <c r="K10" i="5"/>
  <c r="I12" i="5"/>
  <c r="K15" i="5"/>
  <c r="K31" i="5"/>
  <c r="K39" i="5"/>
  <c r="K103" i="5"/>
  <c r="K111" i="5"/>
  <c r="K127" i="5"/>
  <c r="K135" i="5"/>
  <c r="I151" i="5"/>
  <c r="I159" i="5"/>
  <c r="K7" i="5" l="1"/>
  <c r="J7" i="5"/>
  <c r="I7" i="5"/>
</calcChain>
</file>

<file path=xl/comments1.xml><?xml version="1.0" encoding="utf-8"?>
<comments xmlns="http://schemas.openxmlformats.org/spreadsheetml/2006/main">
  <authors>
    <author>Автор</author>
  </authors>
  <commentList>
    <comment ref="E71" authorId="0">
      <text>
        <r>
          <rPr>
            <sz val="48"/>
            <color indexed="81"/>
            <rFont val="Tahoma"/>
            <family val="2"/>
            <charset val="204"/>
          </rPr>
          <t>В соответствии с утвержденной мп</t>
        </r>
      </text>
    </comment>
  </commentList>
</comments>
</file>

<file path=xl/sharedStrings.xml><?xml version="1.0" encoding="utf-8"?>
<sst xmlns="http://schemas.openxmlformats.org/spreadsheetml/2006/main" count="248" uniqueCount="72">
  <si>
    <t>План (согласно комплексного плана)</t>
  </si>
  <si>
    <t xml:space="preserve">Лимит финансирования </t>
  </si>
  <si>
    <t>Кассовое исполнение</t>
  </si>
  <si>
    <t>"Обеспечение доступным и комфортным жильем жителей Нефтеюганского района в 2017-2020 годах"</t>
  </si>
  <si>
    <t>Отчет о ходе реализации  муниципальных программ  и ведомственных  целевых программ   Нефтеюганского района.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</si>
  <si>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</si>
  <si>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</si>
  <si>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</si>
  <si>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</si>
  <si>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"01" июля 2017</t>
  </si>
  <si>
    <t>Примечание</t>
  </si>
  <si>
    <t>Количество целевых показателей</t>
  </si>
  <si>
    <t>Ответственные исполнители              (Ф.И.О.  телефон)</t>
  </si>
  <si>
    <t>Утвержденный/уточненный  план на 2017 год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</si>
  <si>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</si>
  <si>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</si>
  <si>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</si>
  <si>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</si>
  <si>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</si>
  <si>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</si>
  <si>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</t>
  </si>
  <si>
    <t xml:space="preserve">Всего 21 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</si>
  <si>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</si>
  <si>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</si>
  <si>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</si>
  <si>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</si>
  <si>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</si>
  <si>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</si>
  <si>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</si>
  <si>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</si>
  <si>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2017 - 2020 годы"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</si>
  <si>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</si>
  <si>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"Доступная среда Нефтеюганского района на 2017-2020 годы"</t>
  </si>
  <si>
    <t>Начальник отдела  социально-трудовых отношений
Рошка И.В.
238014</t>
  </si>
  <si>
    <t>"Развитие культуры Нефтеюганского района на 2017 -2020 годы"</t>
  </si>
  <si>
    <t>Заместитель директоар МКУ "Управление по обеспечению деятельности учереждений культуры и спорта"
Елисеева Н.Н.
236907
 Председателяь комитета по культуре
Ковалевская Е.А.
277379</t>
  </si>
  <si>
    <t>«Развитие информационного общества Нефтеюганского района на 2017-2020 годы»</t>
  </si>
  <si>
    <t>Заместитель начальника  УИТиАР
Д.Н.Пастушенко 
250177</t>
  </si>
  <si>
    <t>"Развитие физической  культуры  и  спорта в Нефтеюганском  районе на  2017 - 2020 годы"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</si>
  <si>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</si>
  <si>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2017-2020 годах"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</si>
  <si>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</si>
  <si>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2017–2020 годы"</t>
  </si>
  <si>
    <t>Председатель комитета по делам народов Севера, охраны окружающей среды и водных ресурсов,
Воронова О.Ю.
 250229</t>
  </si>
  <si>
    <t xml:space="preserve">Председатель комитета по жилищной политике
Абрагимова В.Н.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</si>
  <si>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2017 - 2020 годы"</t>
  </si>
  <si>
    <t>Начальник ОРИМП 
Горячева О.К.
250202</t>
  </si>
  <si>
    <t xml:space="preserve"> "Обеспечение прав и законных интересов населения Нефтеюгаенского района в отдельных сферах жизнедеятельности в 2017-2020 годах" </t>
  </si>
  <si>
    <t>Начальник отдела профилактики терроризма и правонарушений, Белоус В.П. 256898</t>
  </si>
  <si>
    <t>"Защита населения и территорий от чрезвычайных ситуаций, обеспечение пожарной безопасности в Нефтеюганском районе на 2017-2020 годы"</t>
  </si>
  <si>
    <t>Председатель комитета гражданской защиты населения Нефтеюганского района 
Сычёв А.М. 
250162</t>
  </si>
  <si>
    <t>«Обеспечение экологической безопасности Нефтеюганского района на 2017-2020 годы»</t>
  </si>
  <si>
    <t>«Развитие гражданского общества Нефтеюганского района на 2017-2020 годы»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</si>
  <si>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</si>
  <si>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2017-2020 годы"</t>
  </si>
  <si>
    <t xml:space="preserve">Председатель комитета по экономической политике и предпринимательству
Шумейко И.М.
250179
</t>
  </si>
  <si>
    <t>"Развитие транспортной системы Нефтеюганского   района на период 2017 -2020 годы"</t>
  </si>
  <si>
    <t>Заместитель директора ДСиЖКК
Любиев Н.А.
250144
Начальник отдела по транспорту и дорогам
Юношева К.В.
250194</t>
  </si>
  <si>
    <t>«Управление имуществом муниципального образования Нефтеюганский район на 2017-2020 годы»</t>
  </si>
  <si>
    <t>Председатель комитета по управлению муниципальным имуществом
 Большакова О.Н,
290043</t>
  </si>
  <si>
    <t>«Управление муниципальными финансами в Нефтеюганском районе  на 2017-2020 годы»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</si>
  <si>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</si>
  <si>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условий и охраны труда в муниципальном образовании Нефтеюганский район на 2017-2020 годы"</t>
  </si>
  <si>
    <t>Начальник отдела социально-трудовых отношений
Рошка И.В.
238014</t>
  </si>
  <si>
    <t>"Социальная поддержка жителей  Нефтеюганского района  на 2017-2020 годы"</t>
  </si>
  <si>
    <t xml:space="preserve">Начальник отдела  по опеке и попечительству
Лобанкова В.В.
247606
</t>
  </si>
  <si>
    <t xml:space="preserve"> </t>
  </si>
  <si>
    <t>Совершенствование муниципального управления  в Нефтеюганском районе на 2017 - 2020 годы</t>
  </si>
  <si>
    <t xml:space="preserve">Начальник управления по учету и отчетности – главный бухгалтер АНР
Раздрогина Т.П.
250152
</t>
  </si>
  <si>
    <t>«Профилактика экстремизма, гармонизация межэтнических и межкультурных отношений в Нефтеюганском районе на 2017-2020 годы»</t>
  </si>
  <si>
    <t>Начальник управления по связям с 
общественностью
А.Н.Федорова
256815</t>
  </si>
  <si>
    <t>«Формирование комфортной городской среды в муниципальном образовании  Нефтеюганский  район на 2017»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</si>
</sst>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\ _₽_-;\-* #,##0.0\ _₽_-;_-* &quot;-&quot;?\ _₽_-;_-@_-"/>
    <numFmt numFmtId="165" formatCode="_-* #,##0.00_р_._-;\-* #,##0.00_р_._-;_-* &quot;-&quot;??_р_._-;_-@_-"/>
    <numFmt numFmtId="167" formatCode="_(* #,##0.00_);_(* \(#,##0.00\);_(* &quot;-&quot;??_);_(@_)"/>
    <numFmt numFmtId="168" formatCode="_-* #,##0_р_._-;\-* #,##0_р_._-;_-* &quot;-&quot;_р_._-;_-@_-"/>
    <numFmt numFmtId="169" formatCode="#,##0.0_ ;\-#,##0.0\ "/>
    <numFmt numFmtId="170" formatCode="_-* #,##0.0_р_._-;\-* #,##0.0_р_._-;_-* &quot;-&quot;?_р_._-;_-@_-"/>
    <numFmt numFmtId="171" formatCode="_-* #,##0.000_р_._-;\-* #,##0.000_р_._-;_-* &quot;-&quot;???_р_._-;_-@_-"/>
    <numFmt numFmtId="172" formatCode="#,##0.00_ ;\-#,##0.00\ "/>
    <numFmt numFmtId="173" formatCode="_-* #,##0.00&quot;р.&quot;_-;\-* #,##0.00&quot;р.&quot;_-;_-* &quot;-&quot;??&quot;р.&quot;_-;_-@_-"/>
    <numFmt numFmtId="174" formatCode="_-* #,##0.00\ _р_._-;\-* #,##0.00\ _р_._-;_-* &quot;-&quot;??\ 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2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48"/>
      <name val="Times New Roman"/>
      <family val="1"/>
      <charset val="204"/>
    </font>
    <font>
      <sz val="26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48"/>
      <color indexed="81"/>
      <name val="Tahoma"/>
      <family val="2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3">
    <xf numFmtId="0" fontId="0" fillId="0" borderId="0"/>
    <xf numFmtId="165" fontId="5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173" fontId="26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26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1" xfId="16" applyFont="1" applyBorder="1" applyAlignment="1">
      <alignment horizontal="center" vertical="center" wrapText="1"/>
    </xf>
    <xf numFmtId="0" fontId="10" fillId="3" borderId="1" xfId="17" applyFont="1" applyFill="1" applyBorder="1" applyAlignment="1">
      <alignment horizontal="center" vertical="center"/>
    </xf>
    <xf numFmtId="0" fontId="10" fillId="2" borderId="1" xfId="16" applyFont="1" applyFill="1" applyBorder="1" applyAlignment="1">
      <alignment horizontal="center" vertical="center"/>
    </xf>
    <xf numFmtId="0" fontId="10" fillId="2" borderId="1" xfId="16" applyFont="1" applyFill="1" applyBorder="1" applyAlignment="1">
      <alignment horizontal="center" vertical="center" wrapText="1"/>
    </xf>
    <xf numFmtId="0" fontId="10" fillId="0" borderId="0" xfId="16" applyFont="1"/>
    <xf numFmtId="0" fontId="3" fillId="0" borderId="0" xfId="16" applyFont="1"/>
    <xf numFmtId="0" fontId="1" fillId="0" borderId="0" xfId="16"/>
    <xf numFmtId="0" fontId="12" fillId="3" borderId="2" xfId="16" applyFont="1" applyFill="1" applyBorder="1" applyAlignment="1">
      <alignment horizontal="center" vertical="center" wrapText="1"/>
    </xf>
    <xf numFmtId="0" fontId="13" fillId="0" borderId="2" xfId="16" applyFont="1" applyBorder="1" applyAlignment="1">
      <alignment horizontal="center" vertical="center" wrapText="1"/>
    </xf>
    <xf numFmtId="0" fontId="13" fillId="0" borderId="1" xfId="16" applyFont="1" applyBorder="1" applyAlignment="1">
      <alignment horizontal="center" vertical="center" wrapText="1"/>
    </xf>
    <xf numFmtId="0" fontId="13" fillId="0" borderId="3" xfId="16" applyFont="1" applyBorder="1" applyAlignment="1">
      <alignment horizontal="center" vertical="center" wrapText="1"/>
    </xf>
    <xf numFmtId="0" fontId="13" fillId="3" borderId="2" xfId="16" applyFont="1" applyFill="1" applyBorder="1" applyAlignment="1">
      <alignment horizontal="center" vertical="center" wrapText="1"/>
    </xf>
    <xf numFmtId="49" fontId="13" fillId="3" borderId="2" xfId="16" applyNumberFormat="1" applyFont="1" applyFill="1" applyBorder="1" applyAlignment="1">
      <alignment horizontal="center" vertical="center" wrapText="1"/>
    </xf>
    <xf numFmtId="49" fontId="12" fillId="2" borderId="1" xfId="16" applyNumberFormat="1" applyFont="1" applyFill="1" applyBorder="1" applyAlignment="1">
      <alignment horizontal="center" vertical="center" wrapText="1"/>
    </xf>
    <xf numFmtId="0" fontId="10" fillId="2" borderId="1" xfId="16" applyFont="1" applyFill="1" applyBorder="1" applyAlignment="1">
      <alignment horizontal="center" vertical="center"/>
    </xf>
    <xf numFmtId="0" fontId="12" fillId="0" borderId="1" xfId="16" applyFont="1" applyBorder="1" applyAlignment="1">
      <alignment horizontal="center" vertical="center" wrapText="1"/>
    </xf>
    <xf numFmtId="0" fontId="14" fillId="0" borderId="0" xfId="16" applyFont="1"/>
    <xf numFmtId="0" fontId="15" fillId="0" borderId="0" xfId="16" applyFont="1"/>
    <xf numFmtId="0" fontId="16" fillId="0" borderId="0" xfId="16" applyFont="1"/>
    <xf numFmtId="0" fontId="10" fillId="0" borderId="1" xfId="16" applyFont="1" applyBorder="1" applyAlignment="1">
      <alignment horizontal="center" vertical="center" wrapText="1"/>
    </xf>
    <xf numFmtId="0" fontId="17" fillId="0" borderId="1" xfId="16" applyFont="1" applyBorder="1" applyAlignment="1">
      <alignment horizontal="center" vertical="center" wrapText="1"/>
    </xf>
    <xf numFmtId="168" fontId="17" fillId="0" borderId="2" xfId="16" applyNumberFormat="1" applyFont="1" applyBorder="1" applyAlignment="1">
      <alignment horizontal="center" vertical="center"/>
    </xf>
    <xf numFmtId="0" fontId="17" fillId="0" borderId="1" xfId="16" applyFont="1" applyFill="1" applyBorder="1" applyAlignment="1">
      <alignment horizontal="center" vertical="center" textRotation="90" wrapText="1"/>
    </xf>
    <xf numFmtId="164" fontId="17" fillId="4" borderId="1" xfId="11" applyNumberFormat="1" applyFont="1" applyFill="1" applyBorder="1" applyAlignment="1">
      <alignment horizontal="center" vertical="center" wrapText="1"/>
    </xf>
    <xf numFmtId="169" fontId="17" fillId="4" borderId="1" xfId="11" applyNumberFormat="1" applyFont="1" applyFill="1" applyBorder="1" applyAlignment="1">
      <alignment horizontal="right" vertical="center" wrapText="1"/>
    </xf>
    <xf numFmtId="49" fontId="17" fillId="2" borderId="1" xfId="11" applyNumberFormat="1" applyFont="1" applyFill="1" applyBorder="1" applyAlignment="1">
      <alignment horizontal="center" vertical="center"/>
    </xf>
    <xf numFmtId="1" fontId="10" fillId="2" borderId="1" xfId="16" applyNumberFormat="1" applyFont="1" applyFill="1" applyBorder="1" applyAlignment="1">
      <alignment horizontal="center" vertical="center" wrapText="1"/>
    </xf>
    <xf numFmtId="0" fontId="18" fillId="0" borderId="0" xfId="16" applyFont="1"/>
    <xf numFmtId="0" fontId="17" fillId="0" borderId="4" xfId="16" applyFont="1" applyBorder="1" applyAlignment="1">
      <alignment horizontal="center" vertical="center"/>
    </xf>
    <xf numFmtId="16" fontId="10" fillId="5" borderId="1" xfId="16" applyNumberFormat="1" applyFont="1" applyFill="1" applyBorder="1" applyAlignment="1">
      <alignment horizontal="center" vertical="center" textRotation="90" wrapText="1"/>
    </xf>
    <xf numFmtId="164" fontId="10" fillId="3" borderId="1" xfId="16" applyNumberFormat="1" applyFont="1" applyFill="1" applyBorder="1" applyAlignment="1">
      <alignment horizontal="center" vertical="center" wrapText="1"/>
    </xf>
    <xf numFmtId="169" fontId="10" fillId="3" borderId="1" xfId="16" applyNumberFormat="1" applyFont="1" applyFill="1" applyBorder="1" applyAlignment="1">
      <alignment horizontal="right" vertical="center" wrapText="1"/>
    </xf>
    <xf numFmtId="164" fontId="17" fillId="3" borderId="1" xfId="16" applyNumberFormat="1" applyFont="1" applyFill="1" applyBorder="1" applyAlignment="1">
      <alignment horizontal="center" vertical="center" wrapText="1"/>
    </xf>
    <xf numFmtId="16" fontId="19" fillId="5" borderId="1" xfId="18" applyNumberFormat="1" applyFont="1" applyFill="1" applyBorder="1" applyAlignment="1">
      <alignment horizontal="center" vertical="center" textRotation="90" wrapText="1"/>
    </xf>
    <xf numFmtId="164" fontId="10" fillId="3" borderId="1" xfId="19" applyNumberFormat="1" applyFont="1" applyFill="1" applyBorder="1" applyAlignment="1">
      <alignment horizontal="right" vertical="center" wrapText="1"/>
    </xf>
    <xf numFmtId="0" fontId="10" fillId="5" borderId="1" xfId="18" applyFont="1" applyFill="1" applyBorder="1" applyAlignment="1">
      <alignment horizontal="center" vertical="center" textRotation="90" wrapText="1"/>
    </xf>
    <xf numFmtId="0" fontId="17" fillId="0" borderId="3" xfId="16" applyFont="1" applyBorder="1" applyAlignment="1">
      <alignment horizontal="center" vertical="center"/>
    </xf>
    <xf numFmtId="0" fontId="10" fillId="5" borderId="1" xfId="16" applyFont="1" applyFill="1" applyBorder="1" applyAlignment="1">
      <alignment horizontal="center" vertical="center" textRotation="90" wrapText="1"/>
    </xf>
    <xf numFmtId="0" fontId="10" fillId="5" borderId="1" xfId="16" applyFont="1" applyFill="1" applyBorder="1" applyAlignment="1">
      <alignment horizontal="center" vertical="center"/>
    </xf>
    <xf numFmtId="0" fontId="10" fillId="5" borderId="1" xfId="16" applyFont="1" applyFill="1" applyBorder="1" applyAlignment="1">
      <alignment horizontal="center" vertical="center" wrapText="1"/>
    </xf>
    <xf numFmtId="168" fontId="10" fillId="5" borderId="1" xfId="16" applyNumberFormat="1" applyFont="1" applyFill="1" applyBorder="1" applyAlignment="1">
      <alignment horizontal="center" vertical="center"/>
    </xf>
    <xf numFmtId="49" fontId="14" fillId="2" borderId="1" xfId="11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2" borderId="1" xfId="11" applyNumberFormat="1" applyFont="1" applyFill="1" applyBorder="1" applyAlignment="1">
      <alignment horizontal="center" vertical="center" wrapText="1"/>
    </xf>
    <xf numFmtId="164" fontId="10" fillId="5" borderId="1" xfId="19" applyNumberFormat="1" applyFont="1" applyFill="1" applyBorder="1" applyAlignment="1">
      <alignment horizontal="right" vertical="center" wrapText="1"/>
    </xf>
    <xf numFmtId="164" fontId="17" fillId="0" borderId="1" xfId="1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1" applyNumberFormat="1" applyFont="1" applyFill="1" applyBorder="1" applyAlignment="1">
      <alignment horizontal="center" vertical="center" wrapText="1"/>
    </xf>
    <xf numFmtId="169" fontId="10" fillId="0" borderId="1" xfId="16" applyNumberFormat="1" applyFont="1" applyFill="1" applyBorder="1" applyAlignment="1">
      <alignment horizontal="right" vertical="center" wrapText="1"/>
    </xf>
    <xf numFmtId="170" fontId="20" fillId="0" borderId="0" xfId="0" applyNumberFormat="1" applyFont="1"/>
    <xf numFmtId="164" fontId="10" fillId="0" borderId="1" xfId="16" applyNumberFormat="1" applyFont="1" applyFill="1" applyBorder="1" applyAlignment="1">
      <alignment horizontal="right" vertical="center" wrapText="1"/>
    </xf>
    <xf numFmtId="0" fontId="10" fillId="0" borderId="1" xfId="20" applyFont="1" applyFill="1" applyBorder="1" applyAlignment="1">
      <alignment horizontal="center" vertical="center" wrapText="1"/>
    </xf>
    <xf numFmtId="164" fontId="10" fillId="5" borderId="1" xfId="11" applyNumberFormat="1" applyFont="1" applyFill="1" applyBorder="1" applyAlignment="1">
      <alignment horizontal="center" vertical="center" wrapText="1"/>
    </xf>
    <xf numFmtId="164" fontId="21" fillId="5" borderId="1" xfId="11" applyNumberFormat="1" applyFont="1" applyFill="1" applyBorder="1" applyAlignment="1">
      <alignment horizontal="center" vertical="center" wrapText="1"/>
    </xf>
    <xf numFmtId="164" fontId="17" fillId="2" borderId="1" xfId="11" applyNumberFormat="1" applyFont="1" applyFill="1" applyBorder="1" applyAlignment="1">
      <alignment horizontal="center" vertical="center" wrapText="1"/>
    </xf>
    <xf numFmtId="0" fontId="10" fillId="0" borderId="1" xfId="20" applyFont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 wrapText="1"/>
    </xf>
    <xf numFmtId="0" fontId="4" fillId="0" borderId="1" xfId="16" applyFont="1" applyBorder="1" applyAlignment="1">
      <alignment horizontal="center" vertical="center" wrapText="1"/>
    </xf>
    <xf numFmtId="169" fontId="10" fillId="5" borderId="1" xfId="19" applyNumberFormat="1" applyFont="1" applyFill="1" applyBorder="1" applyAlignment="1">
      <alignment horizontal="right" vertical="center" wrapText="1"/>
    </xf>
    <xf numFmtId="0" fontId="10" fillId="0" borderId="1" xfId="16" applyFont="1" applyFill="1" applyBorder="1" applyAlignment="1">
      <alignment horizontal="center" vertical="center" wrapText="1"/>
    </xf>
    <xf numFmtId="169" fontId="10" fillId="5" borderId="1" xfId="11" applyNumberFormat="1" applyFont="1" applyFill="1" applyBorder="1" applyAlignment="1">
      <alignment horizontal="right" vertical="center" wrapText="1"/>
    </xf>
    <xf numFmtId="164" fontId="10" fillId="5" borderId="1" xfId="11" applyNumberFormat="1" applyFont="1" applyFill="1" applyBorder="1" applyAlignment="1">
      <alignment horizontal="right" vertical="center" wrapText="1"/>
    </xf>
    <xf numFmtId="164" fontId="10" fillId="0" borderId="1" xfId="16" applyNumberFormat="1" applyFont="1" applyFill="1" applyBorder="1" applyAlignment="1">
      <alignment horizontal="center" vertical="center" wrapText="1"/>
    </xf>
    <xf numFmtId="164" fontId="17" fillId="4" borderId="1" xfId="11" applyNumberFormat="1" applyFont="1" applyFill="1" applyBorder="1" applyAlignment="1">
      <alignment horizontal="right" vertical="center" wrapText="1"/>
    </xf>
    <xf numFmtId="164" fontId="22" fillId="0" borderId="1" xfId="11" applyNumberFormat="1" applyFont="1" applyFill="1" applyBorder="1" applyAlignment="1">
      <alignment horizontal="center" vertical="center" wrapText="1"/>
    </xf>
    <xf numFmtId="164" fontId="22" fillId="5" borderId="1" xfId="19" applyNumberFormat="1" applyFont="1" applyFill="1" applyBorder="1" applyAlignment="1">
      <alignment horizontal="right" vertical="center" wrapText="1"/>
    </xf>
    <xf numFmtId="164" fontId="23" fillId="0" borderId="1" xfId="11" applyNumberFormat="1" applyFont="1" applyFill="1" applyBorder="1" applyAlignment="1">
      <alignment horizontal="center" vertical="center" wrapText="1"/>
    </xf>
    <xf numFmtId="169" fontId="17" fillId="4" borderId="1" xfId="19" applyNumberFormat="1" applyFont="1" applyFill="1" applyBorder="1" applyAlignment="1">
      <alignment horizontal="right" vertical="center" wrapText="1"/>
    </xf>
    <xf numFmtId="0" fontId="10" fillId="0" borderId="1" xfId="21" applyFont="1" applyFill="1" applyBorder="1" applyAlignment="1">
      <alignment horizontal="center" vertical="center" wrapText="1"/>
    </xf>
    <xf numFmtId="0" fontId="10" fillId="0" borderId="1" xfId="21" applyFont="1" applyBorder="1" applyAlignment="1">
      <alignment horizontal="center" vertical="center" wrapText="1"/>
    </xf>
    <xf numFmtId="169" fontId="10" fillId="0" borderId="1" xfId="19" applyNumberFormat="1" applyFont="1" applyFill="1" applyBorder="1" applyAlignment="1">
      <alignment horizontal="right" vertical="center" wrapText="1"/>
    </xf>
    <xf numFmtId="164" fontId="10" fillId="5" borderId="1" xfId="16" applyNumberFormat="1" applyFont="1" applyFill="1" applyBorder="1" applyAlignment="1">
      <alignment horizontal="center" vertical="center" wrapText="1"/>
    </xf>
    <xf numFmtId="164" fontId="10" fillId="2" borderId="1" xfId="16" applyNumberFormat="1" applyFont="1" applyFill="1" applyBorder="1" applyAlignment="1">
      <alignment horizontal="center" vertical="center" wrapText="1"/>
    </xf>
    <xf numFmtId="1" fontId="10" fillId="2" borderId="1" xfId="11" applyNumberFormat="1" applyFont="1" applyFill="1" applyBorder="1" applyAlignment="1">
      <alignment horizontal="center" vertical="center" wrapText="1"/>
    </xf>
    <xf numFmtId="168" fontId="10" fillId="0" borderId="1" xfId="16" applyNumberFormat="1" applyFont="1" applyFill="1" applyBorder="1" applyAlignment="1">
      <alignment horizontal="center" vertical="center"/>
    </xf>
    <xf numFmtId="49" fontId="24" fillId="2" borderId="1" xfId="11" applyNumberFormat="1" applyFont="1" applyFill="1" applyBorder="1" applyAlignment="1">
      <alignment horizontal="left" vertical="center" wrapText="1"/>
    </xf>
    <xf numFmtId="0" fontId="14" fillId="0" borderId="1" xfId="11" applyNumberFormat="1" applyFont="1" applyFill="1" applyBorder="1" applyAlignment="1">
      <alignment horizontal="left" vertical="center" wrapText="1"/>
    </xf>
    <xf numFmtId="171" fontId="10" fillId="0" borderId="1" xfId="17" applyNumberFormat="1" applyFont="1" applyFill="1" applyBorder="1" applyAlignment="1">
      <alignment horizontal="center" vertical="center" wrapText="1"/>
    </xf>
    <xf numFmtId="171" fontId="10" fillId="0" borderId="1" xfId="17" applyNumberFormat="1" applyFont="1" applyBorder="1" applyAlignment="1">
      <alignment horizontal="center" vertical="center" wrapText="1"/>
    </xf>
    <xf numFmtId="0" fontId="10" fillId="2" borderId="1" xfId="18" applyFont="1" applyFill="1" applyBorder="1" applyAlignment="1">
      <alignment horizontal="center" vertical="center" wrapText="1"/>
    </xf>
    <xf numFmtId="49" fontId="14" fillId="2" borderId="1" xfId="11" applyNumberFormat="1" applyFont="1" applyFill="1" applyBorder="1" applyAlignment="1">
      <alignment horizontal="left" vertical="center"/>
    </xf>
    <xf numFmtId="2" fontId="14" fillId="2" borderId="1" xfId="11" applyNumberFormat="1" applyFont="1" applyFill="1" applyBorder="1" applyAlignment="1">
      <alignment horizontal="left" vertical="center" wrapText="1"/>
    </xf>
    <xf numFmtId="164" fontId="10" fillId="0" borderId="1" xfId="19" applyNumberFormat="1" applyFont="1" applyFill="1" applyBorder="1" applyAlignment="1">
      <alignment horizontal="right" vertical="center" wrapText="1"/>
    </xf>
    <xf numFmtId="169" fontId="10" fillId="0" borderId="1" xfId="11" applyNumberFormat="1" applyFont="1" applyFill="1" applyBorder="1" applyAlignment="1">
      <alignment horizontal="right" vertical="center" wrapText="1"/>
    </xf>
    <xf numFmtId="164" fontId="10" fillId="0" borderId="1" xfId="11" applyNumberFormat="1" applyFont="1" applyFill="1" applyBorder="1" applyAlignment="1">
      <alignment horizontal="right" vertical="center" wrapText="1"/>
    </xf>
    <xf numFmtId="170" fontId="14" fillId="2" borderId="1" xfId="11" applyNumberFormat="1" applyFont="1" applyFill="1" applyBorder="1" applyAlignment="1">
      <alignment horizontal="left" vertical="center" wrapText="1"/>
    </xf>
    <xf numFmtId="170" fontId="14" fillId="2" borderId="1" xfId="11" applyNumberFormat="1" applyFont="1" applyFill="1" applyBorder="1" applyAlignment="1">
      <alignment horizontal="left" vertical="center"/>
    </xf>
    <xf numFmtId="164" fontId="22" fillId="2" borderId="1" xfId="11" applyNumberFormat="1" applyFont="1" applyFill="1" applyBorder="1" applyAlignment="1">
      <alignment horizontal="center" vertical="center" wrapText="1"/>
    </xf>
    <xf numFmtId="164" fontId="22" fillId="2" borderId="1" xfId="19" applyNumberFormat="1" applyFont="1" applyFill="1" applyBorder="1" applyAlignment="1">
      <alignment horizontal="right" vertical="center" wrapText="1"/>
    </xf>
    <xf numFmtId="164" fontId="23" fillId="2" borderId="1" xfId="11" applyNumberFormat="1" applyFont="1" applyFill="1" applyBorder="1" applyAlignment="1">
      <alignment horizontal="center" vertical="center" wrapText="1"/>
    </xf>
    <xf numFmtId="172" fontId="10" fillId="2" borderId="1" xfId="19" applyNumberFormat="1" applyFont="1" applyFill="1" applyBorder="1" applyAlignment="1">
      <alignment horizontal="right" vertical="center" wrapText="1"/>
    </xf>
    <xf numFmtId="164" fontId="10" fillId="2" borderId="1" xfId="11" applyNumberFormat="1" applyFont="1" applyFill="1" applyBorder="1" applyAlignment="1">
      <alignment horizontal="right" vertical="center" wrapText="1"/>
    </xf>
    <xf numFmtId="164" fontId="22" fillId="2" borderId="4" xfId="11" applyNumberFormat="1" applyFont="1" applyFill="1" applyBorder="1" applyAlignment="1">
      <alignment horizontal="center" vertical="center" wrapText="1"/>
    </xf>
    <xf numFmtId="164" fontId="17" fillId="2" borderId="1" xfId="11" applyNumberFormat="1" applyFont="1" applyFill="1" applyBorder="1" applyAlignment="1">
      <alignment horizontal="right" vertical="center" wrapText="1"/>
    </xf>
    <xf numFmtId="169" fontId="10" fillId="2" borderId="1" xfId="11" applyNumberFormat="1" applyFont="1" applyFill="1" applyBorder="1" applyAlignment="1">
      <alignment horizontal="right" vertical="center" wrapText="1"/>
    </xf>
    <xf numFmtId="169" fontId="17" fillId="2" borderId="1" xfId="11" applyNumberFormat="1" applyFont="1" applyFill="1" applyBorder="1" applyAlignment="1">
      <alignment horizontal="right" vertical="center" wrapText="1"/>
    </xf>
    <xf numFmtId="170" fontId="24" fillId="2" borderId="1" xfId="1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</cellXfs>
  <cellStyles count="563">
    <cellStyle name="Денежный 2" xfId="22"/>
    <cellStyle name="Обычный" xfId="0" builtinId="0"/>
    <cellStyle name="Обычный 2" xfId="2"/>
    <cellStyle name="Обычный 2 2" xfId="3"/>
    <cellStyle name="Обычный 2 2 10" xfId="23"/>
    <cellStyle name="Обычный 2 2 10 2" xfId="24"/>
    <cellStyle name="Обычный 2 2 10_МП №15 Развитие транспортной системы" xfId="25"/>
    <cellStyle name="Обычный 2 2 11" xfId="26"/>
    <cellStyle name="Обычный 2 2 11 2" xfId="27"/>
    <cellStyle name="Обычный 2 2 11 3" xfId="21"/>
    <cellStyle name="Обычный 2 2 12" xfId="28"/>
    <cellStyle name="Обычный 2 2 12 2 2" xfId="29"/>
    <cellStyle name="Обычный 2 2 13" xfId="30"/>
    <cellStyle name="Обычный 2 2 14" xfId="16"/>
    <cellStyle name="Обычный 2 2 15" xfId="31"/>
    <cellStyle name="Обычный 2 2 16" xfId="32"/>
    <cellStyle name="Обычный 2 2 2" xfId="33"/>
    <cellStyle name="Обычный 2 2 2 2" xfId="34"/>
    <cellStyle name="Обычный 2 2 2 2 2" xfId="35"/>
    <cellStyle name="Обычный 2 2 2 2 2 2" xfId="36"/>
    <cellStyle name="Обычный 2 2 2 2 2 2 2" xfId="37"/>
    <cellStyle name="Обычный 2 2 2 2 2 2 2 2" xfId="38"/>
    <cellStyle name="Обычный 2 2 2 2 2 2 2 3" xfId="39"/>
    <cellStyle name="Обычный 2 2 2 2 2 2 3" xfId="40"/>
    <cellStyle name="Обычный 2 2 2 2 2 2 4" xfId="41"/>
    <cellStyle name="Обычный 2 2 2 2 2 3" xfId="42"/>
    <cellStyle name="Обычный 2 2 2 2 2 3 2" xfId="43"/>
    <cellStyle name="Обычный 2 2 2 2 2 3 3" xfId="44"/>
    <cellStyle name="Обычный 2 2 2 2 2 4" xfId="45"/>
    <cellStyle name="Обычный 2 2 2 2 2 5" xfId="46"/>
    <cellStyle name="Обычный 2 2 2 2 2 6" xfId="47"/>
    <cellStyle name="Обычный 2 2 2 2 2 7" xfId="48"/>
    <cellStyle name="Обычный 2 2 2 2 3" xfId="49"/>
    <cellStyle name="Обычный 2 2 2 2 3 2" xfId="50"/>
    <cellStyle name="Обычный 2 2 2 2 3 2 2" xfId="51"/>
    <cellStyle name="Обычный 2 2 2 2 3 2 3" xfId="52"/>
    <cellStyle name="Обычный 2 2 2 2 3 3" xfId="53"/>
    <cellStyle name="Обычный 2 2 2 2 3 4" xfId="54"/>
    <cellStyle name="Обычный 2 2 2 2 3 5" xfId="55"/>
    <cellStyle name="Обычный 2 2 2 2 3 6" xfId="56"/>
    <cellStyle name="Обычный 2 2 2 2 4" xfId="57"/>
    <cellStyle name="Обычный 2 2 2 2 4 2" xfId="58"/>
    <cellStyle name="Обычный 2 2 2 2 4 3" xfId="59"/>
    <cellStyle name="Обычный 2 2 2 2 4 4" xfId="60"/>
    <cellStyle name="Обычный 2 2 2 2 5" xfId="61"/>
    <cellStyle name="Обычный 2 2 2 2 5 2" xfId="62"/>
    <cellStyle name="Обычный 2 2 2 2 6" xfId="63"/>
    <cellStyle name="Обычный 2 2 2 2 6 2" xfId="64"/>
    <cellStyle name="Обычный 2 2 2 2 7" xfId="65"/>
    <cellStyle name="Обычный 2 2 2 2 8" xfId="66"/>
    <cellStyle name="Обычный 2 2 2 3" xfId="67"/>
    <cellStyle name="Обычный 2 2 2 3 2" xfId="68"/>
    <cellStyle name="Обычный 2 2 2 3 2 2" xfId="69"/>
    <cellStyle name="Обычный 2 2 2 3 2 2 2" xfId="70"/>
    <cellStyle name="Обычный 2 2 2 3 2 2 3" xfId="71"/>
    <cellStyle name="Обычный 2 2 2 3 2 3" xfId="72"/>
    <cellStyle name="Обычный 2 2 2 3 2 4" xfId="73"/>
    <cellStyle name="Обычный 2 2 2 3 3" xfId="74"/>
    <cellStyle name="Обычный 2 2 2 3 3 2" xfId="75"/>
    <cellStyle name="Обычный 2 2 2 3 3 3" xfId="76"/>
    <cellStyle name="Обычный 2 2 2 3 4" xfId="77"/>
    <cellStyle name="Обычный 2 2 2 3 5" xfId="78"/>
    <cellStyle name="Обычный 2 2 2 3 6" xfId="79"/>
    <cellStyle name="Обычный 2 2 2 3 7" xfId="80"/>
    <cellStyle name="Обычный 2 2 2 4" xfId="81"/>
    <cellStyle name="Обычный 2 2 2 4 2" xfId="82"/>
    <cellStyle name="Обычный 2 2 2 4 2 2" xfId="83"/>
    <cellStyle name="Обычный 2 2 2 4 2 3" xfId="84"/>
    <cellStyle name="Обычный 2 2 2 4 3" xfId="85"/>
    <cellStyle name="Обычный 2 2 2 4 4" xfId="86"/>
    <cellStyle name="Обычный 2 2 2 4 5" xfId="87"/>
    <cellStyle name="Обычный 2 2 2 4 6" xfId="88"/>
    <cellStyle name="Обычный 2 2 2 5" xfId="89"/>
    <cellStyle name="Обычный 2 2 2 5 2" xfId="90"/>
    <cellStyle name="Обычный 2 2 2 5 3" xfId="91"/>
    <cellStyle name="Обычный 2 2 2 5 4" xfId="92"/>
    <cellStyle name="Обычный 2 2 2 6" xfId="93"/>
    <cellStyle name="Обычный 2 2 2 6 2" xfId="94"/>
    <cellStyle name="Обычный 2 2 2 7" xfId="95"/>
    <cellStyle name="Обычный 2 2 2 7 2" xfId="96"/>
    <cellStyle name="Обычный 2 2 2 8" xfId="97"/>
    <cellStyle name="Обычный 2 2 2 9" xfId="98"/>
    <cellStyle name="Обычный 2 2 3" xfId="99"/>
    <cellStyle name="Обычный 2 2 3 2" xfId="100"/>
    <cellStyle name="Обычный 2 2 3 2 2" xfId="101"/>
    <cellStyle name="Обычный 2 2 3 2 2 2" xfId="102"/>
    <cellStyle name="Обычный 2 2 3 2 2 2 2" xfId="103"/>
    <cellStyle name="Обычный 2 2 3 2 2 2 2 2" xfId="104"/>
    <cellStyle name="Обычный 2 2 3 2 2 2 2 3" xfId="105"/>
    <cellStyle name="Обычный 2 2 3 2 2 2 3" xfId="106"/>
    <cellStyle name="Обычный 2 2 3 2 2 2 4" xfId="107"/>
    <cellStyle name="Обычный 2 2 3 2 2 3" xfId="108"/>
    <cellStyle name="Обычный 2 2 3 2 2 3 2" xfId="109"/>
    <cellStyle name="Обычный 2 2 3 2 2 3 3" xfId="110"/>
    <cellStyle name="Обычный 2 2 3 2 2 4" xfId="111"/>
    <cellStyle name="Обычный 2 2 3 2 2 5" xfId="112"/>
    <cellStyle name="Обычный 2 2 3 2 2 6" xfId="113"/>
    <cellStyle name="Обычный 2 2 3 2 2 7" xfId="114"/>
    <cellStyle name="Обычный 2 2 3 2 3" xfId="115"/>
    <cellStyle name="Обычный 2 2 3 2 3 2" xfId="116"/>
    <cellStyle name="Обычный 2 2 3 2 3 2 2" xfId="117"/>
    <cellStyle name="Обычный 2 2 3 2 3 2 3" xfId="118"/>
    <cellStyle name="Обычный 2 2 3 2 3 3" xfId="119"/>
    <cellStyle name="Обычный 2 2 3 2 3 4" xfId="120"/>
    <cellStyle name="Обычный 2 2 3 2 3 5" xfId="121"/>
    <cellStyle name="Обычный 2 2 3 2 3 6" xfId="122"/>
    <cellStyle name="Обычный 2 2 3 2 4" xfId="123"/>
    <cellStyle name="Обычный 2 2 3 2 4 2" xfId="124"/>
    <cellStyle name="Обычный 2 2 3 2 4 3" xfId="125"/>
    <cellStyle name="Обычный 2 2 3 2 4 4" xfId="126"/>
    <cellStyle name="Обычный 2 2 3 2 5" xfId="127"/>
    <cellStyle name="Обычный 2 2 3 2 5 2" xfId="128"/>
    <cellStyle name="Обычный 2 2 3 2 6" xfId="129"/>
    <cellStyle name="Обычный 2 2 3 2 6 2" xfId="130"/>
    <cellStyle name="Обычный 2 2 3 2 7" xfId="131"/>
    <cellStyle name="Обычный 2 2 3 2 8" xfId="132"/>
    <cellStyle name="Обычный 2 2 3 3" xfId="133"/>
    <cellStyle name="Обычный 2 2 3 3 2" xfId="134"/>
    <cellStyle name="Обычный 2 2 3 3 2 2" xfId="135"/>
    <cellStyle name="Обычный 2 2 3 3 2 2 2" xfId="136"/>
    <cellStyle name="Обычный 2 2 3 3 2 2 3" xfId="137"/>
    <cellStyle name="Обычный 2 2 3 3 2 3" xfId="138"/>
    <cellStyle name="Обычный 2 2 3 3 2 4" xfId="139"/>
    <cellStyle name="Обычный 2 2 3 3 3" xfId="140"/>
    <cellStyle name="Обычный 2 2 3 3 3 2" xfId="141"/>
    <cellStyle name="Обычный 2 2 3 3 3 3" xfId="142"/>
    <cellStyle name="Обычный 2 2 3 3 4" xfId="143"/>
    <cellStyle name="Обычный 2 2 3 3 5" xfId="144"/>
    <cellStyle name="Обычный 2 2 3 3 6" xfId="145"/>
    <cellStyle name="Обычный 2 2 3 3 7" xfId="146"/>
    <cellStyle name="Обычный 2 2 3 4" xfId="147"/>
    <cellStyle name="Обычный 2 2 3 4 2" xfId="148"/>
    <cellStyle name="Обычный 2 2 3 4 2 2" xfId="149"/>
    <cellStyle name="Обычный 2 2 3 4 2 3" xfId="150"/>
    <cellStyle name="Обычный 2 2 3 4 3" xfId="151"/>
    <cellStyle name="Обычный 2 2 3 4 4" xfId="152"/>
    <cellStyle name="Обычный 2 2 3 4 5" xfId="153"/>
    <cellStyle name="Обычный 2 2 3 4 6" xfId="154"/>
    <cellStyle name="Обычный 2 2 3 5" xfId="155"/>
    <cellStyle name="Обычный 2 2 3 5 2" xfId="156"/>
    <cellStyle name="Обычный 2 2 3 5 3" xfId="157"/>
    <cellStyle name="Обычный 2 2 3 5 4" xfId="158"/>
    <cellStyle name="Обычный 2 2 3 6" xfId="159"/>
    <cellStyle name="Обычный 2 2 3 6 2" xfId="160"/>
    <cellStyle name="Обычный 2 2 3 7" xfId="161"/>
    <cellStyle name="Обычный 2 2 3 7 2" xfId="162"/>
    <cellStyle name="Обычный 2 2 3 8" xfId="163"/>
    <cellStyle name="Обычный 2 2 3 9" xfId="164"/>
    <cellStyle name="Обычный 2 2 4" xfId="165"/>
    <cellStyle name="Обычный 2 2 4 2" xfId="166"/>
    <cellStyle name="Обычный 2 2 4 2 2" xfId="167"/>
    <cellStyle name="Обычный 2 2 4 2 2 2" xfId="168"/>
    <cellStyle name="Обычный 2 2 4 2 2 2 2" xfId="169"/>
    <cellStyle name="Обычный 2 2 4 2 2 2 2 2" xfId="170"/>
    <cellStyle name="Обычный 2 2 4 2 2 2 2 3" xfId="171"/>
    <cellStyle name="Обычный 2 2 4 2 2 2 3" xfId="172"/>
    <cellStyle name="Обычный 2 2 4 2 2 2 4" xfId="173"/>
    <cellStyle name="Обычный 2 2 4 2 2 3" xfId="174"/>
    <cellStyle name="Обычный 2 2 4 2 2 3 2" xfId="175"/>
    <cellStyle name="Обычный 2 2 4 2 2 3 3" xfId="176"/>
    <cellStyle name="Обычный 2 2 4 2 2 4" xfId="177"/>
    <cellStyle name="Обычный 2 2 4 2 2 5" xfId="178"/>
    <cellStyle name="Обычный 2 2 4 2 2 6" xfId="179"/>
    <cellStyle name="Обычный 2 2 4 2 2 7" xfId="180"/>
    <cellStyle name="Обычный 2 2 4 2 3" xfId="181"/>
    <cellStyle name="Обычный 2 2 4 2 3 2" xfId="182"/>
    <cellStyle name="Обычный 2 2 4 2 3 2 2" xfId="183"/>
    <cellStyle name="Обычный 2 2 4 2 3 2 3" xfId="184"/>
    <cellStyle name="Обычный 2 2 4 2 3 3" xfId="185"/>
    <cellStyle name="Обычный 2 2 4 2 3 4" xfId="186"/>
    <cellStyle name="Обычный 2 2 4 2 3 5" xfId="187"/>
    <cellStyle name="Обычный 2 2 4 2 3 6" xfId="188"/>
    <cellStyle name="Обычный 2 2 4 2 4" xfId="189"/>
    <cellStyle name="Обычный 2 2 4 2 4 2" xfId="190"/>
    <cellStyle name="Обычный 2 2 4 2 4 3" xfId="191"/>
    <cellStyle name="Обычный 2 2 4 2 4 4" xfId="192"/>
    <cellStyle name="Обычный 2 2 4 2 5" xfId="193"/>
    <cellStyle name="Обычный 2 2 4 2 5 2" xfId="194"/>
    <cellStyle name="Обычный 2 2 4 2 6" xfId="195"/>
    <cellStyle name="Обычный 2 2 4 2 6 2" xfId="196"/>
    <cellStyle name="Обычный 2 2 4 2 7" xfId="197"/>
    <cellStyle name="Обычный 2 2 4 2 8" xfId="198"/>
    <cellStyle name="Обычный 2 2 4 3" xfId="199"/>
    <cellStyle name="Обычный 2 2 4 3 2" xfId="200"/>
    <cellStyle name="Обычный 2 2 4 3 2 2" xfId="201"/>
    <cellStyle name="Обычный 2 2 4 3 2 2 2" xfId="202"/>
    <cellStyle name="Обычный 2 2 4 3 2 2 3" xfId="203"/>
    <cellStyle name="Обычный 2 2 4 3 2 3" xfId="204"/>
    <cellStyle name="Обычный 2 2 4 3 2 4" xfId="205"/>
    <cellStyle name="Обычный 2 2 4 3 3" xfId="206"/>
    <cellStyle name="Обычный 2 2 4 3 3 2" xfId="207"/>
    <cellStyle name="Обычный 2 2 4 3 3 3" xfId="208"/>
    <cellStyle name="Обычный 2 2 4 3 4" xfId="209"/>
    <cellStyle name="Обычный 2 2 4 3 5" xfId="210"/>
    <cellStyle name="Обычный 2 2 4 3 6" xfId="211"/>
    <cellStyle name="Обычный 2 2 4 3 7" xfId="212"/>
    <cellStyle name="Обычный 2 2 4 4" xfId="213"/>
    <cellStyle name="Обычный 2 2 4 4 2" xfId="214"/>
    <cellStyle name="Обычный 2 2 4 4 2 2" xfId="215"/>
    <cellStyle name="Обычный 2 2 4 4 2 3" xfId="216"/>
    <cellStyle name="Обычный 2 2 4 4 3" xfId="217"/>
    <cellStyle name="Обычный 2 2 4 4 4" xfId="218"/>
    <cellStyle name="Обычный 2 2 4 4 5" xfId="219"/>
    <cellStyle name="Обычный 2 2 4 4 6" xfId="220"/>
    <cellStyle name="Обычный 2 2 4 5" xfId="221"/>
    <cellStyle name="Обычный 2 2 4 5 2" xfId="222"/>
    <cellStyle name="Обычный 2 2 4 5 3" xfId="223"/>
    <cellStyle name="Обычный 2 2 4 5 4" xfId="224"/>
    <cellStyle name="Обычный 2 2 4 6" xfId="225"/>
    <cellStyle name="Обычный 2 2 4 6 2" xfId="226"/>
    <cellStyle name="Обычный 2 2 4 7" xfId="227"/>
    <cellStyle name="Обычный 2 2 4 7 2" xfId="228"/>
    <cellStyle name="Обычный 2 2 4 8" xfId="229"/>
    <cellStyle name="Обычный 2 2 4 9" xfId="230"/>
    <cellStyle name="Обычный 2 2 5" xfId="231"/>
    <cellStyle name="Обычный 2 2 5 2" xfId="232"/>
    <cellStyle name="Обычный 2 2 5 2 2" xfId="233"/>
    <cellStyle name="Обычный 2 2 5 2 2 2" xfId="234"/>
    <cellStyle name="Обычный 2 2 5 2 2 2 2" xfId="235"/>
    <cellStyle name="Обычный 2 2 5 2 2 2 3" xfId="236"/>
    <cellStyle name="Обычный 2 2 5 2 2 3" xfId="237"/>
    <cellStyle name="Обычный 2 2 5 2 2 4" xfId="238"/>
    <cellStyle name="Обычный 2 2 5 2 3" xfId="239"/>
    <cellStyle name="Обычный 2 2 5 2 3 2" xfId="240"/>
    <cellStyle name="Обычный 2 2 5 2 3 3" xfId="241"/>
    <cellStyle name="Обычный 2 2 5 2 4" xfId="242"/>
    <cellStyle name="Обычный 2 2 5 2 5" xfId="243"/>
    <cellStyle name="Обычный 2 2 5 2 6" xfId="244"/>
    <cellStyle name="Обычный 2 2 5 2 7" xfId="245"/>
    <cellStyle name="Обычный 2 2 5 3" xfId="246"/>
    <cellStyle name="Обычный 2 2 5 3 2" xfId="247"/>
    <cellStyle name="Обычный 2 2 5 3 2 2" xfId="248"/>
    <cellStyle name="Обычный 2 2 5 3 2 3" xfId="249"/>
    <cellStyle name="Обычный 2 2 5 3 3" xfId="250"/>
    <cellStyle name="Обычный 2 2 5 3 4" xfId="251"/>
    <cellStyle name="Обычный 2 2 5 3 5" xfId="252"/>
    <cellStyle name="Обычный 2 2 5 3 6" xfId="253"/>
    <cellStyle name="Обычный 2 2 5 4" xfId="254"/>
    <cellStyle name="Обычный 2 2 5 4 2" xfId="255"/>
    <cellStyle name="Обычный 2 2 5 4 3" xfId="256"/>
    <cellStyle name="Обычный 2 2 5 4 4" xfId="257"/>
    <cellStyle name="Обычный 2 2 5 5" xfId="258"/>
    <cellStyle name="Обычный 2 2 5 5 2" xfId="259"/>
    <cellStyle name="Обычный 2 2 5 6" xfId="260"/>
    <cellStyle name="Обычный 2 2 5 6 2" xfId="261"/>
    <cellStyle name="Обычный 2 2 5 7" xfId="262"/>
    <cellStyle name="Обычный 2 2 5 8" xfId="263"/>
    <cellStyle name="Обычный 2 2 6" xfId="264"/>
    <cellStyle name="Обычный 2 2 6 2" xfId="265"/>
    <cellStyle name="Обычный 2 2 6 2 2" xfId="266"/>
    <cellStyle name="Обычный 2 2 6 2 2 2" xfId="267"/>
    <cellStyle name="Обычный 2 2 6 2 2 2 2" xfId="268"/>
    <cellStyle name="Обычный 2 2 6 2 2 2 3" xfId="269"/>
    <cellStyle name="Обычный 2 2 6 2 2 3" xfId="270"/>
    <cellStyle name="Обычный 2 2 6 2 2 4" xfId="271"/>
    <cellStyle name="Обычный 2 2 6 2 3" xfId="272"/>
    <cellStyle name="Обычный 2 2 6 2 3 2" xfId="273"/>
    <cellStyle name="Обычный 2 2 6 2 3 3" xfId="274"/>
    <cellStyle name="Обычный 2 2 6 2 4" xfId="275"/>
    <cellStyle name="Обычный 2 2 6 2 5" xfId="276"/>
    <cellStyle name="Обычный 2 2 6 2 6" xfId="277"/>
    <cellStyle name="Обычный 2 2 6 2 7" xfId="278"/>
    <cellStyle name="Обычный 2 2 6 3" xfId="279"/>
    <cellStyle name="Обычный 2 2 6 3 2" xfId="280"/>
    <cellStyle name="Обычный 2 2 6 3 2 2" xfId="281"/>
    <cellStyle name="Обычный 2 2 6 3 2 3" xfId="282"/>
    <cellStyle name="Обычный 2 2 6 3 3" xfId="283"/>
    <cellStyle name="Обычный 2 2 6 3 4" xfId="284"/>
    <cellStyle name="Обычный 2 2 6 3 5" xfId="285"/>
    <cellStyle name="Обычный 2 2 6 3 6" xfId="286"/>
    <cellStyle name="Обычный 2 2 6 4" xfId="287"/>
    <cellStyle name="Обычный 2 2 6 4 2" xfId="288"/>
    <cellStyle name="Обычный 2 2 6 4 3" xfId="289"/>
    <cellStyle name="Обычный 2 2 6 4 4" xfId="290"/>
    <cellStyle name="Обычный 2 2 6 5" xfId="291"/>
    <cellStyle name="Обычный 2 2 6 5 2" xfId="292"/>
    <cellStyle name="Обычный 2 2 6 6" xfId="293"/>
    <cellStyle name="Обычный 2 2 6 6 2" xfId="294"/>
    <cellStyle name="Обычный 2 2 6 7" xfId="295"/>
    <cellStyle name="Обычный 2 2 6 8" xfId="20"/>
    <cellStyle name="Обычный 2 2 6 9" xfId="296"/>
    <cellStyle name="Обычный 2 2 7" xfId="297"/>
    <cellStyle name="Обычный 2 2 7 2" xfId="298"/>
    <cellStyle name="Обычный 2 2 7 2 2" xfId="299"/>
    <cellStyle name="Обычный 2 2 7 2 2 2" xfId="300"/>
    <cellStyle name="Обычный 2 2 7 2 2 3" xfId="301"/>
    <cellStyle name="Обычный 2 2 7 2 3" xfId="302"/>
    <cellStyle name="Обычный 2 2 7 2 4" xfId="303"/>
    <cellStyle name="Обычный 2 2 7 2 5" xfId="304"/>
    <cellStyle name="Обычный 2 2 7 3" xfId="305"/>
    <cellStyle name="Обычный 2 2 7 3 2" xfId="306"/>
    <cellStyle name="Обычный 2 2 7 3 3" xfId="307"/>
    <cellStyle name="Обычный 2 2 7 4" xfId="308"/>
    <cellStyle name="Обычный 2 2 7 5" xfId="309"/>
    <cellStyle name="Обычный 2 2 7 6" xfId="310"/>
    <cellStyle name="Обычный 2 2 7 7" xfId="18"/>
    <cellStyle name="Обычный 2 2 7 8" xfId="311"/>
    <cellStyle name="Обычный 2 2 8" xfId="312"/>
    <cellStyle name="Обычный 2 2 8 2" xfId="313"/>
    <cellStyle name="Обычный 2 2 8 2 2" xfId="314"/>
    <cellStyle name="Обычный 2 2 8 2 3" xfId="315"/>
    <cellStyle name="Обычный 2 2 8 3" xfId="316"/>
    <cellStyle name="Обычный 2 2 8 4" xfId="317"/>
    <cellStyle name="Обычный 2 2 8 4 3" xfId="318"/>
    <cellStyle name="Обычный 2 2 8 4 3 5" xfId="319"/>
    <cellStyle name="Обычный 2 2 8 4 3 5 12" xfId="320"/>
    <cellStyle name="Обычный 2 2 8 5" xfId="321"/>
    <cellStyle name="Обычный 2 2 8 6" xfId="322"/>
    <cellStyle name="Обычный 2 2 9" xfId="323"/>
    <cellStyle name="Обычный 2 2 9 2" xfId="324"/>
    <cellStyle name="Обычный 2 2 9 3" xfId="325"/>
    <cellStyle name="Обычный 2 2 9 4" xfId="326"/>
    <cellStyle name="Обычный 2 2 9 5" xfId="327"/>
    <cellStyle name="Обычный 2 2_30-ра" xfId="17"/>
    <cellStyle name="Обычный 3" xfId="4"/>
    <cellStyle name="Обычный 4" xfId="5"/>
    <cellStyle name="Обычный 4 10" xfId="328"/>
    <cellStyle name="Обычный 4 10 2" xfId="329"/>
    <cellStyle name="Обычный 4 11" xfId="330"/>
    <cellStyle name="Обычный 4 12" xfId="331"/>
    <cellStyle name="Обычный 4 13" xfId="332"/>
    <cellStyle name="Обычный 4 2" xfId="333"/>
    <cellStyle name="Обычный 4 2 2" xfId="334"/>
    <cellStyle name="Обычный 4 2 2 2" xfId="335"/>
    <cellStyle name="Обычный 4 2 2 2 2" xfId="336"/>
    <cellStyle name="Обычный 4 2 2 2 2 2" xfId="337"/>
    <cellStyle name="Обычный 4 2 2 2 2 2 2" xfId="338"/>
    <cellStyle name="Обычный 4 2 2 2 2 2 3" xfId="339"/>
    <cellStyle name="Обычный 4 2 2 2 2 3" xfId="340"/>
    <cellStyle name="Обычный 4 2 2 2 2 4" xfId="341"/>
    <cellStyle name="Обычный 4 2 2 2 3" xfId="342"/>
    <cellStyle name="Обычный 4 2 2 2 3 2" xfId="343"/>
    <cellStyle name="Обычный 4 2 2 2 3 3" xfId="344"/>
    <cellStyle name="Обычный 4 2 2 2 4" xfId="345"/>
    <cellStyle name="Обычный 4 2 2 2 5" xfId="346"/>
    <cellStyle name="Обычный 4 2 2 2 6" xfId="347"/>
    <cellStyle name="Обычный 4 2 2 2 7" xfId="348"/>
    <cellStyle name="Обычный 4 2 2 3" xfId="349"/>
    <cellStyle name="Обычный 4 2 2 3 2" xfId="350"/>
    <cellStyle name="Обычный 4 2 2 3 2 2" xfId="351"/>
    <cellStyle name="Обычный 4 2 2 3 2 3" xfId="352"/>
    <cellStyle name="Обычный 4 2 2 3 3" xfId="353"/>
    <cellStyle name="Обычный 4 2 2 3 4" xfId="354"/>
    <cellStyle name="Обычный 4 2 2 3 5" xfId="355"/>
    <cellStyle name="Обычный 4 2 2 3 6" xfId="356"/>
    <cellStyle name="Обычный 4 2 2 4" xfId="357"/>
    <cellStyle name="Обычный 4 2 2 4 2" xfId="358"/>
    <cellStyle name="Обычный 4 2 2 4 3" xfId="359"/>
    <cellStyle name="Обычный 4 2 2 4 4" xfId="360"/>
    <cellStyle name="Обычный 4 2 2 5" xfId="361"/>
    <cellStyle name="Обычный 4 2 2 5 2" xfId="362"/>
    <cellStyle name="Обычный 4 2 2 6" xfId="363"/>
    <cellStyle name="Обычный 4 2 2 6 2" xfId="364"/>
    <cellStyle name="Обычный 4 2 2 7" xfId="365"/>
    <cellStyle name="Обычный 4 2 2 8" xfId="366"/>
    <cellStyle name="Обычный 4 2 3" xfId="367"/>
    <cellStyle name="Обычный 4 2 3 2" xfId="368"/>
    <cellStyle name="Обычный 4 2 3 2 2" xfId="369"/>
    <cellStyle name="Обычный 4 2 3 2 2 2" xfId="370"/>
    <cellStyle name="Обычный 4 2 3 2 2 3" xfId="371"/>
    <cellStyle name="Обычный 4 2 3 2 3" xfId="372"/>
    <cellStyle name="Обычный 4 2 3 2 4" xfId="373"/>
    <cellStyle name="Обычный 4 2 3 3" xfId="374"/>
    <cellStyle name="Обычный 4 2 3 3 2" xfId="375"/>
    <cellStyle name="Обычный 4 2 3 3 3" xfId="376"/>
    <cellStyle name="Обычный 4 2 3 4" xfId="377"/>
    <cellStyle name="Обычный 4 2 3 5" xfId="378"/>
    <cellStyle name="Обычный 4 2 3 6" xfId="379"/>
    <cellStyle name="Обычный 4 2 3 7" xfId="380"/>
    <cellStyle name="Обычный 4 2 4" xfId="381"/>
    <cellStyle name="Обычный 4 2 4 2" xfId="382"/>
    <cellStyle name="Обычный 4 2 4 2 2" xfId="383"/>
    <cellStyle name="Обычный 4 2 4 2 3" xfId="384"/>
    <cellStyle name="Обычный 4 2 4 3" xfId="385"/>
    <cellStyle name="Обычный 4 2 4 4" xfId="386"/>
    <cellStyle name="Обычный 4 2 4 5" xfId="387"/>
    <cellStyle name="Обычный 4 2 4 6" xfId="388"/>
    <cellStyle name="Обычный 4 2 5" xfId="389"/>
    <cellStyle name="Обычный 4 2 5 2" xfId="390"/>
    <cellStyle name="Обычный 4 2 5 3" xfId="391"/>
    <cellStyle name="Обычный 4 2 5 4" xfId="392"/>
    <cellStyle name="Обычный 4 2 6" xfId="393"/>
    <cellStyle name="Обычный 4 2 6 2" xfId="394"/>
    <cellStyle name="Обычный 4 2 7" xfId="395"/>
    <cellStyle name="Обычный 4 2 7 2" xfId="396"/>
    <cellStyle name="Обычный 4 2 8" xfId="397"/>
    <cellStyle name="Обычный 4 2 9" xfId="398"/>
    <cellStyle name="Обычный 4 3" xfId="399"/>
    <cellStyle name="Обычный 4 3 2" xfId="400"/>
    <cellStyle name="Обычный 4 3 2 2" xfId="401"/>
    <cellStyle name="Обычный 4 3 2 2 2" xfId="402"/>
    <cellStyle name="Обычный 4 3 2 2 2 2" xfId="403"/>
    <cellStyle name="Обычный 4 3 2 2 2 2 2" xfId="404"/>
    <cellStyle name="Обычный 4 3 2 2 2 2 3" xfId="405"/>
    <cellStyle name="Обычный 4 3 2 2 2 3" xfId="406"/>
    <cellStyle name="Обычный 4 3 2 2 2 4" xfId="407"/>
    <cellStyle name="Обычный 4 3 2 2 3" xfId="408"/>
    <cellStyle name="Обычный 4 3 2 2 3 2" xfId="409"/>
    <cellStyle name="Обычный 4 3 2 2 3 3" xfId="410"/>
    <cellStyle name="Обычный 4 3 2 2 4" xfId="411"/>
    <cellStyle name="Обычный 4 3 2 2 5" xfId="412"/>
    <cellStyle name="Обычный 4 3 2 2 6" xfId="413"/>
    <cellStyle name="Обычный 4 3 2 2 7" xfId="414"/>
    <cellStyle name="Обычный 4 3 2 3" xfId="415"/>
    <cellStyle name="Обычный 4 3 2 3 2" xfId="416"/>
    <cellStyle name="Обычный 4 3 2 3 2 2" xfId="417"/>
    <cellStyle name="Обычный 4 3 2 3 2 3" xfId="418"/>
    <cellStyle name="Обычный 4 3 2 3 3" xfId="419"/>
    <cellStyle name="Обычный 4 3 2 3 4" xfId="420"/>
    <cellStyle name="Обычный 4 3 2 3 5" xfId="421"/>
    <cellStyle name="Обычный 4 3 2 3 6" xfId="422"/>
    <cellStyle name="Обычный 4 3 2 4" xfId="423"/>
    <cellStyle name="Обычный 4 3 2 4 2" xfId="424"/>
    <cellStyle name="Обычный 4 3 2 4 3" xfId="425"/>
    <cellStyle name="Обычный 4 3 2 4 4" xfId="426"/>
    <cellStyle name="Обычный 4 3 2 5" xfId="427"/>
    <cellStyle name="Обычный 4 3 2 5 2" xfId="428"/>
    <cellStyle name="Обычный 4 3 2 6" xfId="429"/>
    <cellStyle name="Обычный 4 3 2 6 2" xfId="430"/>
    <cellStyle name="Обычный 4 3 2 7" xfId="431"/>
    <cellStyle name="Обычный 4 3 2 8" xfId="432"/>
    <cellStyle name="Обычный 4 3 3" xfId="433"/>
    <cellStyle name="Обычный 4 3 3 2" xfId="434"/>
    <cellStyle name="Обычный 4 3 3 2 2" xfId="435"/>
    <cellStyle name="Обычный 4 3 3 2 2 2" xfId="436"/>
    <cellStyle name="Обычный 4 3 3 2 2 3" xfId="437"/>
    <cellStyle name="Обычный 4 3 3 2 3" xfId="438"/>
    <cellStyle name="Обычный 4 3 3 2 4" xfId="439"/>
    <cellStyle name="Обычный 4 3 3 3" xfId="440"/>
    <cellStyle name="Обычный 4 3 3 3 2" xfId="441"/>
    <cellStyle name="Обычный 4 3 3 3 3" xfId="442"/>
    <cellStyle name="Обычный 4 3 3 4" xfId="443"/>
    <cellStyle name="Обычный 4 3 3 5" xfId="444"/>
    <cellStyle name="Обычный 4 3 3 6" xfId="445"/>
    <cellStyle name="Обычный 4 3 3 7" xfId="446"/>
    <cellStyle name="Обычный 4 3 4" xfId="447"/>
    <cellStyle name="Обычный 4 3 4 2" xfId="448"/>
    <cellStyle name="Обычный 4 3 4 2 2" xfId="449"/>
    <cellStyle name="Обычный 4 3 4 2 3" xfId="450"/>
    <cellStyle name="Обычный 4 3 4 3" xfId="451"/>
    <cellStyle name="Обычный 4 3 4 4" xfId="452"/>
    <cellStyle name="Обычный 4 3 4 5" xfId="453"/>
    <cellStyle name="Обычный 4 3 4 6" xfId="454"/>
    <cellStyle name="Обычный 4 3 5" xfId="455"/>
    <cellStyle name="Обычный 4 3 5 2" xfId="456"/>
    <cellStyle name="Обычный 4 3 5 3" xfId="457"/>
    <cellStyle name="Обычный 4 3 5 4" xfId="458"/>
    <cellStyle name="Обычный 4 3 6" xfId="459"/>
    <cellStyle name="Обычный 4 3 6 2" xfId="460"/>
    <cellStyle name="Обычный 4 3 7" xfId="461"/>
    <cellStyle name="Обычный 4 3 7 2" xfId="462"/>
    <cellStyle name="Обычный 4 3 8" xfId="463"/>
    <cellStyle name="Обычный 4 3 9" xfId="464"/>
    <cellStyle name="Обычный 4 4" xfId="465"/>
    <cellStyle name="Обычный 4 4 2" xfId="466"/>
    <cellStyle name="Обычный 4 4 2 2" xfId="467"/>
    <cellStyle name="Обычный 4 4 2 2 2" xfId="468"/>
    <cellStyle name="Обычный 4 4 2 2 2 2" xfId="469"/>
    <cellStyle name="Обычный 4 4 2 2 2 3" xfId="470"/>
    <cellStyle name="Обычный 4 4 2 2 3" xfId="471"/>
    <cellStyle name="Обычный 4 4 2 2 4" xfId="472"/>
    <cellStyle name="Обычный 4 4 2 3" xfId="473"/>
    <cellStyle name="Обычный 4 4 2 3 2" xfId="474"/>
    <cellStyle name="Обычный 4 4 2 3 3" xfId="475"/>
    <cellStyle name="Обычный 4 4 2 4" xfId="476"/>
    <cellStyle name="Обычный 4 4 2 5" xfId="477"/>
    <cellStyle name="Обычный 4 4 2 6" xfId="478"/>
    <cellStyle name="Обычный 4 4 2 7" xfId="479"/>
    <cellStyle name="Обычный 4 4 3" xfId="480"/>
    <cellStyle name="Обычный 4 4 3 2" xfId="481"/>
    <cellStyle name="Обычный 4 4 3 2 2" xfId="482"/>
    <cellStyle name="Обычный 4 4 3 2 3" xfId="483"/>
    <cellStyle name="Обычный 4 4 3 3" xfId="484"/>
    <cellStyle name="Обычный 4 4 3 4" xfId="485"/>
    <cellStyle name="Обычный 4 4 3 5" xfId="486"/>
    <cellStyle name="Обычный 4 4 3 6" xfId="487"/>
    <cellStyle name="Обычный 4 4 4" xfId="488"/>
    <cellStyle name="Обычный 4 4 4 2" xfId="489"/>
    <cellStyle name="Обычный 4 4 4 3" xfId="490"/>
    <cellStyle name="Обычный 4 4 4 4" xfId="491"/>
    <cellStyle name="Обычный 4 4 5" xfId="492"/>
    <cellStyle name="Обычный 4 4 5 2" xfId="493"/>
    <cellStyle name="Обычный 4 4 6" xfId="494"/>
    <cellStyle name="Обычный 4 4 6 2" xfId="495"/>
    <cellStyle name="Обычный 4 4 7" xfId="496"/>
    <cellStyle name="Обычный 4 4 8" xfId="497"/>
    <cellStyle name="Обычный 4 5" xfId="498"/>
    <cellStyle name="Обычный 4 5 2" xfId="499"/>
    <cellStyle name="Обычный 4 5 2 2" xfId="500"/>
    <cellStyle name="Обычный 4 5 2 2 2" xfId="501"/>
    <cellStyle name="Обычный 4 5 2 2 2 2" xfId="502"/>
    <cellStyle name="Обычный 4 5 2 2 2 3" xfId="503"/>
    <cellStyle name="Обычный 4 5 2 2 3" xfId="504"/>
    <cellStyle name="Обычный 4 5 2 2 4" xfId="505"/>
    <cellStyle name="Обычный 4 5 2 3" xfId="506"/>
    <cellStyle name="Обычный 4 5 2 3 2" xfId="507"/>
    <cellStyle name="Обычный 4 5 2 3 3" xfId="508"/>
    <cellStyle name="Обычный 4 5 2 4" xfId="509"/>
    <cellStyle name="Обычный 4 5 2 5" xfId="510"/>
    <cellStyle name="Обычный 4 5 2 6" xfId="511"/>
    <cellStyle name="Обычный 4 5 2 7" xfId="512"/>
    <cellStyle name="Обычный 4 5 3" xfId="513"/>
    <cellStyle name="Обычный 4 5 3 2" xfId="514"/>
    <cellStyle name="Обычный 4 5 3 2 2" xfId="515"/>
    <cellStyle name="Обычный 4 5 3 2 3" xfId="516"/>
    <cellStyle name="Обычный 4 5 3 3" xfId="517"/>
    <cellStyle name="Обычный 4 5 3 4" xfId="518"/>
    <cellStyle name="Обычный 4 5 3 5" xfId="519"/>
    <cellStyle name="Обычный 4 5 3 6" xfId="520"/>
    <cellStyle name="Обычный 4 5 4" xfId="521"/>
    <cellStyle name="Обычный 4 5 4 2" xfId="522"/>
    <cellStyle name="Обычный 4 5 4 3" xfId="523"/>
    <cellStyle name="Обычный 4 5 4 4" xfId="524"/>
    <cellStyle name="Обычный 4 5 5" xfId="525"/>
    <cellStyle name="Обычный 4 5 5 2" xfId="526"/>
    <cellStyle name="Обычный 4 5 6" xfId="527"/>
    <cellStyle name="Обычный 4 5 6 2" xfId="528"/>
    <cellStyle name="Обычный 4 5 7" xfId="529"/>
    <cellStyle name="Обычный 4 5 8" xfId="530"/>
    <cellStyle name="Обычный 4 6" xfId="531"/>
    <cellStyle name="Обычный 4 6 2" xfId="532"/>
    <cellStyle name="Обычный 4 6 2 2" xfId="533"/>
    <cellStyle name="Обычный 4 6 2 2 2" xfId="534"/>
    <cellStyle name="Обычный 4 6 2 2 3" xfId="535"/>
    <cellStyle name="Обычный 4 6 2 3" xfId="536"/>
    <cellStyle name="Обычный 4 6 2 4" xfId="537"/>
    <cellStyle name="Обычный 4 6 3" xfId="538"/>
    <cellStyle name="Обычный 4 6 3 2" xfId="539"/>
    <cellStyle name="Обычный 4 6 3 3" xfId="540"/>
    <cellStyle name="Обычный 4 6 4" xfId="541"/>
    <cellStyle name="Обычный 4 6 5" xfId="542"/>
    <cellStyle name="Обычный 4 6 6" xfId="543"/>
    <cellStyle name="Обычный 4 6 7" xfId="544"/>
    <cellStyle name="Обычный 4 7" xfId="545"/>
    <cellStyle name="Обычный 4 7 2" xfId="546"/>
    <cellStyle name="Обычный 4 7 2 2" xfId="547"/>
    <cellStyle name="Обычный 4 7 2 3" xfId="548"/>
    <cellStyle name="Обычный 4 7 3" xfId="549"/>
    <cellStyle name="Обычный 4 7 4" xfId="550"/>
    <cellStyle name="Обычный 4 7 5" xfId="551"/>
    <cellStyle name="Обычный 4 7 6" xfId="552"/>
    <cellStyle name="Обычный 4 8" xfId="553"/>
    <cellStyle name="Обычный 4 8 2" xfId="554"/>
    <cellStyle name="Обычный 4 8 3" xfId="555"/>
    <cellStyle name="Обычный 4 8 4" xfId="556"/>
    <cellStyle name="Обычный 4 9" xfId="557"/>
    <cellStyle name="Обычный 4 9 2" xfId="558"/>
    <cellStyle name="Процентный 2" xfId="6"/>
    <cellStyle name="Процентный 2 2" xfId="7"/>
    <cellStyle name="Процентный 3" xfId="8"/>
    <cellStyle name="Процентный 4" xfId="9"/>
    <cellStyle name="Финансовый 2" xfId="10"/>
    <cellStyle name="Финансовый 2 2" xfId="11"/>
    <cellStyle name="Финансовый 2 2 2" xfId="1"/>
    <cellStyle name="Финансовый 2 3" xfId="19"/>
    <cellStyle name="Финансовый 2 4" xfId="559"/>
    <cellStyle name="Финансовый 3" xfId="12"/>
    <cellStyle name="Финансовый 3 2" xfId="13"/>
    <cellStyle name="Финансовый 3 2 2" xfId="560"/>
    <cellStyle name="Финансовый 3 3" xfId="561"/>
    <cellStyle name="Финансовый 4" xfId="14"/>
    <cellStyle name="Финансовый 5" xfId="15"/>
    <cellStyle name="Финансовый 6" xfId="5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H190"/>
  <sheetViews>
    <sheetView tabSelected="1" zoomScale="25" zoomScaleNormal="25" zoomScaleSheetLayoutView="30" workbookViewId="0">
      <selection activeCell="AC13" sqref="AC13"/>
    </sheetView>
  </sheetViews>
  <sheetFormatPr defaultRowHeight="26.25" x14ac:dyDescent="0.4"/>
  <cols>
    <col min="1" max="1" width="10.140625" style="2" customWidth="1"/>
    <col min="2" max="2" width="42.5703125" customWidth="1"/>
    <col min="3" max="3" width="30.28515625" style="3" customWidth="1"/>
    <col min="4" max="4" width="21.85546875" customWidth="1"/>
    <col min="5" max="5" width="44.28515625" customWidth="1"/>
    <col min="6" max="6" width="43.42578125" customWidth="1"/>
    <col min="7" max="7" width="40.5703125" customWidth="1"/>
    <col min="8" max="8" width="38.5703125" customWidth="1"/>
    <col min="9" max="9" width="43.85546875" customWidth="1"/>
    <col min="10" max="10" width="45.28515625" customWidth="1"/>
    <col min="11" max="11" width="45.85546875" customWidth="1"/>
    <col min="12" max="12" width="26.42578125" hidden="1" customWidth="1"/>
    <col min="13" max="13" width="53.7109375" customWidth="1"/>
    <col min="14" max="14" width="49.5703125" customWidth="1"/>
    <col min="15" max="18" width="21.42578125" customWidth="1"/>
    <col min="19" max="19" width="81.42578125" customWidth="1"/>
  </cols>
  <sheetData>
    <row r="1" spans="1:34" ht="23.45" customHeight="1" x14ac:dyDescent="0.5">
      <c r="N1" s="4"/>
      <c r="O1" s="5"/>
      <c r="P1" s="5"/>
      <c r="Q1" s="5"/>
      <c r="R1" s="5"/>
      <c r="S1" s="5"/>
      <c r="T1" s="5"/>
      <c r="U1" s="5"/>
      <c r="V1" s="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40.5" customHeight="1" x14ac:dyDescent="0.65">
      <c r="A2" s="6" t="s">
        <v>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O2" s="5"/>
      <c r="P2" s="5"/>
      <c r="Q2" s="5"/>
      <c r="R2" s="5"/>
      <c r="S2" s="5"/>
      <c r="T2" s="5"/>
      <c r="U2" s="5"/>
      <c r="V2" s="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23.45" customHeight="1" x14ac:dyDescent="0.5">
      <c r="O3" s="5"/>
      <c r="P3" s="5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13" customFormat="1" ht="87" customHeight="1" x14ac:dyDescent="0.5">
      <c r="A4" s="7" t="s">
        <v>5</v>
      </c>
      <c r="B4" s="7" t="s">
        <v>6</v>
      </c>
      <c r="C4" s="7" t="s">
        <v>7</v>
      </c>
      <c r="D4" s="7" t="s">
        <v>8</v>
      </c>
      <c r="E4" s="8" t="s">
        <v>9</v>
      </c>
      <c r="F4" s="8"/>
      <c r="G4" s="8"/>
      <c r="H4" s="8"/>
      <c r="I4" s="8"/>
      <c r="J4" s="8"/>
      <c r="K4" s="8"/>
      <c r="L4" s="9" t="s">
        <v>10</v>
      </c>
      <c r="M4" s="10" t="s">
        <v>11</v>
      </c>
      <c r="N4" s="7" t="s">
        <v>12</v>
      </c>
      <c r="O4" s="11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s="13" customFormat="1" ht="201.75" customHeight="1" x14ac:dyDescent="0.5">
      <c r="A5" s="7"/>
      <c r="B5" s="7"/>
      <c r="C5" s="7"/>
      <c r="D5" s="7"/>
      <c r="E5" s="14" t="s">
        <v>13</v>
      </c>
      <c r="F5" s="14" t="s">
        <v>0</v>
      </c>
      <c r="G5" s="14" t="s">
        <v>1</v>
      </c>
      <c r="H5" s="14" t="s">
        <v>2</v>
      </c>
      <c r="I5" s="14" t="s">
        <v>14</v>
      </c>
      <c r="J5" s="14" t="s">
        <v>15</v>
      </c>
      <c r="K5" s="14" t="s">
        <v>16</v>
      </c>
      <c r="L5" s="9"/>
      <c r="M5" s="10"/>
      <c r="N5" s="7"/>
      <c r="O5" s="11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s="25" customFormat="1" ht="92.25" customHeight="1" x14ac:dyDescent="0.4">
      <c r="A6" s="15">
        <v>1</v>
      </c>
      <c r="B6" s="16">
        <v>2</v>
      </c>
      <c r="C6" s="16">
        <v>3</v>
      </c>
      <c r="D6" s="17">
        <v>4</v>
      </c>
      <c r="E6" s="18">
        <v>5</v>
      </c>
      <c r="F6" s="18">
        <v>6</v>
      </c>
      <c r="G6" s="18">
        <v>7</v>
      </c>
      <c r="H6" s="18">
        <v>8</v>
      </c>
      <c r="I6" s="19" t="s">
        <v>17</v>
      </c>
      <c r="J6" s="19" t="s">
        <v>18</v>
      </c>
      <c r="K6" s="19" t="s">
        <v>19</v>
      </c>
      <c r="L6" s="20" t="s">
        <v>20</v>
      </c>
      <c r="M6" s="21">
        <v>14</v>
      </c>
      <c r="N6" s="22">
        <v>15</v>
      </c>
      <c r="O6" s="23"/>
      <c r="P6" s="23"/>
      <c r="Q6" s="23"/>
      <c r="R6" s="23"/>
      <c r="S6" s="23"/>
      <c r="T6" s="23"/>
      <c r="U6" s="23"/>
      <c r="V6" s="23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s="34" customFormat="1" ht="107.25" customHeight="1" x14ac:dyDescent="0.5">
      <c r="A7" s="26"/>
      <c r="B7" s="27" t="s">
        <v>21</v>
      </c>
      <c r="C7" s="28">
        <f>C15+C23+C31+C39+C47+C55+C63+C71+C79+C87+C95+C103+C111+C119+C127+C135+C143++C151+C159+C167+C175</f>
        <v>122</v>
      </c>
      <c r="D7" s="29" t="s">
        <v>22</v>
      </c>
      <c r="E7" s="30">
        <f>E8+E9+E10+E11+E13</f>
        <v>6839824.3511699997</v>
      </c>
      <c r="F7" s="30">
        <f t="shared" ref="F7:G7" si="0">F8+F9+F10+F11+F13</f>
        <v>2169646.4172500004</v>
      </c>
      <c r="G7" s="30">
        <f t="shared" si="0"/>
        <v>3885510.8102900004</v>
      </c>
      <c r="H7" s="30">
        <f>H8+H9+H10+H11+H13</f>
        <v>2089179.1804999998</v>
      </c>
      <c r="I7" s="31">
        <f>H7-F7</f>
        <v>-80467.236750000622</v>
      </c>
      <c r="J7" s="30">
        <f>IF(H7=0, ,H7/G7*100)</f>
        <v>53.768456259785083</v>
      </c>
      <c r="K7" s="30">
        <f t="shared" ref="K7:K78" si="1">IF(H7=0,0,H7/F7*100)</f>
        <v>96.29122809549807</v>
      </c>
      <c r="L7" s="32"/>
      <c r="M7" s="33">
        <f>M15+M23+M31+M39+M47+M55+M63+M71+M79+M87+M95+M103+M111+M119+M127+M135+M143+M151+M159+M167+M175</f>
        <v>138</v>
      </c>
      <c r="N7" s="26"/>
      <c r="O7" s="11"/>
      <c r="P7" s="11"/>
      <c r="Q7" s="11"/>
      <c r="R7" s="11"/>
      <c r="S7" s="11"/>
      <c r="T7" s="11"/>
      <c r="U7" s="11"/>
      <c r="V7" s="11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s="34" customFormat="1" ht="107.25" customHeight="1" x14ac:dyDescent="0.5">
      <c r="A8" s="26"/>
      <c r="B8" s="27"/>
      <c r="C8" s="35"/>
      <c r="D8" s="36" t="s">
        <v>23</v>
      </c>
      <c r="E8" s="37">
        <f>E16+E24+E32+E40+E48+E56+E64+E72+E80+E88+E96+E104+E112+E120+E128+E136+E144+E152+E160+E168+E176+E184</f>
        <v>12581.55</v>
      </c>
      <c r="F8" s="37">
        <f t="shared" ref="F8:H8" si="2">F16+F24+F32+F40+F48+F56+F64+F72+F80+F88+F96+F104+F112+F120+F128+F136+F144+F152+F160+F168+F176+F184</f>
        <v>2415.9550000000004</v>
      </c>
      <c r="G8" s="37">
        <f t="shared" si="2"/>
        <v>5547.6110000000008</v>
      </c>
      <c r="H8" s="37">
        <f t="shared" si="2"/>
        <v>2251.7441399999998</v>
      </c>
      <c r="I8" s="38">
        <f>H8-F8</f>
        <v>-164.21086000000059</v>
      </c>
      <c r="J8" s="39">
        <f t="shared" ref="J8:J80" si="3">IF(H8=0, ,H8/G8*100)</f>
        <v>40.58943822845545</v>
      </c>
      <c r="K8" s="39">
        <f t="shared" si="1"/>
        <v>93.203066282277575</v>
      </c>
      <c r="L8" s="32"/>
      <c r="M8" s="10"/>
      <c r="N8" s="26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s="34" customFormat="1" ht="107.25" customHeight="1" x14ac:dyDescent="0.5">
      <c r="A9" s="26"/>
      <c r="B9" s="27"/>
      <c r="C9" s="35"/>
      <c r="D9" s="36" t="s">
        <v>24</v>
      </c>
      <c r="E9" s="37">
        <f t="shared" ref="E9:H14" si="4">E17+E25+E33+E41+E49+E57+E65+E73+E81+E89+E97+E105+E113+E121+E129+E137+E145+E153+E161+E169+E177+E185</f>
        <v>2013887.26409</v>
      </c>
      <c r="F9" s="37">
        <f t="shared" si="4"/>
        <v>859556.57377000002</v>
      </c>
      <c r="G9" s="37">
        <f t="shared" si="4"/>
        <v>846439.40988000005</v>
      </c>
      <c r="H9" s="37">
        <f t="shared" si="4"/>
        <v>845160.31570999988</v>
      </c>
      <c r="I9" s="38">
        <f t="shared" ref="I9:I14" si="5">H9-F9</f>
        <v>-14396.258060000138</v>
      </c>
      <c r="J9" s="39">
        <f t="shared" si="3"/>
        <v>99.84888532420986</v>
      </c>
      <c r="K9" s="39">
        <f t="shared" si="1"/>
        <v>98.32515293358081</v>
      </c>
      <c r="L9" s="32"/>
      <c r="M9" s="10"/>
      <c r="N9" s="26"/>
      <c r="O9" s="11"/>
      <c r="P9" s="11"/>
      <c r="Q9" s="11"/>
      <c r="R9" s="11"/>
      <c r="S9" s="11"/>
      <c r="T9" s="11"/>
      <c r="U9" s="11"/>
      <c r="V9" s="11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s="34" customFormat="1" ht="107.25" customHeight="1" x14ac:dyDescent="0.5">
      <c r="A10" s="26"/>
      <c r="B10" s="27"/>
      <c r="C10" s="35"/>
      <c r="D10" s="36" t="s">
        <v>25</v>
      </c>
      <c r="E10" s="37">
        <f t="shared" si="4"/>
        <v>3087585.3871799996</v>
      </c>
      <c r="F10" s="37">
        <f t="shared" si="4"/>
        <v>1307638.7884800001</v>
      </c>
      <c r="G10" s="37">
        <f t="shared" si="4"/>
        <v>3033523.7894100002</v>
      </c>
      <c r="H10" s="37">
        <f t="shared" si="4"/>
        <v>1241767.1206499999</v>
      </c>
      <c r="I10" s="38">
        <f t="shared" si="5"/>
        <v>-65871.667830000166</v>
      </c>
      <c r="J10" s="39">
        <f t="shared" si="3"/>
        <v>40.934807400719784</v>
      </c>
      <c r="K10" s="39">
        <f t="shared" si="1"/>
        <v>94.9625486479665</v>
      </c>
      <c r="L10" s="32"/>
      <c r="M10" s="10"/>
      <c r="N10" s="26"/>
      <c r="O10" s="11"/>
      <c r="P10" s="11"/>
      <c r="Q10" s="11"/>
      <c r="R10" s="11"/>
      <c r="S10" s="11"/>
      <c r="T10" s="11"/>
      <c r="U10" s="11"/>
      <c r="V10" s="1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s="34" customFormat="1" ht="128.25" customHeight="1" x14ac:dyDescent="0.5">
      <c r="A11" s="26"/>
      <c r="B11" s="27"/>
      <c r="C11" s="35"/>
      <c r="D11" s="40" t="s">
        <v>26</v>
      </c>
      <c r="E11" s="37">
        <f t="shared" si="4"/>
        <v>0</v>
      </c>
      <c r="F11" s="37">
        <f t="shared" si="4"/>
        <v>0</v>
      </c>
      <c r="G11" s="37">
        <f t="shared" si="4"/>
        <v>0</v>
      </c>
      <c r="H11" s="37">
        <f t="shared" si="4"/>
        <v>0</v>
      </c>
      <c r="I11" s="41">
        <f t="shared" si="5"/>
        <v>0</v>
      </c>
      <c r="J11" s="39">
        <f t="shared" si="3"/>
        <v>0</v>
      </c>
      <c r="K11" s="39">
        <f t="shared" si="1"/>
        <v>0</v>
      </c>
      <c r="L11" s="32"/>
      <c r="M11" s="10"/>
      <c r="N11" s="26"/>
      <c r="O11" s="11"/>
      <c r="P11" s="11"/>
      <c r="Q11" s="11"/>
      <c r="R11" s="11"/>
      <c r="S11" s="11"/>
      <c r="T11" s="11"/>
      <c r="U11" s="11"/>
      <c r="V11" s="11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s="34" customFormat="1" ht="107.25" customHeight="1" x14ac:dyDescent="0.5">
      <c r="A12" s="26"/>
      <c r="B12" s="27"/>
      <c r="C12" s="35"/>
      <c r="D12" s="40" t="s">
        <v>27</v>
      </c>
      <c r="E12" s="37">
        <f t="shared" si="4"/>
        <v>3675.8748900000001</v>
      </c>
      <c r="F12" s="37">
        <f t="shared" si="4"/>
        <v>87.38</v>
      </c>
      <c r="G12" s="37">
        <f t="shared" si="4"/>
        <v>2805.05</v>
      </c>
      <c r="H12" s="37">
        <f t="shared" si="4"/>
        <v>74.286000000000001</v>
      </c>
      <c r="I12" s="41">
        <f t="shared" si="5"/>
        <v>-13.093999999999994</v>
      </c>
      <c r="J12" s="39">
        <f t="shared" si="3"/>
        <v>2.648295039304112</v>
      </c>
      <c r="K12" s="39">
        <f t="shared" si="1"/>
        <v>85.014877546349283</v>
      </c>
      <c r="L12" s="32"/>
      <c r="M12" s="10"/>
      <c r="N12" s="26"/>
      <c r="O12" s="11"/>
      <c r="P12" s="11"/>
      <c r="Q12" s="11"/>
      <c r="R12" s="11"/>
      <c r="S12" s="11"/>
      <c r="T12" s="11"/>
      <c r="U12" s="11"/>
      <c r="V12" s="11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s="34" customFormat="1" ht="107.25" customHeight="1" x14ac:dyDescent="0.5">
      <c r="A13" s="26"/>
      <c r="B13" s="27"/>
      <c r="C13" s="35"/>
      <c r="D13" s="42" t="s">
        <v>28</v>
      </c>
      <c r="E13" s="37">
        <f t="shared" si="4"/>
        <v>1725770.1499000001</v>
      </c>
      <c r="F13" s="37">
        <f t="shared" si="4"/>
        <v>35.1</v>
      </c>
      <c r="G13" s="37">
        <f t="shared" si="4"/>
        <v>0</v>
      </c>
      <c r="H13" s="37">
        <f t="shared" si="4"/>
        <v>0</v>
      </c>
      <c r="I13" s="41">
        <v>0</v>
      </c>
      <c r="J13" s="39">
        <v>0</v>
      </c>
      <c r="K13" s="39">
        <v>0</v>
      </c>
      <c r="L13" s="32"/>
      <c r="M13" s="10"/>
      <c r="N13" s="26"/>
      <c r="O13" s="11"/>
      <c r="P13" s="11"/>
      <c r="Q13" s="11"/>
      <c r="R13" s="11"/>
      <c r="S13" s="11"/>
      <c r="T13" s="11"/>
      <c r="U13" s="11"/>
      <c r="V13" s="11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s="34" customFormat="1" ht="107.25" customHeight="1" x14ac:dyDescent="0.5">
      <c r="A14" s="26"/>
      <c r="B14" s="27"/>
      <c r="C14" s="43"/>
      <c r="D14" s="44" t="s">
        <v>29</v>
      </c>
      <c r="E14" s="37">
        <f t="shared" si="4"/>
        <v>13017.57605</v>
      </c>
      <c r="F14" s="37">
        <f t="shared" si="4"/>
        <v>0</v>
      </c>
      <c r="G14" s="37">
        <f t="shared" si="4"/>
        <v>0</v>
      </c>
      <c r="H14" s="37">
        <f t="shared" si="4"/>
        <v>0</v>
      </c>
      <c r="I14" s="41">
        <f t="shared" si="5"/>
        <v>0</v>
      </c>
      <c r="J14" s="39">
        <f t="shared" si="3"/>
        <v>0</v>
      </c>
      <c r="K14" s="39">
        <f t="shared" si="1"/>
        <v>0</v>
      </c>
      <c r="L14" s="32"/>
      <c r="M14" s="10"/>
      <c r="N14" s="26"/>
      <c r="O14" s="11"/>
      <c r="P14" s="11"/>
      <c r="Q14" s="11"/>
      <c r="R14" s="11"/>
      <c r="S14" s="11"/>
      <c r="T14" s="11"/>
      <c r="U14" s="11"/>
      <c r="V14" s="1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s="1" customFormat="1" ht="137.25" customHeight="1" x14ac:dyDescent="0.5">
      <c r="A15" s="45">
        <v>1</v>
      </c>
      <c r="B15" s="46" t="s">
        <v>30</v>
      </c>
      <c r="C15" s="47">
        <v>11</v>
      </c>
      <c r="D15" s="29" t="s">
        <v>22</v>
      </c>
      <c r="E15" s="30">
        <f>E16+E17+E18+E21</f>
        <v>2269044.15</v>
      </c>
      <c r="F15" s="30">
        <f t="shared" ref="F15:H15" si="6">F16+F17+F18+F21</f>
        <v>931801.9</v>
      </c>
      <c r="G15" s="30">
        <f t="shared" si="6"/>
        <v>1145081.747</v>
      </c>
      <c r="H15" s="30">
        <f t="shared" si="6"/>
        <v>890394.97322999989</v>
      </c>
      <c r="I15" s="31">
        <f>H15-F15</f>
        <v>-41406.926770000136</v>
      </c>
      <c r="J15" s="30">
        <f t="shared" si="3"/>
        <v>77.758201592396873</v>
      </c>
      <c r="K15" s="30">
        <f t="shared" si="1"/>
        <v>95.556252163684135</v>
      </c>
      <c r="L15" s="48"/>
      <c r="M15" s="10">
        <v>14</v>
      </c>
      <c r="N15" s="49" t="s">
        <v>31</v>
      </c>
      <c r="O15" s="5"/>
      <c r="P15" s="5"/>
      <c r="Q15" s="5"/>
      <c r="R15" s="5"/>
      <c r="S15" s="5"/>
      <c r="T15" s="5"/>
      <c r="U15" s="5"/>
      <c r="V15" s="5"/>
    </row>
    <row r="16" spans="1:34" s="1" customFormat="1" ht="90.75" customHeight="1" x14ac:dyDescent="0.5">
      <c r="A16" s="45"/>
      <c r="B16" s="46"/>
      <c r="C16" s="47"/>
      <c r="D16" s="36" t="s">
        <v>23</v>
      </c>
      <c r="E16" s="50">
        <v>0</v>
      </c>
      <c r="F16" s="50">
        <v>0</v>
      </c>
      <c r="G16" s="50">
        <v>0</v>
      </c>
      <c r="H16" s="50">
        <v>0</v>
      </c>
      <c r="I16" s="51">
        <v>0</v>
      </c>
      <c r="J16" s="52">
        <f t="shared" si="3"/>
        <v>0</v>
      </c>
      <c r="K16" s="52">
        <f t="shared" si="1"/>
        <v>0</v>
      </c>
      <c r="L16" s="48"/>
      <c r="M16" s="10"/>
      <c r="N16" s="53"/>
      <c r="O16" s="5"/>
      <c r="P16" s="5"/>
      <c r="Q16" s="5"/>
      <c r="R16" s="5"/>
      <c r="S16" s="5"/>
      <c r="T16" s="5"/>
      <c r="U16" s="5"/>
      <c r="V16" s="5"/>
    </row>
    <row r="17" spans="1:34" s="1" customFormat="1" ht="135.75" customHeight="1" x14ac:dyDescent="0.5">
      <c r="A17" s="45"/>
      <c r="B17" s="46"/>
      <c r="C17" s="47"/>
      <c r="D17" s="36" t="s">
        <v>24</v>
      </c>
      <c r="E17" s="54">
        <v>1491776.7</v>
      </c>
      <c r="F17" s="50">
        <v>685773.53</v>
      </c>
      <c r="G17" s="50">
        <v>651285.28700000001</v>
      </c>
      <c r="H17" s="50">
        <v>651213.78611999995</v>
      </c>
      <c r="I17" s="55">
        <f>H17-F17</f>
        <v>-34559.743880000082</v>
      </c>
      <c r="J17" s="52">
        <f t="shared" si="3"/>
        <v>99.989021572968511</v>
      </c>
      <c r="K17" s="52">
        <f t="shared" si="1"/>
        <v>94.96047275548824</v>
      </c>
      <c r="L17" s="48"/>
      <c r="M17" s="10"/>
      <c r="N17" s="53"/>
      <c r="O17" s="5"/>
      <c r="P17" s="5"/>
      <c r="Q17" s="5"/>
      <c r="R17" s="5"/>
      <c r="S17" s="5"/>
      <c r="T17" s="5"/>
      <c r="U17" s="5"/>
      <c r="V17" s="5"/>
    </row>
    <row r="18" spans="1:34" s="1" customFormat="1" ht="90.75" customHeight="1" x14ac:dyDescent="0.85">
      <c r="A18" s="45"/>
      <c r="B18" s="46"/>
      <c r="C18" s="47"/>
      <c r="D18" s="36" t="s">
        <v>25</v>
      </c>
      <c r="E18" s="54">
        <v>493796.46</v>
      </c>
      <c r="F18" s="50">
        <v>246028.37</v>
      </c>
      <c r="G18" s="50">
        <v>493796.46</v>
      </c>
      <c r="H18" s="50">
        <v>239181.18710999997</v>
      </c>
      <c r="I18" s="55">
        <f t="shared" ref="I18:I30" si="7">H18-F18</f>
        <v>-6847.1828900000255</v>
      </c>
      <c r="J18" s="52">
        <f t="shared" si="3"/>
        <v>48.437201657946268</v>
      </c>
      <c r="K18" s="52">
        <f t="shared" si="1"/>
        <v>97.216913281179714</v>
      </c>
      <c r="L18" s="48"/>
      <c r="M18" s="10"/>
      <c r="N18" s="53"/>
      <c r="O18" s="5"/>
      <c r="P18" s="5"/>
      <c r="Q18" s="5"/>
      <c r="R18" s="5"/>
      <c r="S18" s="56"/>
      <c r="T18" s="5"/>
      <c r="U18" s="5"/>
      <c r="V18" s="5"/>
    </row>
    <row r="19" spans="1:34" s="1" customFormat="1" ht="132" customHeight="1" x14ac:dyDescent="0.5">
      <c r="A19" s="45"/>
      <c r="B19" s="46"/>
      <c r="C19" s="47"/>
      <c r="D19" s="40" t="s">
        <v>26</v>
      </c>
      <c r="E19" s="50">
        <v>0</v>
      </c>
      <c r="F19" s="50">
        <v>0</v>
      </c>
      <c r="G19" s="50"/>
      <c r="H19" s="50">
        <v>0</v>
      </c>
      <c r="I19" s="57">
        <v>0</v>
      </c>
      <c r="J19" s="52">
        <f t="shared" si="3"/>
        <v>0</v>
      </c>
      <c r="K19" s="52">
        <f t="shared" si="1"/>
        <v>0</v>
      </c>
      <c r="L19" s="48"/>
      <c r="M19" s="10"/>
      <c r="N19" s="53"/>
      <c r="O19" s="5"/>
      <c r="P19" s="5"/>
      <c r="Q19" s="5"/>
      <c r="R19" s="5"/>
      <c r="S19" s="5"/>
      <c r="T19" s="5"/>
      <c r="U19" s="5"/>
      <c r="V19" s="5"/>
    </row>
    <row r="20" spans="1:34" s="1" customFormat="1" ht="102" customHeight="1" x14ac:dyDescent="0.5">
      <c r="A20" s="45"/>
      <c r="B20" s="46"/>
      <c r="C20" s="47"/>
      <c r="D20" s="40" t="s">
        <v>27</v>
      </c>
      <c r="E20" s="50">
        <v>0</v>
      </c>
      <c r="F20" s="50">
        <v>0</v>
      </c>
      <c r="G20" s="50">
        <v>0</v>
      </c>
      <c r="H20" s="50">
        <v>0</v>
      </c>
      <c r="I20" s="57"/>
      <c r="J20" s="52"/>
      <c r="K20" s="52"/>
      <c r="L20" s="48"/>
      <c r="M20" s="10"/>
      <c r="N20" s="53"/>
      <c r="O20" s="5"/>
      <c r="P20" s="5"/>
      <c r="Q20" s="5"/>
      <c r="R20" s="5"/>
      <c r="S20" s="5"/>
      <c r="T20" s="5"/>
      <c r="U20" s="5"/>
      <c r="V20" s="5"/>
    </row>
    <row r="21" spans="1:34" s="1" customFormat="1" ht="110.25" customHeight="1" x14ac:dyDescent="0.5">
      <c r="A21" s="45"/>
      <c r="B21" s="46"/>
      <c r="C21" s="47"/>
      <c r="D21" s="42" t="s">
        <v>28</v>
      </c>
      <c r="E21" s="50">
        <v>283470.99</v>
      </c>
      <c r="F21" s="50">
        <v>0</v>
      </c>
      <c r="G21" s="50">
        <v>0</v>
      </c>
      <c r="H21" s="50">
        <v>0</v>
      </c>
      <c r="I21" s="57">
        <v>0</v>
      </c>
      <c r="J21" s="52">
        <v>0</v>
      </c>
      <c r="K21" s="52">
        <v>0</v>
      </c>
      <c r="L21" s="48"/>
      <c r="M21" s="10"/>
      <c r="N21" s="53"/>
      <c r="O21" s="5"/>
      <c r="P21" s="5"/>
      <c r="Q21" s="5"/>
      <c r="R21" s="5"/>
      <c r="S21" s="5"/>
      <c r="T21" s="5"/>
      <c r="U21" s="5"/>
      <c r="V21" s="5"/>
    </row>
    <row r="22" spans="1:34" s="1" customFormat="1" ht="92.25" customHeight="1" x14ac:dyDescent="0.5">
      <c r="A22" s="45"/>
      <c r="B22" s="46"/>
      <c r="C22" s="47"/>
      <c r="D22" s="44" t="s">
        <v>29</v>
      </c>
      <c r="E22" s="50">
        <v>0</v>
      </c>
      <c r="F22" s="50">
        <v>0</v>
      </c>
      <c r="G22" s="50">
        <v>0</v>
      </c>
      <c r="H22" s="50">
        <v>0</v>
      </c>
      <c r="I22" s="57">
        <f t="shared" si="7"/>
        <v>0</v>
      </c>
      <c r="J22" s="52">
        <f t="shared" si="3"/>
        <v>0</v>
      </c>
      <c r="K22" s="52">
        <f t="shared" si="1"/>
        <v>0</v>
      </c>
      <c r="L22" s="48"/>
      <c r="M22" s="10"/>
      <c r="N22" s="53"/>
      <c r="O22" s="5"/>
      <c r="P22" s="5"/>
      <c r="Q22" s="5"/>
      <c r="R22" s="5"/>
      <c r="S22" s="5"/>
      <c r="T22" s="5"/>
      <c r="U22" s="5"/>
      <c r="V22" s="5"/>
    </row>
    <row r="23" spans="1:34" ht="111" customHeight="1" x14ac:dyDescent="0.5">
      <c r="A23" s="45">
        <v>2</v>
      </c>
      <c r="B23" s="46" t="s">
        <v>32</v>
      </c>
      <c r="C23" s="47">
        <v>3</v>
      </c>
      <c r="D23" s="29" t="s">
        <v>22</v>
      </c>
      <c r="E23" s="30">
        <f t="shared" ref="E23:H23" si="8">E24+E25+E26+E29</f>
        <v>6064</v>
      </c>
      <c r="F23" s="30">
        <f>F24+F25+F26+F29</f>
        <v>2201.8000000000002</v>
      </c>
      <c r="G23" s="30">
        <f t="shared" si="8"/>
        <v>6064</v>
      </c>
      <c r="H23" s="30">
        <f t="shared" si="8"/>
        <v>1865.934</v>
      </c>
      <c r="I23" s="31">
        <f t="shared" si="7"/>
        <v>-335.86600000000021</v>
      </c>
      <c r="J23" s="30">
        <f t="shared" ref="J23:J30" si="9">IF(G23=0,0,H23/G23)*100</f>
        <v>30.770679419525067</v>
      </c>
      <c r="K23" s="30">
        <f t="shared" ref="K23:K30" si="10">IF(F23=0,0,H23/F23*100)</f>
        <v>84.745844309201559</v>
      </c>
      <c r="L23" s="48"/>
      <c r="M23" s="10">
        <v>3</v>
      </c>
      <c r="N23" s="58" t="s">
        <v>33</v>
      </c>
      <c r="O23" s="5"/>
      <c r="P23" s="5"/>
      <c r="Q23" s="5"/>
      <c r="R23" s="5"/>
      <c r="S23" s="5"/>
      <c r="T23" s="5"/>
      <c r="U23" s="5"/>
      <c r="V23" s="5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11" customHeight="1" x14ac:dyDescent="0.5">
      <c r="A24" s="45"/>
      <c r="B24" s="46"/>
      <c r="C24" s="47"/>
      <c r="D24" s="36" t="s">
        <v>23</v>
      </c>
      <c r="E24" s="59">
        <v>0</v>
      </c>
      <c r="F24" s="59">
        <v>0</v>
      </c>
      <c r="G24" s="59">
        <v>0</v>
      </c>
      <c r="H24" s="60">
        <v>0</v>
      </c>
      <c r="I24" s="61">
        <f t="shared" si="7"/>
        <v>0</v>
      </c>
      <c r="J24" s="61">
        <f t="shared" si="9"/>
        <v>0</v>
      </c>
      <c r="K24" s="61">
        <f t="shared" si="10"/>
        <v>0</v>
      </c>
      <c r="L24" s="48"/>
      <c r="M24" s="10"/>
      <c r="N24" s="62"/>
      <c r="O24" s="5"/>
      <c r="P24" s="5"/>
      <c r="Q24" s="5"/>
      <c r="R24" s="5"/>
      <c r="S24" s="5"/>
      <c r="T24" s="5"/>
      <c r="U24" s="5"/>
      <c r="V24" s="5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11" customHeight="1" x14ac:dyDescent="0.5">
      <c r="A25" s="45"/>
      <c r="B25" s="46"/>
      <c r="C25" s="47"/>
      <c r="D25" s="36" t="s">
        <v>24</v>
      </c>
      <c r="E25" s="59">
        <v>0</v>
      </c>
      <c r="F25" s="59">
        <v>0</v>
      </c>
      <c r="G25" s="59">
        <v>0</v>
      </c>
      <c r="H25" s="59">
        <v>0</v>
      </c>
      <c r="I25" s="61">
        <f t="shared" si="7"/>
        <v>0</v>
      </c>
      <c r="J25" s="61">
        <f t="shared" si="9"/>
        <v>0</v>
      </c>
      <c r="K25" s="61">
        <f t="shared" si="10"/>
        <v>0</v>
      </c>
      <c r="L25" s="48"/>
      <c r="M25" s="10"/>
      <c r="N25" s="62"/>
      <c r="O25" s="5"/>
      <c r="P25" s="5"/>
      <c r="Q25" s="5"/>
      <c r="R25" s="5"/>
      <c r="S25" s="5"/>
      <c r="T25" s="5"/>
      <c r="U25" s="5"/>
      <c r="V25" s="5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11" customHeight="1" x14ac:dyDescent="0.5">
      <c r="A26" s="45"/>
      <c r="B26" s="46"/>
      <c r="C26" s="47"/>
      <c r="D26" s="36" t="s">
        <v>25</v>
      </c>
      <c r="E26" s="54">
        <v>6064</v>
      </c>
      <c r="F26" s="59">
        <v>2201.8000000000002</v>
      </c>
      <c r="G26" s="59">
        <v>6064</v>
      </c>
      <c r="H26" s="59">
        <v>1865.934</v>
      </c>
      <c r="I26" s="61">
        <v>49.999999999999972</v>
      </c>
      <c r="J26" s="61">
        <f t="shared" si="9"/>
        <v>30.770679419525067</v>
      </c>
      <c r="K26" s="61">
        <f t="shared" si="10"/>
        <v>84.745844309201559</v>
      </c>
      <c r="L26" s="48"/>
      <c r="M26" s="10"/>
      <c r="N26" s="62"/>
      <c r="O26" s="5"/>
      <c r="P26" s="5"/>
      <c r="Q26" s="5"/>
      <c r="R26" s="5"/>
      <c r="S26" s="5"/>
      <c r="T26" s="5"/>
      <c r="U26" s="5"/>
      <c r="V26" s="5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20" customHeight="1" x14ac:dyDescent="0.5">
      <c r="A27" s="45"/>
      <c r="B27" s="46"/>
      <c r="C27" s="47"/>
      <c r="D27" s="40" t="s">
        <v>26</v>
      </c>
      <c r="E27" s="59">
        <v>0</v>
      </c>
      <c r="F27" s="59">
        <v>0</v>
      </c>
      <c r="G27" s="59">
        <v>0</v>
      </c>
      <c r="H27" s="59">
        <v>0</v>
      </c>
      <c r="I27" s="61">
        <v>0</v>
      </c>
      <c r="J27" s="61">
        <f t="shared" si="9"/>
        <v>0</v>
      </c>
      <c r="K27" s="61">
        <f t="shared" si="10"/>
        <v>0</v>
      </c>
      <c r="L27" s="48"/>
      <c r="M27" s="10"/>
      <c r="N27" s="62"/>
      <c r="O27" s="5"/>
      <c r="P27" s="5"/>
      <c r="Q27" s="5"/>
      <c r="R27" s="5"/>
      <c r="S27" s="5"/>
      <c r="T27" s="5"/>
      <c r="U27" s="5"/>
      <c r="V27" s="5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11" customHeight="1" x14ac:dyDescent="0.5">
      <c r="A28" s="45"/>
      <c r="B28" s="46"/>
      <c r="C28" s="47"/>
      <c r="D28" s="40" t="s">
        <v>27</v>
      </c>
      <c r="E28" s="59">
        <v>0</v>
      </c>
      <c r="F28" s="59">
        <v>0</v>
      </c>
      <c r="G28" s="59">
        <v>0</v>
      </c>
      <c r="H28" s="59">
        <v>0</v>
      </c>
      <c r="I28" s="61">
        <v>0</v>
      </c>
      <c r="J28" s="61">
        <f t="shared" si="9"/>
        <v>0</v>
      </c>
      <c r="K28" s="61">
        <f t="shared" si="10"/>
        <v>0</v>
      </c>
      <c r="L28" s="48"/>
      <c r="M28" s="10"/>
      <c r="N28" s="62"/>
      <c r="O28" s="5"/>
      <c r="P28" s="5"/>
      <c r="Q28" s="5"/>
      <c r="R28" s="5"/>
      <c r="S28" s="5"/>
      <c r="T28" s="5"/>
      <c r="U28" s="5"/>
      <c r="V28" s="5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11" customHeight="1" x14ac:dyDescent="0.5">
      <c r="A29" s="45"/>
      <c r="B29" s="46"/>
      <c r="C29" s="47"/>
      <c r="D29" s="42" t="s">
        <v>28</v>
      </c>
      <c r="E29" s="50">
        <v>0</v>
      </c>
      <c r="F29" s="59">
        <v>0</v>
      </c>
      <c r="G29" s="59">
        <v>0</v>
      </c>
      <c r="H29" s="59">
        <v>0</v>
      </c>
      <c r="I29" s="61">
        <v>0</v>
      </c>
      <c r="J29" s="61">
        <f t="shared" si="9"/>
        <v>0</v>
      </c>
      <c r="K29" s="61">
        <f t="shared" si="10"/>
        <v>0</v>
      </c>
      <c r="L29" s="48"/>
      <c r="M29" s="10"/>
      <c r="N29" s="62"/>
      <c r="O29" s="5"/>
      <c r="P29" s="5"/>
      <c r="Q29" s="5"/>
      <c r="R29" s="5"/>
      <c r="S29" s="5"/>
      <c r="T29" s="5"/>
      <c r="U29" s="5"/>
      <c r="V29" s="5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11" customHeight="1" x14ac:dyDescent="0.5">
      <c r="A30" s="45"/>
      <c r="B30" s="46"/>
      <c r="C30" s="47"/>
      <c r="D30" s="44" t="s">
        <v>29</v>
      </c>
      <c r="E30" s="59">
        <v>0</v>
      </c>
      <c r="F30" s="59">
        <v>0</v>
      </c>
      <c r="G30" s="59">
        <v>0</v>
      </c>
      <c r="H30" s="59">
        <v>0</v>
      </c>
      <c r="I30" s="61">
        <f t="shared" si="7"/>
        <v>0</v>
      </c>
      <c r="J30" s="61">
        <f t="shared" si="9"/>
        <v>0</v>
      </c>
      <c r="K30" s="61">
        <f t="shared" si="10"/>
        <v>0</v>
      </c>
      <c r="L30" s="48"/>
      <c r="M30" s="10"/>
      <c r="N30" s="62"/>
      <c r="O30" s="5"/>
      <c r="P30" s="5"/>
      <c r="Q30" s="5"/>
      <c r="R30" s="5"/>
      <c r="S30" s="5"/>
      <c r="T30" s="5"/>
      <c r="U30" s="5"/>
      <c r="V30" s="5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11" customHeight="1" x14ac:dyDescent="0.5">
      <c r="A31" s="45">
        <v>3</v>
      </c>
      <c r="B31" s="46" t="s">
        <v>34</v>
      </c>
      <c r="C31" s="47">
        <v>5</v>
      </c>
      <c r="D31" s="29" t="s">
        <v>22</v>
      </c>
      <c r="E31" s="30">
        <f>E32+E33+E34+E35+E37</f>
        <v>639820.41309999989</v>
      </c>
      <c r="F31" s="30">
        <f t="shared" ref="F31:H31" si="11">F32+F33+F34+F35+F37</f>
        <v>174335.14059999998</v>
      </c>
      <c r="G31" s="30">
        <f t="shared" si="11"/>
        <v>528669.34487999999</v>
      </c>
      <c r="H31" s="30">
        <f t="shared" si="11"/>
        <v>179536.81665999998</v>
      </c>
      <c r="I31" s="31">
        <f>H31-F31</f>
        <v>5201.676059999998</v>
      </c>
      <c r="J31" s="30">
        <f t="shared" si="3"/>
        <v>33.960133758228814</v>
      </c>
      <c r="K31" s="30">
        <f t="shared" si="1"/>
        <v>102.9837220666457</v>
      </c>
      <c r="L31" s="48"/>
      <c r="M31" s="10">
        <v>11</v>
      </c>
      <c r="N31" s="63" t="s">
        <v>35</v>
      </c>
      <c r="O31" s="5"/>
      <c r="P31" s="5"/>
      <c r="Q31" s="5"/>
      <c r="R31" s="5"/>
      <c r="S31" s="5"/>
      <c r="T31" s="5"/>
      <c r="U31" s="5"/>
      <c r="V31" s="5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11" customHeight="1" x14ac:dyDescent="0.5">
      <c r="A32" s="45"/>
      <c r="B32" s="46"/>
      <c r="C32" s="47"/>
      <c r="D32" s="36" t="s">
        <v>23</v>
      </c>
      <c r="E32" s="54">
        <v>12.8</v>
      </c>
      <c r="F32" s="59">
        <v>12.8</v>
      </c>
      <c r="G32" s="59">
        <v>0</v>
      </c>
      <c r="H32" s="59">
        <v>0</v>
      </c>
      <c r="I32" s="51">
        <f t="shared" ref="I32:I94" si="12">H32-F32</f>
        <v>-12.8</v>
      </c>
      <c r="J32" s="52">
        <f t="shared" si="3"/>
        <v>0</v>
      </c>
      <c r="K32" s="52">
        <f t="shared" si="1"/>
        <v>0</v>
      </c>
      <c r="L32" s="48"/>
      <c r="M32" s="10"/>
      <c r="N32" s="64"/>
      <c r="O32" s="5"/>
      <c r="P32" s="5"/>
      <c r="Q32" s="5"/>
      <c r="R32" s="5"/>
      <c r="S32" s="5"/>
      <c r="T32" s="5"/>
      <c r="U32" s="5"/>
      <c r="V32" s="5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11" customHeight="1" x14ac:dyDescent="0.5">
      <c r="A33" s="45"/>
      <c r="B33" s="46"/>
      <c r="C33" s="47"/>
      <c r="D33" s="36" t="s">
        <v>24</v>
      </c>
      <c r="E33" s="54">
        <v>29963.572</v>
      </c>
      <c r="F33" s="54">
        <v>16381.34664</v>
      </c>
      <c r="G33" s="54">
        <v>16042.118200000001</v>
      </c>
      <c r="H33" s="54">
        <v>16042.118200000001</v>
      </c>
      <c r="I33" s="65">
        <f t="shared" si="12"/>
        <v>-339.22843999999895</v>
      </c>
      <c r="J33" s="52">
        <f t="shared" si="3"/>
        <v>100</v>
      </c>
      <c r="K33" s="52">
        <f t="shared" si="1"/>
        <v>97.929178550121947</v>
      </c>
      <c r="L33" s="48"/>
      <c r="M33" s="10"/>
      <c r="N33" s="64"/>
      <c r="O33" s="5"/>
      <c r="P33" s="5"/>
      <c r="Q33" s="5"/>
      <c r="R33" s="5"/>
      <c r="S33" s="5"/>
      <c r="T33" s="5"/>
      <c r="U33" s="5"/>
      <c r="V33" s="5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11" customHeight="1" x14ac:dyDescent="0.5">
      <c r="A34" s="45"/>
      <c r="B34" s="46"/>
      <c r="C34" s="47"/>
      <c r="D34" s="36" t="s">
        <v>25</v>
      </c>
      <c r="E34" s="54">
        <v>538356.8655999999</v>
      </c>
      <c r="F34" s="59">
        <v>157940.99395999999</v>
      </c>
      <c r="G34" s="59">
        <v>512627.22667999996</v>
      </c>
      <c r="H34" s="59">
        <v>163494.69845999999</v>
      </c>
      <c r="I34" s="51">
        <f t="shared" si="12"/>
        <v>5553.7044999999925</v>
      </c>
      <c r="J34" s="52">
        <f t="shared" si="3"/>
        <v>31.893487109310165</v>
      </c>
      <c r="K34" s="52">
        <f t="shared" si="1"/>
        <v>103.51631603724523</v>
      </c>
      <c r="L34" s="48"/>
      <c r="M34" s="10"/>
      <c r="N34" s="64"/>
      <c r="O34" s="5"/>
      <c r="P34" s="5"/>
      <c r="Q34" s="5"/>
      <c r="R34" s="5"/>
      <c r="S34" s="5"/>
      <c r="T34" s="5"/>
      <c r="U34" s="5"/>
      <c r="V34" s="5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26" customHeight="1" x14ac:dyDescent="0.5">
      <c r="A35" s="45"/>
      <c r="B35" s="46"/>
      <c r="C35" s="47"/>
      <c r="D35" s="40" t="s">
        <v>26</v>
      </c>
      <c r="E35" s="59">
        <v>0</v>
      </c>
      <c r="F35" s="59">
        <v>0</v>
      </c>
      <c r="G35" s="59">
        <v>0</v>
      </c>
      <c r="H35" s="59">
        <v>0</v>
      </c>
      <c r="I35" s="51">
        <f t="shared" si="12"/>
        <v>0</v>
      </c>
      <c r="J35" s="52">
        <f t="shared" si="3"/>
        <v>0</v>
      </c>
      <c r="K35" s="52">
        <f t="shared" si="1"/>
        <v>0</v>
      </c>
      <c r="L35" s="48"/>
      <c r="M35" s="10"/>
      <c r="N35" s="64"/>
      <c r="O35" s="5"/>
      <c r="P35" s="5"/>
      <c r="Q35" s="5"/>
      <c r="R35" s="5"/>
      <c r="S35" s="5"/>
      <c r="T35" s="5"/>
      <c r="U35" s="5"/>
      <c r="V35" s="5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11" customHeight="1" x14ac:dyDescent="0.5">
      <c r="A36" s="45"/>
      <c r="B36" s="46"/>
      <c r="C36" s="47"/>
      <c r="D36" s="40" t="s">
        <v>27</v>
      </c>
      <c r="E36" s="59">
        <v>0</v>
      </c>
      <c r="F36" s="59">
        <v>0</v>
      </c>
      <c r="G36" s="59">
        <v>0</v>
      </c>
      <c r="H36" s="59">
        <v>0</v>
      </c>
      <c r="I36" s="51">
        <f t="shared" si="12"/>
        <v>0</v>
      </c>
      <c r="J36" s="52">
        <f t="shared" si="3"/>
        <v>0</v>
      </c>
      <c r="K36" s="52">
        <f t="shared" si="1"/>
        <v>0</v>
      </c>
      <c r="L36" s="48"/>
      <c r="M36" s="10"/>
      <c r="N36" s="64"/>
      <c r="O36" s="5"/>
      <c r="P36" s="5"/>
      <c r="Q36" s="5"/>
      <c r="R36" s="5"/>
      <c r="S36" s="5"/>
      <c r="T36" s="5"/>
      <c r="U36" s="5"/>
      <c r="V36" s="5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11" customHeight="1" x14ac:dyDescent="0.5">
      <c r="A37" s="45"/>
      <c r="B37" s="46"/>
      <c r="C37" s="47"/>
      <c r="D37" s="42" t="s">
        <v>28</v>
      </c>
      <c r="E37" s="50">
        <v>71487.175499999998</v>
      </c>
      <c r="F37" s="59">
        <v>0</v>
      </c>
      <c r="G37" s="59">
        <v>0</v>
      </c>
      <c r="H37" s="59">
        <v>0</v>
      </c>
      <c r="I37" s="51">
        <f t="shared" si="12"/>
        <v>0</v>
      </c>
      <c r="J37" s="52">
        <f t="shared" si="3"/>
        <v>0</v>
      </c>
      <c r="K37" s="52">
        <f t="shared" si="1"/>
        <v>0</v>
      </c>
      <c r="L37" s="48"/>
      <c r="M37" s="10"/>
      <c r="N37" s="64"/>
      <c r="O37" s="5"/>
      <c r="P37" s="5"/>
      <c r="Q37" s="5"/>
      <c r="R37" s="5"/>
      <c r="S37" s="5"/>
      <c r="T37" s="5"/>
      <c r="U37" s="5"/>
      <c r="V37" s="5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11" customHeight="1" x14ac:dyDescent="0.5">
      <c r="A38" s="45"/>
      <c r="B38" s="46"/>
      <c r="C38" s="47"/>
      <c r="D38" s="44" t="s">
        <v>29</v>
      </c>
      <c r="E38" s="59">
        <v>0</v>
      </c>
      <c r="F38" s="59">
        <v>0</v>
      </c>
      <c r="G38" s="59">
        <v>0</v>
      </c>
      <c r="H38" s="59">
        <v>0</v>
      </c>
      <c r="I38" s="51">
        <f t="shared" si="12"/>
        <v>0</v>
      </c>
      <c r="J38" s="52">
        <f t="shared" si="3"/>
        <v>0</v>
      </c>
      <c r="K38" s="52">
        <f t="shared" si="1"/>
        <v>0</v>
      </c>
      <c r="L38" s="48"/>
      <c r="M38" s="10"/>
      <c r="N38" s="64"/>
      <c r="O38" s="5"/>
      <c r="P38" s="5"/>
      <c r="Q38" s="5"/>
      <c r="R38" s="5"/>
      <c r="S38" s="5"/>
      <c r="T38" s="5"/>
      <c r="U38" s="5"/>
      <c r="V38" s="5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05.75" customHeight="1" x14ac:dyDescent="0.5">
      <c r="A39" s="53">
        <v>4</v>
      </c>
      <c r="B39" s="46" t="s">
        <v>36</v>
      </c>
      <c r="C39" s="47">
        <v>5</v>
      </c>
      <c r="D39" s="29" t="s">
        <v>22</v>
      </c>
      <c r="E39" s="30">
        <f t="shared" ref="E39:H39" si="13">E40+E41+E42+E45</f>
        <v>16589.8</v>
      </c>
      <c r="F39" s="30">
        <f t="shared" si="13"/>
        <v>5904.9</v>
      </c>
      <c r="G39" s="30">
        <f t="shared" si="13"/>
        <v>15089.8</v>
      </c>
      <c r="H39" s="30">
        <f t="shared" si="13"/>
        <v>5437.2049999999999</v>
      </c>
      <c r="I39" s="31">
        <f>H39-F39</f>
        <v>-467.69499999999971</v>
      </c>
      <c r="J39" s="30">
        <f t="shared" si="3"/>
        <v>36.032319845193442</v>
      </c>
      <c r="K39" s="30">
        <f t="shared" si="1"/>
        <v>92.079544107436206</v>
      </c>
      <c r="L39" s="48"/>
      <c r="M39" s="10">
        <v>4</v>
      </c>
      <c r="N39" s="66" t="s">
        <v>37</v>
      </c>
      <c r="O39" s="5"/>
      <c r="P39" s="5"/>
      <c r="Q39" s="5"/>
      <c r="R39" s="5"/>
      <c r="S39" s="5"/>
      <c r="T39" s="5"/>
      <c r="U39" s="5"/>
      <c r="V39" s="5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05.75" customHeight="1" x14ac:dyDescent="0.5">
      <c r="A40" s="53"/>
      <c r="B40" s="46"/>
      <c r="C40" s="47"/>
      <c r="D40" s="36" t="s">
        <v>23</v>
      </c>
      <c r="E40" s="59">
        <v>0</v>
      </c>
      <c r="F40" s="59">
        <v>0</v>
      </c>
      <c r="G40" s="59">
        <v>0</v>
      </c>
      <c r="H40" s="59">
        <v>0</v>
      </c>
      <c r="I40" s="51">
        <f t="shared" si="12"/>
        <v>0</v>
      </c>
      <c r="J40" s="52">
        <f t="shared" si="3"/>
        <v>0</v>
      </c>
      <c r="K40" s="52">
        <f t="shared" si="1"/>
        <v>0</v>
      </c>
      <c r="L40" s="48"/>
      <c r="M40" s="10"/>
      <c r="N40" s="26"/>
      <c r="O40" s="5"/>
      <c r="P40" s="5"/>
      <c r="Q40" s="5"/>
      <c r="R40" s="5"/>
      <c r="S40" s="5"/>
      <c r="T40" s="5"/>
      <c r="U40" s="5"/>
      <c r="V40" s="5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05.75" customHeight="1" x14ac:dyDescent="0.5">
      <c r="A41" s="53"/>
      <c r="B41" s="46"/>
      <c r="C41" s="47"/>
      <c r="D41" s="36" t="s">
        <v>24</v>
      </c>
      <c r="E41" s="59">
        <v>0</v>
      </c>
      <c r="F41" s="59">
        <v>0</v>
      </c>
      <c r="G41" s="59">
        <v>0</v>
      </c>
      <c r="H41" s="59">
        <v>0</v>
      </c>
      <c r="I41" s="51">
        <f t="shared" si="12"/>
        <v>0</v>
      </c>
      <c r="J41" s="52">
        <f t="shared" si="3"/>
        <v>0</v>
      </c>
      <c r="K41" s="52">
        <f t="shared" si="1"/>
        <v>0</v>
      </c>
      <c r="L41" s="48"/>
      <c r="M41" s="10"/>
      <c r="N41" s="26"/>
      <c r="O41" s="5"/>
      <c r="P41" s="5"/>
      <c r="Q41" s="5"/>
      <c r="R41" s="5"/>
      <c r="S41" s="5"/>
      <c r="T41" s="5"/>
      <c r="U41" s="5"/>
      <c r="V41" s="5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05.75" customHeight="1" x14ac:dyDescent="0.5">
      <c r="A42" s="53"/>
      <c r="B42" s="46"/>
      <c r="C42" s="47"/>
      <c r="D42" s="36" t="s">
        <v>25</v>
      </c>
      <c r="E42" s="54">
        <v>15089.8</v>
      </c>
      <c r="F42" s="59">
        <v>5904.9</v>
      </c>
      <c r="G42" s="59">
        <v>15089.8</v>
      </c>
      <c r="H42" s="59">
        <v>5437.2049999999999</v>
      </c>
      <c r="I42" s="67">
        <f t="shared" si="12"/>
        <v>-467.69499999999971</v>
      </c>
      <c r="J42" s="52">
        <f t="shared" si="3"/>
        <v>36.032319845193442</v>
      </c>
      <c r="K42" s="52">
        <f t="shared" si="1"/>
        <v>92.079544107436206</v>
      </c>
      <c r="L42" s="48"/>
      <c r="M42" s="10"/>
      <c r="N42" s="26"/>
      <c r="O42" s="5"/>
      <c r="P42" s="5"/>
      <c r="Q42" s="5"/>
      <c r="R42" s="5"/>
      <c r="S42" s="5"/>
      <c r="T42" s="5"/>
      <c r="U42" s="5"/>
      <c r="V42" s="5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05.75" customHeight="1" x14ac:dyDescent="0.5">
      <c r="A43" s="53"/>
      <c r="B43" s="46"/>
      <c r="C43" s="47"/>
      <c r="D43" s="40" t="s">
        <v>26</v>
      </c>
      <c r="E43" s="59">
        <v>0</v>
      </c>
      <c r="F43" s="59">
        <v>0</v>
      </c>
      <c r="G43" s="59">
        <v>0</v>
      </c>
      <c r="H43" s="59">
        <v>0</v>
      </c>
      <c r="I43" s="51">
        <f t="shared" si="12"/>
        <v>0</v>
      </c>
      <c r="J43" s="52">
        <f t="shared" si="3"/>
        <v>0</v>
      </c>
      <c r="K43" s="52">
        <f t="shared" si="1"/>
        <v>0</v>
      </c>
      <c r="L43" s="48"/>
      <c r="M43" s="10"/>
      <c r="N43" s="26"/>
      <c r="O43" s="5"/>
      <c r="P43" s="5"/>
      <c r="Q43" s="5"/>
      <c r="R43" s="5"/>
      <c r="S43" s="5"/>
      <c r="T43" s="5"/>
      <c r="U43" s="5"/>
      <c r="V43" s="5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05.75" customHeight="1" x14ac:dyDescent="0.5">
      <c r="A44" s="53"/>
      <c r="B44" s="46"/>
      <c r="C44" s="47"/>
      <c r="D44" s="40" t="s">
        <v>27</v>
      </c>
      <c r="E44" s="59">
        <v>0</v>
      </c>
      <c r="F44" s="59">
        <v>0</v>
      </c>
      <c r="G44" s="59">
        <v>0</v>
      </c>
      <c r="H44" s="59">
        <v>0</v>
      </c>
      <c r="I44" s="51"/>
      <c r="J44" s="52"/>
      <c r="K44" s="52"/>
      <c r="L44" s="48"/>
      <c r="M44" s="10"/>
      <c r="N44" s="26"/>
      <c r="O44" s="5"/>
      <c r="P44" s="5"/>
      <c r="Q44" s="5"/>
      <c r="R44" s="5"/>
      <c r="S44" s="5"/>
      <c r="T44" s="5"/>
      <c r="U44" s="5"/>
      <c r="V44" s="5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05.75" customHeight="1" x14ac:dyDescent="0.5">
      <c r="A45" s="53"/>
      <c r="B45" s="46"/>
      <c r="C45" s="47"/>
      <c r="D45" s="42" t="s">
        <v>28</v>
      </c>
      <c r="E45" s="50">
        <v>1500</v>
      </c>
      <c r="F45" s="59">
        <v>0</v>
      </c>
      <c r="G45" s="59">
        <v>0</v>
      </c>
      <c r="H45" s="59">
        <v>0</v>
      </c>
      <c r="I45" s="51">
        <f t="shared" si="12"/>
        <v>0</v>
      </c>
      <c r="J45" s="52">
        <f t="shared" si="3"/>
        <v>0</v>
      </c>
      <c r="K45" s="52">
        <f t="shared" si="1"/>
        <v>0</v>
      </c>
      <c r="L45" s="48"/>
      <c r="M45" s="10"/>
      <c r="N45" s="26"/>
      <c r="O45" s="5"/>
      <c r="P45" s="5"/>
      <c r="Q45" s="5"/>
      <c r="R45" s="5"/>
      <c r="S45" s="5"/>
      <c r="T45" s="5"/>
      <c r="U45" s="5"/>
      <c r="V45" s="5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05.75" customHeight="1" x14ac:dyDescent="0.5">
      <c r="A46" s="53"/>
      <c r="B46" s="46"/>
      <c r="C46" s="47"/>
      <c r="D46" s="44" t="s">
        <v>29</v>
      </c>
      <c r="E46" s="59">
        <v>0</v>
      </c>
      <c r="F46" s="59">
        <v>0</v>
      </c>
      <c r="G46" s="59">
        <v>0</v>
      </c>
      <c r="H46" s="59">
        <v>0</v>
      </c>
      <c r="I46" s="51">
        <f t="shared" si="12"/>
        <v>0</v>
      </c>
      <c r="J46" s="52">
        <f t="shared" si="3"/>
        <v>0</v>
      </c>
      <c r="K46" s="52">
        <f t="shared" si="1"/>
        <v>0</v>
      </c>
      <c r="L46" s="48"/>
      <c r="M46" s="10"/>
      <c r="N46" s="26"/>
      <c r="O46" s="5"/>
      <c r="P46" s="5"/>
      <c r="Q46" s="5"/>
      <c r="R46" s="5"/>
      <c r="S46" s="5"/>
      <c r="T46" s="5"/>
      <c r="U46" s="5"/>
      <c r="V46" s="5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1" customFormat="1" ht="105.75" customHeight="1" x14ac:dyDescent="0.5">
      <c r="A47" s="53">
        <v>5</v>
      </c>
      <c r="B47" s="46" t="s">
        <v>38</v>
      </c>
      <c r="C47" s="47">
        <v>12</v>
      </c>
      <c r="D47" s="29" t="s">
        <v>22</v>
      </c>
      <c r="E47" s="30">
        <f t="shared" ref="E47:H47" si="14">E48+E49+E50+E53</f>
        <v>351254.99849999999</v>
      </c>
      <c r="F47" s="30">
        <f t="shared" si="14"/>
        <v>117872.30465000001</v>
      </c>
      <c r="G47" s="30">
        <f t="shared" si="14"/>
        <v>246772.65947999997</v>
      </c>
      <c r="H47" s="30">
        <f t="shared" si="14"/>
        <v>109945.76392</v>
      </c>
      <c r="I47" s="31">
        <f>H47-F47</f>
        <v>-7926.5407300000079</v>
      </c>
      <c r="J47" s="30">
        <f t="shared" si="3"/>
        <v>44.553462345333564</v>
      </c>
      <c r="K47" s="30">
        <f t="shared" si="1"/>
        <v>93.275315390212825</v>
      </c>
      <c r="L47" s="48"/>
      <c r="M47" s="10">
        <v>6</v>
      </c>
      <c r="N47" s="49" t="s">
        <v>39</v>
      </c>
      <c r="O47" s="5"/>
      <c r="P47" s="5"/>
      <c r="Q47" s="5"/>
      <c r="R47" s="5"/>
      <c r="S47" s="5"/>
      <c r="T47" s="5"/>
      <c r="U47" s="5"/>
      <c r="V47" s="5"/>
    </row>
    <row r="48" spans="1:34" s="1" customFormat="1" ht="105.75" customHeight="1" x14ac:dyDescent="0.5">
      <c r="A48" s="53"/>
      <c r="B48" s="46"/>
      <c r="C48" s="47"/>
      <c r="D48" s="36" t="s">
        <v>23</v>
      </c>
      <c r="E48" s="54">
        <v>0</v>
      </c>
      <c r="F48" s="54">
        <v>0</v>
      </c>
      <c r="G48" s="54">
        <v>0</v>
      </c>
      <c r="H48" s="54">
        <v>0</v>
      </c>
      <c r="I48" s="68">
        <f t="shared" si="12"/>
        <v>0</v>
      </c>
      <c r="J48" s="52">
        <f t="shared" si="3"/>
        <v>0</v>
      </c>
      <c r="K48" s="52">
        <f t="shared" si="1"/>
        <v>0</v>
      </c>
      <c r="L48" s="48"/>
      <c r="M48" s="10"/>
      <c r="N48" s="53"/>
      <c r="O48" s="5"/>
      <c r="P48" s="5"/>
      <c r="Q48" s="5"/>
      <c r="R48" s="5"/>
      <c r="S48" s="5"/>
      <c r="T48" s="5"/>
      <c r="U48" s="5"/>
      <c r="V48" s="5"/>
    </row>
    <row r="49" spans="1:34" s="1" customFormat="1" ht="105.75" customHeight="1" x14ac:dyDescent="0.5">
      <c r="A49" s="53"/>
      <c r="B49" s="46"/>
      <c r="C49" s="47"/>
      <c r="D49" s="36" t="s">
        <v>24</v>
      </c>
      <c r="E49" s="54">
        <v>6735.3279999999995</v>
      </c>
      <c r="F49" s="54">
        <v>2480</v>
      </c>
      <c r="G49" s="54">
        <v>6472</v>
      </c>
      <c r="H49" s="54">
        <v>6472</v>
      </c>
      <c r="I49" s="68">
        <f t="shared" si="12"/>
        <v>3992</v>
      </c>
      <c r="J49" s="52">
        <f t="shared" si="3"/>
        <v>100</v>
      </c>
      <c r="K49" s="52">
        <f t="shared" si="1"/>
        <v>260.9677419354839</v>
      </c>
      <c r="L49" s="48"/>
      <c r="M49" s="10"/>
      <c r="N49" s="53"/>
      <c r="O49" s="5"/>
      <c r="P49" s="5"/>
      <c r="Q49" s="5"/>
      <c r="R49" s="5"/>
      <c r="S49" s="5"/>
      <c r="T49" s="5"/>
      <c r="U49" s="5"/>
      <c r="V49" s="5"/>
    </row>
    <row r="50" spans="1:34" s="1" customFormat="1" ht="105.75" customHeight="1" x14ac:dyDescent="0.5">
      <c r="A50" s="53"/>
      <c r="B50" s="46"/>
      <c r="C50" s="47"/>
      <c r="D50" s="36" t="s">
        <v>25</v>
      </c>
      <c r="E50" s="54">
        <v>256474.05139999997</v>
      </c>
      <c r="F50" s="54">
        <v>115357.20465</v>
      </c>
      <c r="G50" s="54">
        <v>240300.65947999997</v>
      </c>
      <c r="H50" s="54">
        <v>103473.76392</v>
      </c>
      <c r="I50" s="67">
        <f t="shared" si="12"/>
        <v>-11883.440730000002</v>
      </c>
      <c r="J50" s="52">
        <f t="shared" si="3"/>
        <v>43.060124821926273</v>
      </c>
      <c r="K50" s="52">
        <f t="shared" si="1"/>
        <v>89.698570829576695</v>
      </c>
      <c r="L50" s="48"/>
      <c r="M50" s="10"/>
      <c r="N50" s="53"/>
      <c r="O50" s="5"/>
      <c r="P50" s="5"/>
      <c r="Q50" s="5"/>
      <c r="R50" s="5"/>
      <c r="S50" s="5"/>
      <c r="T50" s="5"/>
      <c r="U50" s="5"/>
      <c r="V50" s="5"/>
    </row>
    <row r="51" spans="1:34" s="1" customFormat="1" ht="105.75" customHeight="1" x14ac:dyDescent="0.5">
      <c r="A51" s="53"/>
      <c r="B51" s="46"/>
      <c r="C51" s="47"/>
      <c r="D51" s="40" t="s">
        <v>26</v>
      </c>
      <c r="E51" s="69">
        <v>0</v>
      </c>
      <c r="F51" s="54">
        <v>0</v>
      </c>
      <c r="G51" s="54">
        <v>0</v>
      </c>
      <c r="H51" s="54">
        <v>0</v>
      </c>
      <c r="I51" s="68">
        <f t="shared" si="12"/>
        <v>0</v>
      </c>
      <c r="J51" s="61">
        <f t="shared" si="3"/>
        <v>0</v>
      </c>
      <c r="K51" s="61">
        <f t="shared" si="1"/>
        <v>0</v>
      </c>
      <c r="L51" s="48"/>
      <c r="M51" s="10"/>
      <c r="N51" s="53"/>
      <c r="O51" s="5"/>
      <c r="P51" s="5"/>
      <c r="Q51" s="5"/>
      <c r="R51" s="5"/>
      <c r="S51" s="5"/>
      <c r="T51" s="5"/>
      <c r="U51" s="5"/>
      <c r="V51" s="5"/>
    </row>
    <row r="52" spans="1:34" s="1" customFormat="1" ht="105.75" customHeight="1" x14ac:dyDescent="0.5">
      <c r="A52" s="53"/>
      <c r="B52" s="46"/>
      <c r="C52" s="47"/>
      <c r="D52" s="40" t="s">
        <v>27</v>
      </c>
      <c r="E52" s="69">
        <v>0</v>
      </c>
      <c r="F52" s="54">
        <v>0</v>
      </c>
      <c r="G52" s="54">
        <v>0</v>
      </c>
      <c r="H52" s="54">
        <v>0</v>
      </c>
      <c r="I52" s="68">
        <f t="shared" si="12"/>
        <v>0</v>
      </c>
      <c r="J52" s="61"/>
      <c r="K52" s="61"/>
      <c r="L52" s="48"/>
      <c r="M52" s="10"/>
      <c r="N52" s="53"/>
      <c r="O52" s="5"/>
      <c r="P52" s="5"/>
      <c r="Q52" s="5"/>
      <c r="R52" s="5"/>
      <c r="S52" s="5"/>
      <c r="T52" s="5"/>
      <c r="U52" s="5"/>
      <c r="V52" s="5"/>
    </row>
    <row r="53" spans="1:34" s="1" customFormat="1" ht="105.75" customHeight="1" x14ac:dyDescent="0.5">
      <c r="A53" s="53"/>
      <c r="B53" s="46"/>
      <c r="C53" s="47"/>
      <c r="D53" s="42" t="s">
        <v>28</v>
      </c>
      <c r="E53" s="54">
        <v>88045.619099999996</v>
      </c>
      <c r="F53" s="54">
        <v>35.1</v>
      </c>
      <c r="G53" s="54">
        <v>0</v>
      </c>
      <c r="H53" s="54">
        <v>0</v>
      </c>
      <c r="I53" s="67">
        <f t="shared" si="12"/>
        <v>-35.1</v>
      </c>
      <c r="J53" s="61">
        <f t="shared" si="3"/>
        <v>0</v>
      </c>
      <c r="K53" s="61">
        <f t="shared" si="1"/>
        <v>0</v>
      </c>
      <c r="L53" s="48"/>
      <c r="M53" s="10"/>
      <c r="N53" s="53"/>
      <c r="O53" s="5"/>
      <c r="P53" s="5"/>
      <c r="Q53" s="5"/>
      <c r="R53" s="5"/>
      <c r="S53" s="5"/>
      <c r="T53" s="5"/>
      <c r="U53" s="5"/>
      <c r="V53" s="5"/>
    </row>
    <row r="54" spans="1:34" ht="105.75" customHeight="1" x14ac:dyDescent="0.5">
      <c r="A54" s="53"/>
      <c r="B54" s="46"/>
      <c r="C54" s="47"/>
      <c r="D54" s="44" t="s">
        <v>29</v>
      </c>
      <c r="E54" s="54">
        <v>0</v>
      </c>
      <c r="F54" s="54">
        <v>0</v>
      </c>
      <c r="G54" s="54">
        <v>0</v>
      </c>
      <c r="H54" s="54">
        <v>0</v>
      </c>
      <c r="I54" s="68">
        <f t="shared" si="12"/>
        <v>0</v>
      </c>
      <c r="J54" s="52">
        <f t="shared" si="3"/>
        <v>0</v>
      </c>
      <c r="K54" s="52">
        <f t="shared" si="1"/>
        <v>0</v>
      </c>
      <c r="L54" s="48"/>
      <c r="M54" s="10"/>
      <c r="N54" s="53"/>
      <c r="O54" s="5"/>
      <c r="P54" s="5"/>
      <c r="Q54" s="5"/>
      <c r="R54" s="5"/>
      <c r="S54" s="5"/>
      <c r="T54" s="5"/>
      <c r="U54" s="5"/>
      <c r="V54" s="5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16.25" customHeight="1" x14ac:dyDescent="0.5">
      <c r="A55" s="53">
        <v>6</v>
      </c>
      <c r="B55" s="46" t="s">
        <v>40</v>
      </c>
      <c r="C55" s="47">
        <v>8</v>
      </c>
      <c r="D55" s="29" t="s">
        <v>22</v>
      </c>
      <c r="E55" s="30">
        <f t="shared" ref="E55:H55" si="15">E56+E57+E58+E61</f>
        <v>104247.75</v>
      </c>
      <c r="F55" s="30">
        <f t="shared" si="15"/>
        <v>41574.300000000003</v>
      </c>
      <c r="G55" s="30">
        <f t="shared" si="15"/>
        <v>55208.522000000004</v>
      </c>
      <c r="H55" s="30">
        <f t="shared" si="15"/>
        <v>50275.916660000003</v>
      </c>
      <c r="I55" s="70">
        <f>H55-F55</f>
        <v>8701.6166599999997</v>
      </c>
      <c r="J55" s="30">
        <f t="shared" si="3"/>
        <v>91.065500105219272</v>
      </c>
      <c r="K55" s="30">
        <f t="shared" si="1"/>
        <v>120.93027822476867</v>
      </c>
      <c r="L55" s="48"/>
      <c r="M55" s="10">
        <v>11</v>
      </c>
      <c r="N55" s="49" t="s">
        <v>41</v>
      </c>
      <c r="O55" s="5"/>
      <c r="P55" s="5"/>
      <c r="Q55" s="5"/>
      <c r="R55" s="5"/>
      <c r="S55" s="5"/>
      <c r="T55" s="5"/>
      <c r="U55" s="5"/>
      <c r="V55" s="5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16.25" customHeight="1" x14ac:dyDescent="0.5">
      <c r="A56" s="53"/>
      <c r="B56" s="46"/>
      <c r="C56" s="47"/>
      <c r="D56" s="36" t="s">
        <v>23</v>
      </c>
      <c r="E56" s="54">
        <v>678.82</v>
      </c>
      <c r="F56" s="71">
        <v>0</v>
      </c>
      <c r="G56" s="71">
        <v>0</v>
      </c>
      <c r="H56" s="71">
        <v>0</v>
      </c>
      <c r="I56" s="72">
        <f t="shared" si="12"/>
        <v>0</v>
      </c>
      <c r="J56" s="73">
        <f t="shared" si="3"/>
        <v>0</v>
      </c>
      <c r="K56" s="73">
        <f t="shared" si="1"/>
        <v>0</v>
      </c>
      <c r="L56" s="48"/>
      <c r="M56" s="10"/>
      <c r="N56" s="53"/>
      <c r="O56" s="5"/>
      <c r="P56" s="5"/>
      <c r="Q56" s="5"/>
      <c r="R56" s="5"/>
      <c r="S56" s="5"/>
      <c r="T56" s="5"/>
      <c r="U56" s="5"/>
      <c r="V56" s="5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16.25" customHeight="1" x14ac:dyDescent="0.5">
      <c r="A57" s="53"/>
      <c r="B57" s="46"/>
      <c r="C57" s="47"/>
      <c r="D57" s="36" t="s">
        <v>24</v>
      </c>
      <c r="E57" s="54">
        <v>77554.5</v>
      </c>
      <c r="F57" s="54">
        <v>33574.300000000003</v>
      </c>
      <c r="G57" s="54">
        <v>42763.622000000003</v>
      </c>
      <c r="H57" s="54">
        <v>42763.620360000001</v>
      </c>
      <c r="I57" s="68">
        <f t="shared" si="12"/>
        <v>9189.3203599999979</v>
      </c>
      <c r="J57" s="52">
        <f t="shared" si="3"/>
        <v>99.999996164964685</v>
      </c>
      <c r="K57" s="52">
        <f t="shared" si="1"/>
        <v>127.37010260824499</v>
      </c>
      <c r="L57" s="48"/>
      <c r="M57" s="10"/>
      <c r="N57" s="53"/>
      <c r="O57" s="5"/>
      <c r="P57" s="5"/>
      <c r="Q57" s="5"/>
      <c r="R57" s="5"/>
      <c r="S57" s="5"/>
      <c r="T57" s="5"/>
      <c r="U57" s="5"/>
      <c r="V57" s="5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16.25" customHeight="1" x14ac:dyDescent="0.5">
      <c r="A58" s="53"/>
      <c r="B58" s="46"/>
      <c r="C58" s="47"/>
      <c r="D58" s="36" t="s">
        <v>25</v>
      </c>
      <c r="E58" s="54">
        <v>12444.9</v>
      </c>
      <c r="F58" s="54">
        <v>8000</v>
      </c>
      <c r="G58" s="54">
        <v>12444.9</v>
      </c>
      <c r="H58" s="54">
        <v>7512.2963</v>
      </c>
      <c r="I58" s="67">
        <f t="shared" si="12"/>
        <v>-487.70370000000003</v>
      </c>
      <c r="J58" s="52">
        <f t="shared" si="3"/>
        <v>60.36445692613038</v>
      </c>
      <c r="K58" s="52">
        <f t="shared" si="1"/>
        <v>93.903703750000005</v>
      </c>
      <c r="L58" s="48"/>
      <c r="M58" s="10"/>
      <c r="N58" s="53"/>
      <c r="O58" s="5"/>
      <c r="P58" s="5"/>
      <c r="Q58" s="5"/>
      <c r="R58" s="5"/>
      <c r="S58" s="5"/>
      <c r="T58" s="5"/>
      <c r="U58" s="5"/>
      <c r="V58" s="5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16.25" customHeight="1" x14ac:dyDescent="0.5">
      <c r="A59" s="53"/>
      <c r="B59" s="46"/>
      <c r="C59" s="47"/>
      <c r="D59" s="40" t="s">
        <v>26</v>
      </c>
      <c r="E59" s="54">
        <v>0</v>
      </c>
      <c r="F59" s="54">
        <v>0</v>
      </c>
      <c r="G59" s="54">
        <v>0</v>
      </c>
      <c r="H59" s="54">
        <v>0</v>
      </c>
      <c r="I59" s="51">
        <f t="shared" si="12"/>
        <v>0</v>
      </c>
      <c r="J59" s="52">
        <f t="shared" si="3"/>
        <v>0</v>
      </c>
      <c r="K59" s="52">
        <f t="shared" si="1"/>
        <v>0</v>
      </c>
      <c r="L59" s="48"/>
      <c r="M59" s="10"/>
      <c r="N59" s="53"/>
      <c r="O59" s="5"/>
      <c r="P59" s="5"/>
      <c r="Q59" s="5"/>
      <c r="R59" s="5"/>
      <c r="S59" s="5"/>
      <c r="T59" s="5"/>
      <c r="U59" s="5"/>
      <c r="V59" s="5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16.25" customHeight="1" x14ac:dyDescent="0.5">
      <c r="A60" s="53"/>
      <c r="B60" s="46"/>
      <c r="C60" s="47"/>
      <c r="D60" s="40" t="s">
        <v>27</v>
      </c>
      <c r="E60" s="54">
        <v>0</v>
      </c>
      <c r="F60" s="54">
        <v>0</v>
      </c>
      <c r="G60" s="54">
        <v>0</v>
      </c>
      <c r="H60" s="54">
        <v>0</v>
      </c>
      <c r="I60" s="51"/>
      <c r="J60" s="52"/>
      <c r="K60" s="52"/>
      <c r="L60" s="48"/>
      <c r="M60" s="10"/>
      <c r="N60" s="53"/>
      <c r="O60" s="5"/>
      <c r="P60" s="5"/>
      <c r="Q60" s="5"/>
      <c r="R60" s="5"/>
      <c r="S60" s="5"/>
      <c r="T60" s="5"/>
      <c r="U60" s="5"/>
      <c r="V60" s="5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16.25" customHeight="1" x14ac:dyDescent="0.5">
      <c r="A61" s="53"/>
      <c r="B61" s="46"/>
      <c r="C61" s="47"/>
      <c r="D61" s="42" t="s">
        <v>28</v>
      </c>
      <c r="E61" s="54">
        <v>13569.53</v>
      </c>
      <c r="F61" s="54">
        <v>0</v>
      </c>
      <c r="G61" s="54">
        <v>0</v>
      </c>
      <c r="H61" s="54">
        <v>0</v>
      </c>
      <c r="I61" s="51">
        <f t="shared" si="12"/>
        <v>0</v>
      </c>
      <c r="J61" s="52">
        <v>0</v>
      </c>
      <c r="K61" s="52">
        <f t="shared" si="1"/>
        <v>0</v>
      </c>
      <c r="L61" s="48"/>
      <c r="M61" s="10"/>
      <c r="N61" s="53"/>
      <c r="O61" s="5"/>
      <c r="P61" s="5"/>
      <c r="Q61" s="5"/>
      <c r="R61" s="5"/>
      <c r="S61" s="5"/>
      <c r="T61" s="5"/>
      <c r="U61" s="5"/>
      <c r="V61" s="5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16.25" customHeight="1" x14ac:dyDescent="0.5">
      <c r="A62" s="53"/>
      <c r="B62" s="46"/>
      <c r="C62" s="47"/>
      <c r="D62" s="44" t="s">
        <v>29</v>
      </c>
      <c r="E62" s="54">
        <v>0</v>
      </c>
      <c r="F62" s="54">
        <v>0</v>
      </c>
      <c r="G62" s="54">
        <v>0</v>
      </c>
      <c r="H62" s="54">
        <v>0</v>
      </c>
      <c r="I62" s="51">
        <f t="shared" si="12"/>
        <v>0</v>
      </c>
      <c r="J62" s="52">
        <f t="shared" si="3"/>
        <v>0</v>
      </c>
      <c r="K62" s="52">
        <f t="shared" si="1"/>
        <v>0</v>
      </c>
      <c r="L62" s="48"/>
      <c r="M62" s="10"/>
      <c r="N62" s="53"/>
      <c r="O62" s="5"/>
      <c r="P62" s="5"/>
      <c r="Q62" s="5"/>
      <c r="R62" s="5"/>
      <c r="S62" s="5"/>
      <c r="T62" s="5"/>
      <c r="U62" s="5"/>
      <c r="V62" s="5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s="1" customFormat="1" ht="116.25" customHeight="1" x14ac:dyDescent="0.5">
      <c r="A63" s="53">
        <v>7</v>
      </c>
      <c r="B63" s="46" t="s">
        <v>42</v>
      </c>
      <c r="C63" s="47">
        <v>6</v>
      </c>
      <c r="D63" s="29" t="s">
        <v>22</v>
      </c>
      <c r="E63" s="30">
        <f t="shared" ref="E63:H63" si="16">E64+E65+E66+E67+E69</f>
        <v>12931.4</v>
      </c>
      <c r="F63" s="30">
        <f t="shared" si="16"/>
        <v>2428.8000000000002</v>
      </c>
      <c r="G63" s="30">
        <f t="shared" si="16"/>
        <v>11486.697499999998</v>
      </c>
      <c r="H63" s="30">
        <f t="shared" si="16"/>
        <v>2407.9209900000001</v>
      </c>
      <c r="I63" s="74">
        <f>H63-F63</f>
        <v>-20.879010000000108</v>
      </c>
      <c r="J63" s="30">
        <f t="shared" si="3"/>
        <v>20.962691757139076</v>
      </c>
      <c r="K63" s="30">
        <f t="shared" si="1"/>
        <v>99.140356966403147</v>
      </c>
      <c r="L63" s="48"/>
      <c r="M63" s="33">
        <v>3</v>
      </c>
      <c r="N63" s="75" t="s">
        <v>43</v>
      </c>
      <c r="O63" s="5"/>
      <c r="P63" s="5"/>
      <c r="Q63" s="5"/>
      <c r="R63" s="5"/>
      <c r="S63" s="5"/>
      <c r="T63" s="5"/>
      <c r="U63" s="5"/>
      <c r="V63" s="5"/>
    </row>
    <row r="64" spans="1:34" s="1" customFormat="1" ht="116.25" customHeight="1" x14ac:dyDescent="0.5">
      <c r="A64" s="53"/>
      <c r="B64" s="46"/>
      <c r="C64" s="47"/>
      <c r="D64" s="36" t="s">
        <v>23</v>
      </c>
      <c r="E64" s="59">
        <v>0</v>
      </c>
      <c r="F64" s="59">
        <v>0</v>
      </c>
      <c r="G64" s="59">
        <v>0</v>
      </c>
      <c r="H64" s="59">
        <v>0</v>
      </c>
      <c r="I64" s="51">
        <f t="shared" si="12"/>
        <v>0</v>
      </c>
      <c r="J64" s="52">
        <f t="shared" si="3"/>
        <v>0</v>
      </c>
      <c r="K64" s="52">
        <f t="shared" si="1"/>
        <v>0</v>
      </c>
      <c r="L64" s="48"/>
      <c r="M64" s="33"/>
      <c r="N64" s="76"/>
      <c r="O64" s="5"/>
      <c r="P64" s="5"/>
      <c r="Q64" s="5"/>
      <c r="R64" s="5"/>
      <c r="S64" s="5"/>
      <c r="T64" s="5"/>
      <c r="U64" s="5"/>
      <c r="V64" s="5"/>
    </row>
    <row r="65" spans="1:34" s="1" customFormat="1" ht="116.25" customHeight="1" x14ac:dyDescent="0.5">
      <c r="A65" s="53"/>
      <c r="B65" s="46"/>
      <c r="C65" s="47"/>
      <c r="D65" s="36" t="s">
        <v>24</v>
      </c>
      <c r="E65" s="69">
        <v>944.6</v>
      </c>
      <c r="F65" s="69">
        <v>205</v>
      </c>
      <c r="G65" s="69">
        <v>199.89750000000001</v>
      </c>
      <c r="H65" s="69">
        <v>199.89749999999998</v>
      </c>
      <c r="I65" s="77">
        <f t="shared" si="12"/>
        <v>-5.1025000000000205</v>
      </c>
      <c r="J65" s="52">
        <f t="shared" si="3"/>
        <v>99.999999999999986</v>
      </c>
      <c r="K65" s="52">
        <f t="shared" si="1"/>
        <v>97.510975609756088</v>
      </c>
      <c r="L65" s="48"/>
      <c r="M65" s="33"/>
      <c r="N65" s="76"/>
      <c r="O65" s="5"/>
      <c r="P65" s="5"/>
      <c r="Q65" s="5"/>
      <c r="R65" s="5"/>
      <c r="S65" s="5"/>
      <c r="T65" s="5"/>
      <c r="U65" s="5"/>
      <c r="V65" s="5"/>
    </row>
    <row r="66" spans="1:34" s="1" customFormat="1" ht="116.25" customHeight="1" x14ac:dyDescent="0.5">
      <c r="A66" s="53"/>
      <c r="B66" s="46"/>
      <c r="C66" s="47"/>
      <c r="D66" s="36" t="s">
        <v>25</v>
      </c>
      <c r="E66" s="69">
        <v>11286.8</v>
      </c>
      <c r="F66" s="78">
        <v>2223.8000000000002</v>
      </c>
      <c r="G66" s="78">
        <v>11286.8</v>
      </c>
      <c r="H66" s="78">
        <v>2208.02349</v>
      </c>
      <c r="I66" s="77">
        <f t="shared" si="12"/>
        <v>-15.776510000000144</v>
      </c>
      <c r="J66" s="52">
        <f t="shared" si="3"/>
        <v>19.56288310238509</v>
      </c>
      <c r="K66" s="52">
        <f t="shared" si="1"/>
        <v>99.290560751866167</v>
      </c>
      <c r="L66" s="48"/>
      <c r="M66" s="33"/>
      <c r="N66" s="76"/>
      <c r="O66" s="5"/>
      <c r="P66" s="5"/>
      <c r="Q66" s="5"/>
      <c r="R66" s="5"/>
      <c r="S66" s="5"/>
      <c r="T66" s="5"/>
      <c r="U66" s="5"/>
      <c r="V66" s="5"/>
    </row>
    <row r="67" spans="1:34" s="1" customFormat="1" ht="116.25" customHeight="1" x14ac:dyDescent="0.5">
      <c r="A67" s="53"/>
      <c r="B67" s="46"/>
      <c r="C67" s="47"/>
      <c r="D67" s="40" t="s">
        <v>26</v>
      </c>
      <c r="E67" s="78">
        <v>0</v>
      </c>
      <c r="F67" s="78">
        <v>0</v>
      </c>
      <c r="G67" s="78">
        <v>0</v>
      </c>
      <c r="H67" s="78">
        <v>0</v>
      </c>
      <c r="I67" s="51">
        <v>0</v>
      </c>
      <c r="J67" s="52">
        <f t="shared" si="3"/>
        <v>0</v>
      </c>
      <c r="K67" s="52">
        <f t="shared" si="1"/>
        <v>0</v>
      </c>
      <c r="L67" s="48"/>
      <c r="M67" s="33"/>
      <c r="N67" s="76"/>
      <c r="O67" s="5"/>
      <c r="P67" s="5"/>
      <c r="Q67" s="5"/>
      <c r="R67" s="5"/>
      <c r="S67" s="5"/>
      <c r="T67" s="5"/>
      <c r="U67" s="5"/>
      <c r="V67" s="5"/>
    </row>
    <row r="68" spans="1:34" s="1" customFormat="1" ht="116.25" customHeight="1" x14ac:dyDescent="0.5">
      <c r="A68" s="53"/>
      <c r="B68" s="46"/>
      <c r="C68" s="47"/>
      <c r="D68" s="40" t="s">
        <v>27</v>
      </c>
      <c r="E68" s="78">
        <v>0</v>
      </c>
      <c r="F68" s="78">
        <v>0</v>
      </c>
      <c r="G68" s="78">
        <v>0</v>
      </c>
      <c r="H68" s="78">
        <v>0</v>
      </c>
      <c r="I68" s="51"/>
      <c r="J68" s="52"/>
      <c r="K68" s="52"/>
      <c r="L68" s="48"/>
      <c r="M68" s="33"/>
      <c r="N68" s="76"/>
      <c r="O68" s="5"/>
      <c r="P68" s="5"/>
      <c r="Q68" s="5"/>
      <c r="R68" s="5"/>
      <c r="S68" s="5"/>
      <c r="T68" s="5"/>
      <c r="U68" s="5"/>
      <c r="V68" s="5"/>
    </row>
    <row r="69" spans="1:34" s="1" customFormat="1" ht="116.25" customHeight="1" x14ac:dyDescent="0.5">
      <c r="A69" s="53"/>
      <c r="B69" s="46"/>
      <c r="C69" s="47"/>
      <c r="D69" s="42" t="s">
        <v>28</v>
      </c>
      <c r="E69" s="50">
        <v>700</v>
      </c>
      <c r="F69" s="59">
        <v>0</v>
      </c>
      <c r="G69" s="59">
        <v>0</v>
      </c>
      <c r="H69" s="59">
        <v>0</v>
      </c>
      <c r="I69" s="51">
        <f t="shared" si="12"/>
        <v>0</v>
      </c>
      <c r="J69" s="52">
        <f t="shared" si="3"/>
        <v>0</v>
      </c>
      <c r="K69" s="52">
        <f t="shared" si="1"/>
        <v>0</v>
      </c>
      <c r="L69" s="48"/>
      <c r="M69" s="33"/>
      <c r="N69" s="76"/>
      <c r="O69" s="5"/>
      <c r="P69" s="5"/>
      <c r="Q69" s="5"/>
      <c r="R69" s="5"/>
      <c r="S69" s="5"/>
      <c r="T69" s="5"/>
      <c r="U69" s="5"/>
      <c r="V69" s="5"/>
    </row>
    <row r="70" spans="1:34" s="1" customFormat="1" ht="116.25" customHeight="1" x14ac:dyDescent="0.5">
      <c r="A70" s="53"/>
      <c r="B70" s="46"/>
      <c r="C70" s="47"/>
      <c r="D70" s="44" t="s">
        <v>29</v>
      </c>
      <c r="E70" s="59">
        <v>0</v>
      </c>
      <c r="F70" s="59">
        <v>0</v>
      </c>
      <c r="G70" s="59">
        <v>0</v>
      </c>
      <c r="H70" s="59">
        <v>0</v>
      </c>
      <c r="I70" s="51">
        <f t="shared" si="12"/>
        <v>0</v>
      </c>
      <c r="J70" s="52">
        <f t="shared" si="3"/>
        <v>0</v>
      </c>
      <c r="K70" s="52">
        <f t="shared" si="1"/>
        <v>0</v>
      </c>
      <c r="L70" s="48"/>
      <c r="M70" s="33"/>
      <c r="N70" s="76"/>
      <c r="O70" s="5"/>
      <c r="P70" s="5"/>
      <c r="Q70" s="5"/>
      <c r="R70" s="5"/>
      <c r="S70" s="5"/>
      <c r="T70" s="5"/>
      <c r="U70" s="5"/>
      <c r="V70" s="5"/>
    </row>
    <row r="71" spans="1:34" s="1" customFormat="1" ht="113.25" customHeight="1" x14ac:dyDescent="0.5">
      <c r="A71" s="53">
        <v>8</v>
      </c>
      <c r="B71" s="46" t="s">
        <v>3</v>
      </c>
      <c r="C71" s="47">
        <v>12</v>
      </c>
      <c r="D71" s="29" t="s">
        <v>22</v>
      </c>
      <c r="E71" s="30">
        <f>E72+E73+E74+E75+E77</f>
        <v>1373685.2850899999</v>
      </c>
      <c r="F71" s="30">
        <f t="shared" ref="F71:G71" si="17">F72+F73+F74+F75+F77</f>
        <v>55493.44000000001</v>
      </c>
      <c r="G71" s="30">
        <f t="shared" si="17"/>
        <v>274062.95280000003</v>
      </c>
      <c r="H71" s="30">
        <f>H72+H73+H74+H75+H77</f>
        <v>44529.524850000002</v>
      </c>
      <c r="I71" s="31">
        <f>H71-F71</f>
        <v>-10963.915150000008</v>
      </c>
      <c r="J71" s="30">
        <f t="shared" si="3"/>
        <v>16.247918368775601</v>
      </c>
      <c r="K71" s="30">
        <f t="shared" si="1"/>
        <v>80.242862669893938</v>
      </c>
      <c r="L71" s="48"/>
      <c r="M71" s="10">
        <v>9</v>
      </c>
      <c r="N71" s="66" t="s">
        <v>44</v>
      </c>
      <c r="O71" s="5"/>
      <c r="P71" s="5"/>
      <c r="Q71" s="5"/>
      <c r="R71" s="5"/>
      <c r="S71" s="5"/>
      <c r="T71" s="5"/>
      <c r="U71" s="5"/>
      <c r="V71" s="5"/>
    </row>
    <row r="72" spans="1:34" s="1" customFormat="1" ht="113.25" customHeight="1" x14ac:dyDescent="0.5">
      <c r="A72" s="53"/>
      <c r="B72" s="46"/>
      <c r="C72" s="47"/>
      <c r="D72" s="36" t="s">
        <v>23</v>
      </c>
      <c r="E72" s="69">
        <v>7035.33</v>
      </c>
      <c r="F72" s="79">
        <v>0</v>
      </c>
      <c r="G72" s="79">
        <v>3050.8560000000002</v>
      </c>
      <c r="H72" s="79">
        <v>0</v>
      </c>
      <c r="I72" s="68">
        <f t="shared" si="12"/>
        <v>0</v>
      </c>
      <c r="J72" s="52">
        <f t="shared" si="3"/>
        <v>0</v>
      </c>
      <c r="K72" s="61">
        <f t="shared" si="1"/>
        <v>0</v>
      </c>
      <c r="L72" s="48"/>
      <c r="M72" s="10"/>
      <c r="N72" s="26"/>
      <c r="O72" s="5"/>
      <c r="P72" s="5"/>
      <c r="Q72" s="5"/>
      <c r="R72" s="5"/>
      <c r="S72" s="5"/>
      <c r="T72" s="5"/>
      <c r="U72" s="5"/>
      <c r="V72" s="5"/>
    </row>
    <row r="73" spans="1:34" s="1" customFormat="1" ht="113.25" customHeight="1" x14ac:dyDescent="0.5">
      <c r="A73" s="53"/>
      <c r="B73" s="46"/>
      <c r="C73" s="47"/>
      <c r="D73" s="36" t="s">
        <v>24</v>
      </c>
      <c r="E73" s="69">
        <v>88321.464090000009</v>
      </c>
      <c r="F73" s="69">
        <v>10925.07</v>
      </c>
      <c r="G73" s="69">
        <v>15172.846799999999</v>
      </c>
      <c r="H73" s="69">
        <v>15144.346799999999</v>
      </c>
      <c r="I73" s="67">
        <f t="shared" si="12"/>
        <v>4219.2767999999996</v>
      </c>
      <c r="J73" s="52">
        <f t="shared" si="3"/>
        <v>99.812164451564882</v>
      </c>
      <c r="K73" s="52">
        <f t="shared" si="1"/>
        <v>138.62013515702873</v>
      </c>
      <c r="L73" s="48"/>
      <c r="M73" s="10"/>
      <c r="N73" s="26"/>
      <c r="O73" s="5"/>
      <c r="P73" s="5"/>
      <c r="Q73" s="5"/>
      <c r="R73" s="5"/>
      <c r="S73" s="5"/>
      <c r="T73" s="5"/>
      <c r="U73" s="5"/>
      <c r="V73" s="5"/>
    </row>
    <row r="74" spans="1:34" s="1" customFormat="1" ht="113.25" customHeight="1" x14ac:dyDescent="0.5">
      <c r="A74" s="53"/>
      <c r="B74" s="46"/>
      <c r="C74" s="47"/>
      <c r="D74" s="36" t="s">
        <v>25</v>
      </c>
      <c r="E74" s="69">
        <v>256950.87900000002</v>
      </c>
      <c r="F74" s="79">
        <v>44568.37000000001</v>
      </c>
      <c r="G74" s="79">
        <v>255839.25000000003</v>
      </c>
      <c r="H74" s="79">
        <v>29385.178049999999</v>
      </c>
      <c r="I74" s="67">
        <f t="shared" si="12"/>
        <v>-15183.191950000011</v>
      </c>
      <c r="J74" s="52">
        <f t="shared" si="3"/>
        <v>11.485797448984076</v>
      </c>
      <c r="K74" s="52">
        <f t="shared" si="1"/>
        <v>65.932808514199621</v>
      </c>
      <c r="L74" s="48"/>
      <c r="M74" s="10"/>
      <c r="N74" s="26"/>
      <c r="O74" s="5"/>
      <c r="P74" s="5"/>
      <c r="Q74" s="5"/>
      <c r="R74" s="5"/>
      <c r="S74" s="5"/>
      <c r="T74" s="5"/>
      <c r="U74" s="5"/>
      <c r="V74" s="5"/>
    </row>
    <row r="75" spans="1:34" s="1" customFormat="1" ht="113.25" customHeight="1" x14ac:dyDescent="0.5">
      <c r="A75" s="53"/>
      <c r="B75" s="46"/>
      <c r="C75" s="47"/>
      <c r="D75" s="40" t="s">
        <v>26</v>
      </c>
      <c r="E75" s="78">
        <v>0</v>
      </c>
      <c r="F75" s="79">
        <v>0</v>
      </c>
      <c r="G75" s="79">
        <v>0</v>
      </c>
      <c r="H75" s="79">
        <v>0</v>
      </c>
      <c r="I75" s="68">
        <f t="shared" si="12"/>
        <v>0</v>
      </c>
      <c r="J75" s="52">
        <f t="shared" si="3"/>
        <v>0</v>
      </c>
      <c r="K75" s="52">
        <f t="shared" si="1"/>
        <v>0</v>
      </c>
      <c r="L75" s="48"/>
      <c r="M75" s="10"/>
      <c r="N75" s="26"/>
      <c r="O75" s="5"/>
      <c r="P75" s="5"/>
      <c r="Q75" s="5"/>
      <c r="R75" s="5"/>
      <c r="S75" s="5"/>
      <c r="T75" s="5"/>
      <c r="U75" s="5"/>
      <c r="V75" s="5"/>
    </row>
    <row r="76" spans="1:34" s="1" customFormat="1" ht="113.25" customHeight="1" x14ac:dyDescent="0.5">
      <c r="A76" s="53"/>
      <c r="B76" s="46"/>
      <c r="C76" s="47"/>
      <c r="D76" s="40" t="s">
        <v>27</v>
      </c>
      <c r="E76" s="78">
        <v>0</v>
      </c>
      <c r="F76" s="79">
        <v>0</v>
      </c>
      <c r="G76" s="79">
        <v>0</v>
      </c>
      <c r="H76" s="79">
        <v>0</v>
      </c>
      <c r="I76" s="51">
        <v>0</v>
      </c>
      <c r="J76" s="52">
        <f>IF(H76=0, ,H76/G76*100)</f>
        <v>0</v>
      </c>
      <c r="K76" s="52">
        <v>0</v>
      </c>
      <c r="L76" s="48"/>
      <c r="M76" s="10"/>
      <c r="N76" s="26"/>
      <c r="O76" s="5"/>
      <c r="P76" s="5"/>
      <c r="Q76" s="5"/>
      <c r="R76" s="5"/>
      <c r="S76" s="5"/>
      <c r="T76" s="5"/>
      <c r="U76" s="5"/>
      <c r="V76" s="5"/>
    </row>
    <row r="77" spans="1:34" s="1" customFormat="1" ht="113.25" customHeight="1" x14ac:dyDescent="0.5">
      <c r="A77" s="53"/>
      <c r="B77" s="46"/>
      <c r="C77" s="47"/>
      <c r="D77" s="42" t="s">
        <v>28</v>
      </c>
      <c r="E77" s="50">
        <v>1021377.612</v>
      </c>
      <c r="F77" s="50">
        <v>0</v>
      </c>
      <c r="G77" s="50">
        <v>0</v>
      </c>
      <c r="H77" s="50">
        <v>0</v>
      </c>
      <c r="I77" s="51">
        <v>0</v>
      </c>
      <c r="J77" s="52">
        <f t="shared" si="3"/>
        <v>0</v>
      </c>
      <c r="K77" s="52">
        <f t="shared" si="1"/>
        <v>0</v>
      </c>
      <c r="L77" s="48"/>
      <c r="M77" s="10"/>
      <c r="N77" s="26"/>
      <c r="O77" s="5"/>
      <c r="P77" s="5"/>
      <c r="Q77" s="5"/>
      <c r="R77" s="5"/>
      <c r="S77" s="5"/>
      <c r="T77" s="5"/>
      <c r="U77" s="5"/>
      <c r="V77" s="5"/>
    </row>
    <row r="78" spans="1:34" s="1" customFormat="1" ht="113.25" customHeight="1" x14ac:dyDescent="0.5">
      <c r="A78" s="53"/>
      <c r="B78" s="46"/>
      <c r="C78" s="47"/>
      <c r="D78" s="44" t="s">
        <v>29</v>
      </c>
      <c r="E78" s="59">
        <v>0</v>
      </c>
      <c r="F78" s="50">
        <v>0</v>
      </c>
      <c r="G78" s="50">
        <v>0</v>
      </c>
      <c r="H78" s="50">
        <v>0</v>
      </c>
      <c r="I78" s="51">
        <v>0</v>
      </c>
      <c r="J78" s="52">
        <f t="shared" si="3"/>
        <v>0</v>
      </c>
      <c r="K78" s="52">
        <f t="shared" si="1"/>
        <v>0</v>
      </c>
      <c r="L78" s="48"/>
      <c r="M78" s="10"/>
      <c r="N78" s="26"/>
      <c r="O78" s="5"/>
      <c r="P78" s="5"/>
      <c r="Q78" s="5"/>
      <c r="R78" s="5"/>
      <c r="S78" s="5"/>
      <c r="T78" s="5"/>
      <c r="U78" s="5"/>
      <c r="V78" s="5"/>
    </row>
    <row r="79" spans="1:34" ht="113.25" customHeight="1" x14ac:dyDescent="0.5">
      <c r="A79" s="53">
        <v>9</v>
      </c>
      <c r="B79" s="46" t="s">
        <v>45</v>
      </c>
      <c r="C79" s="47">
        <v>14</v>
      </c>
      <c r="D79" s="29" t="s">
        <v>22</v>
      </c>
      <c r="E79" s="30">
        <f>E80+E81+E82+E85</f>
        <v>453313.18201000005</v>
      </c>
      <c r="F79" s="30">
        <f t="shared" ref="F79:H79" si="18">F80+F81+F82+F85</f>
        <v>99525.387640000001</v>
      </c>
      <c r="G79" s="30">
        <f t="shared" si="18"/>
        <v>303672.34095999994</v>
      </c>
      <c r="H79" s="30">
        <f t="shared" si="18"/>
        <v>94391.832980000007</v>
      </c>
      <c r="I79" s="31">
        <f>H79-F79</f>
        <v>-5133.5546599999943</v>
      </c>
      <c r="J79" s="30">
        <f t="shared" si="3"/>
        <v>31.083447600660278</v>
      </c>
      <c r="K79" s="30">
        <f t="shared" ref="K79:K142" si="19">IF(H79=0,0,H79/F79*100)</f>
        <v>94.841964666775354</v>
      </c>
      <c r="L79" s="48"/>
      <c r="M79" s="80">
        <v>8</v>
      </c>
      <c r="N79" s="66" t="s">
        <v>46</v>
      </c>
      <c r="O79" s="5"/>
      <c r="P79" s="5"/>
      <c r="Q79" s="5"/>
      <c r="R79" s="5"/>
      <c r="S79" s="5"/>
      <c r="T79" s="5"/>
      <c r="U79" s="5"/>
      <c r="V79" s="5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13.25" customHeight="1" x14ac:dyDescent="0.5">
      <c r="A80" s="53"/>
      <c r="B80" s="46"/>
      <c r="C80" s="47"/>
      <c r="D80" s="36" t="s">
        <v>23</v>
      </c>
      <c r="E80" s="59">
        <v>0</v>
      </c>
      <c r="F80" s="50">
        <v>0</v>
      </c>
      <c r="G80" s="50">
        <v>0</v>
      </c>
      <c r="H80" s="50">
        <v>0</v>
      </c>
      <c r="I80" s="51">
        <v>0</v>
      </c>
      <c r="J80" s="52">
        <f t="shared" si="3"/>
        <v>0</v>
      </c>
      <c r="K80" s="52">
        <f t="shared" si="19"/>
        <v>0</v>
      </c>
      <c r="L80" s="48"/>
      <c r="M80" s="80"/>
      <c r="N80" s="26"/>
      <c r="O80" s="5"/>
      <c r="P80" s="5"/>
      <c r="Q80" s="5"/>
      <c r="R80" s="5"/>
      <c r="S80" s="5"/>
      <c r="T80" s="5"/>
      <c r="U80" s="5"/>
      <c r="V80" s="5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13.25" customHeight="1" x14ac:dyDescent="0.5">
      <c r="A81" s="53"/>
      <c r="B81" s="46"/>
      <c r="C81" s="47"/>
      <c r="D81" s="36" t="s">
        <v>24</v>
      </c>
      <c r="E81" s="69">
        <v>20054.5</v>
      </c>
      <c r="F81" s="79">
        <v>240</v>
      </c>
      <c r="G81" s="79">
        <v>0</v>
      </c>
      <c r="H81" s="79">
        <v>0</v>
      </c>
      <c r="I81" s="67">
        <f t="shared" si="12"/>
        <v>-240</v>
      </c>
      <c r="J81" s="52">
        <f t="shared" ref="J81:J152" si="20">IF(H81=0, ,H81/G81*100)</f>
        <v>0</v>
      </c>
      <c r="K81" s="52">
        <f t="shared" si="19"/>
        <v>0</v>
      </c>
      <c r="L81" s="48"/>
      <c r="M81" s="80"/>
      <c r="N81" s="26"/>
      <c r="O81" s="5"/>
      <c r="P81" s="5"/>
      <c r="Q81" s="5"/>
      <c r="R81" s="5"/>
      <c r="S81" s="5"/>
      <c r="T81" s="5"/>
      <c r="U81" s="5"/>
      <c r="V81" s="5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13.25" customHeight="1" x14ac:dyDescent="0.5">
      <c r="A82" s="53"/>
      <c r="B82" s="46"/>
      <c r="C82" s="47"/>
      <c r="D82" s="36" t="s">
        <v>25</v>
      </c>
      <c r="E82" s="69">
        <v>308945.20557000005</v>
      </c>
      <c r="F82" s="79">
        <v>99285.387640000001</v>
      </c>
      <c r="G82" s="79">
        <v>303672.34095999994</v>
      </c>
      <c r="H82" s="79">
        <v>94391.832980000007</v>
      </c>
      <c r="I82" s="67">
        <f t="shared" si="12"/>
        <v>-4893.5546599999943</v>
      </c>
      <c r="J82" s="52">
        <f t="shared" si="20"/>
        <v>31.083447600660278</v>
      </c>
      <c r="K82" s="52">
        <f t="shared" si="19"/>
        <v>95.07122369533009</v>
      </c>
      <c r="L82" s="48"/>
      <c r="M82" s="80"/>
      <c r="N82" s="26"/>
      <c r="O82" s="5"/>
      <c r="P82" s="5"/>
      <c r="Q82" s="5"/>
      <c r="R82" s="5"/>
      <c r="S82" s="5"/>
      <c r="T82" s="5"/>
      <c r="U82" s="5"/>
      <c r="V82" s="5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13.25" customHeight="1" x14ac:dyDescent="0.5">
      <c r="A83" s="53"/>
      <c r="B83" s="46"/>
      <c r="C83" s="47"/>
      <c r="D83" s="40" t="s">
        <v>26</v>
      </c>
      <c r="E83" s="78">
        <v>0</v>
      </c>
      <c r="F83" s="78">
        <v>0</v>
      </c>
      <c r="G83" s="78">
        <v>0</v>
      </c>
      <c r="H83" s="78">
        <v>0</v>
      </c>
      <c r="I83" s="51">
        <v>0</v>
      </c>
      <c r="J83" s="52">
        <f t="shared" si="20"/>
        <v>0</v>
      </c>
      <c r="K83" s="52">
        <f t="shared" si="19"/>
        <v>0</v>
      </c>
      <c r="L83" s="48"/>
      <c r="M83" s="80"/>
      <c r="N83" s="26"/>
      <c r="O83" s="5"/>
      <c r="P83" s="5"/>
      <c r="Q83" s="5"/>
      <c r="R83" s="5"/>
      <c r="S83" s="5"/>
      <c r="T83" s="5"/>
      <c r="U83" s="5"/>
      <c r="V83" s="5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13.25" customHeight="1" x14ac:dyDescent="0.5">
      <c r="A84" s="53"/>
      <c r="B84" s="46"/>
      <c r="C84" s="47"/>
      <c r="D84" s="40" t="s">
        <v>27</v>
      </c>
      <c r="E84" s="78">
        <v>0</v>
      </c>
      <c r="F84" s="78">
        <v>0</v>
      </c>
      <c r="G84" s="78">
        <v>0</v>
      </c>
      <c r="H84" s="78">
        <v>0</v>
      </c>
      <c r="I84" s="51"/>
      <c r="J84" s="52"/>
      <c r="K84" s="52"/>
      <c r="L84" s="48"/>
      <c r="M84" s="80"/>
      <c r="N84" s="26"/>
      <c r="O84" s="5"/>
      <c r="P84" s="5"/>
      <c r="Q84" s="5"/>
      <c r="R84" s="5"/>
      <c r="S84" s="5"/>
      <c r="T84" s="5"/>
      <c r="U84" s="5"/>
      <c r="V84" s="5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13.25" customHeight="1" x14ac:dyDescent="0.5">
      <c r="A85" s="53"/>
      <c r="B85" s="46"/>
      <c r="C85" s="47"/>
      <c r="D85" s="42" t="s">
        <v>28</v>
      </c>
      <c r="E85" s="78">
        <v>124313.47644</v>
      </c>
      <c r="F85" s="59">
        <v>0</v>
      </c>
      <c r="G85" s="59">
        <v>0</v>
      </c>
      <c r="H85" s="59">
        <v>0</v>
      </c>
      <c r="I85" s="51">
        <v>0</v>
      </c>
      <c r="J85" s="52">
        <v>0</v>
      </c>
      <c r="K85" s="52">
        <f t="shared" si="19"/>
        <v>0</v>
      </c>
      <c r="L85" s="48"/>
      <c r="M85" s="80"/>
      <c r="N85" s="26"/>
      <c r="O85" s="5"/>
      <c r="P85" s="5"/>
      <c r="Q85" s="5"/>
      <c r="R85" s="5"/>
      <c r="S85" s="5"/>
      <c r="T85" s="5"/>
      <c r="U85" s="5"/>
      <c r="V85" s="5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13.25" customHeight="1" x14ac:dyDescent="0.5">
      <c r="A86" s="53"/>
      <c r="B86" s="46"/>
      <c r="C86" s="47"/>
      <c r="D86" s="44" t="s">
        <v>29</v>
      </c>
      <c r="E86" s="59">
        <v>0</v>
      </c>
      <c r="F86" s="59">
        <v>0</v>
      </c>
      <c r="G86" s="59">
        <v>0</v>
      </c>
      <c r="H86" s="59">
        <v>0</v>
      </c>
      <c r="I86" s="51">
        <v>0</v>
      </c>
      <c r="J86" s="52">
        <f t="shared" si="20"/>
        <v>0</v>
      </c>
      <c r="K86" s="52">
        <f t="shared" si="19"/>
        <v>0</v>
      </c>
      <c r="L86" s="48"/>
      <c r="M86" s="80"/>
      <c r="N86" s="26"/>
      <c r="O86" s="5"/>
      <c r="P86" s="5"/>
      <c r="Q86" s="5"/>
      <c r="R86" s="5"/>
      <c r="S86" s="5"/>
      <c r="T86" s="5"/>
      <c r="U86" s="5"/>
      <c r="V86" s="5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s="1" customFormat="1" ht="120.75" customHeight="1" x14ac:dyDescent="0.5">
      <c r="A87" s="53">
        <v>10</v>
      </c>
      <c r="B87" s="66" t="s">
        <v>47</v>
      </c>
      <c r="C87" s="81">
        <v>4</v>
      </c>
      <c r="D87" s="29" t="s">
        <v>22</v>
      </c>
      <c r="E87" s="30">
        <f t="shared" ref="E87:H87" si="21">E88+E89+E90+E93</f>
        <v>15924.27</v>
      </c>
      <c r="F87" s="30">
        <f t="shared" si="21"/>
        <v>1841.3600000000001</v>
      </c>
      <c r="G87" s="30">
        <f t="shared" si="21"/>
        <v>1784.126</v>
      </c>
      <c r="H87" s="30">
        <f t="shared" si="21"/>
        <v>1273.0118199999999</v>
      </c>
      <c r="I87" s="31">
        <f>H87-F87</f>
        <v>-568.34818000000018</v>
      </c>
      <c r="J87" s="30">
        <f t="shared" si="20"/>
        <v>71.35212535437519</v>
      </c>
      <c r="K87" s="30">
        <f t="shared" si="19"/>
        <v>69.13432571577529</v>
      </c>
      <c r="L87" s="82"/>
      <c r="M87" s="80">
        <v>3</v>
      </c>
      <c r="N87" s="66" t="s">
        <v>48</v>
      </c>
      <c r="O87" s="5"/>
      <c r="P87" s="5"/>
      <c r="Q87" s="5"/>
      <c r="R87" s="5"/>
      <c r="S87" s="5"/>
      <c r="T87" s="5"/>
      <c r="U87" s="5"/>
      <c r="V87" s="5"/>
    </row>
    <row r="88" spans="1:34" s="1" customFormat="1" ht="120.75" customHeight="1" x14ac:dyDescent="0.5">
      <c r="A88" s="53"/>
      <c r="B88" s="66"/>
      <c r="C88" s="81"/>
      <c r="D88" s="36" t="s">
        <v>23</v>
      </c>
      <c r="E88" s="69">
        <v>2</v>
      </c>
      <c r="F88" s="50">
        <v>0</v>
      </c>
      <c r="G88" s="50">
        <v>0</v>
      </c>
      <c r="H88" s="50">
        <v>0</v>
      </c>
      <c r="I88" s="51">
        <f t="shared" si="12"/>
        <v>0</v>
      </c>
      <c r="J88" s="52">
        <f t="shared" si="20"/>
        <v>0</v>
      </c>
      <c r="K88" s="52">
        <f t="shared" si="19"/>
        <v>0</v>
      </c>
      <c r="L88" s="48"/>
      <c r="M88" s="80"/>
      <c r="N88" s="26"/>
      <c r="O88" s="5"/>
      <c r="P88" s="5"/>
      <c r="Q88" s="5"/>
      <c r="R88" s="5"/>
      <c r="S88" s="5"/>
      <c r="T88" s="5"/>
      <c r="U88" s="5"/>
      <c r="V88" s="5"/>
    </row>
    <row r="89" spans="1:34" s="1" customFormat="1" ht="120.75" customHeight="1" x14ac:dyDescent="0.5">
      <c r="A89" s="53"/>
      <c r="B89" s="66"/>
      <c r="C89" s="81"/>
      <c r="D89" s="36" t="s">
        <v>24</v>
      </c>
      <c r="E89" s="69">
        <v>2845.6000000000004</v>
      </c>
      <c r="F89" s="79">
        <v>1618.8600000000001</v>
      </c>
      <c r="G89" s="79">
        <v>1091.626</v>
      </c>
      <c r="H89" s="79">
        <v>1091.41182</v>
      </c>
      <c r="I89" s="67">
        <f t="shared" si="12"/>
        <v>-527.44818000000009</v>
      </c>
      <c r="J89" s="52">
        <f>IF(H89=0, ,H89/G89*100)</f>
        <v>99.980379727122653</v>
      </c>
      <c r="K89" s="52">
        <f t="shared" si="19"/>
        <v>67.418542678180941</v>
      </c>
      <c r="L89" s="48"/>
      <c r="M89" s="80"/>
      <c r="N89" s="26"/>
      <c r="O89" s="5"/>
      <c r="P89" s="5"/>
      <c r="Q89" s="5"/>
      <c r="R89" s="5"/>
      <c r="S89" s="5"/>
      <c r="T89" s="5"/>
      <c r="U89" s="5"/>
      <c r="V89" s="5"/>
    </row>
    <row r="90" spans="1:34" s="1" customFormat="1" ht="120.75" customHeight="1" x14ac:dyDescent="0.5">
      <c r="A90" s="53"/>
      <c r="B90" s="66"/>
      <c r="C90" s="81"/>
      <c r="D90" s="36" t="s">
        <v>25</v>
      </c>
      <c r="E90" s="69">
        <v>692.5</v>
      </c>
      <c r="F90" s="79">
        <v>222.5</v>
      </c>
      <c r="G90" s="79">
        <v>692.5</v>
      </c>
      <c r="H90" s="79">
        <v>181.6</v>
      </c>
      <c r="I90" s="67">
        <f t="shared" si="12"/>
        <v>-40.900000000000006</v>
      </c>
      <c r="J90" s="52">
        <f t="shared" si="20"/>
        <v>26.223826714801447</v>
      </c>
      <c r="K90" s="52">
        <f t="shared" si="19"/>
        <v>81.617977528089881</v>
      </c>
      <c r="L90" s="48"/>
      <c r="M90" s="80"/>
      <c r="N90" s="26"/>
      <c r="O90" s="5"/>
      <c r="P90" s="5"/>
      <c r="Q90" s="5"/>
      <c r="R90" s="5"/>
      <c r="S90" s="5"/>
      <c r="T90" s="5"/>
      <c r="U90" s="5"/>
      <c r="V90" s="5"/>
    </row>
    <row r="91" spans="1:34" s="1" customFormat="1" ht="120.75" customHeight="1" x14ac:dyDescent="0.5">
      <c r="A91" s="53"/>
      <c r="B91" s="66"/>
      <c r="C91" s="81"/>
      <c r="D91" s="40" t="s">
        <v>26</v>
      </c>
      <c r="E91" s="79">
        <v>0</v>
      </c>
      <c r="F91" s="79">
        <v>0</v>
      </c>
      <c r="G91" s="79">
        <v>0</v>
      </c>
      <c r="H91" s="79">
        <v>0</v>
      </c>
      <c r="I91" s="51">
        <f t="shared" si="12"/>
        <v>0</v>
      </c>
      <c r="J91" s="52">
        <f t="shared" si="20"/>
        <v>0</v>
      </c>
      <c r="K91" s="52">
        <f t="shared" si="19"/>
        <v>0</v>
      </c>
      <c r="L91" s="48"/>
      <c r="M91" s="80"/>
      <c r="N91" s="26"/>
      <c r="O91" s="5"/>
      <c r="P91" s="5"/>
      <c r="Q91" s="5"/>
      <c r="R91" s="5"/>
      <c r="S91" s="5"/>
      <c r="T91" s="5"/>
      <c r="U91" s="5"/>
      <c r="V91" s="5"/>
    </row>
    <row r="92" spans="1:34" s="1" customFormat="1" ht="120.75" customHeight="1" x14ac:dyDescent="0.5">
      <c r="A92" s="53"/>
      <c r="B92" s="66"/>
      <c r="C92" s="81"/>
      <c r="D92" s="40" t="s">
        <v>27</v>
      </c>
      <c r="E92" s="79">
        <v>216.55</v>
      </c>
      <c r="F92" s="79">
        <v>87.38</v>
      </c>
      <c r="G92" s="79">
        <v>216.55</v>
      </c>
      <c r="H92" s="79">
        <v>74.286000000000001</v>
      </c>
      <c r="I92" s="65">
        <f t="shared" si="12"/>
        <v>-13.093999999999994</v>
      </c>
      <c r="J92" s="52">
        <f t="shared" si="20"/>
        <v>34.304317709535901</v>
      </c>
      <c r="K92" s="52">
        <f t="shared" si="19"/>
        <v>85.014877546349283</v>
      </c>
      <c r="L92" s="48"/>
      <c r="M92" s="80"/>
      <c r="N92" s="26"/>
      <c r="O92" s="5"/>
      <c r="P92" s="5"/>
      <c r="Q92" s="5"/>
      <c r="R92" s="5"/>
      <c r="S92" s="5"/>
      <c r="T92" s="5"/>
      <c r="U92" s="5"/>
      <c r="V92" s="5"/>
    </row>
    <row r="93" spans="1:34" s="1" customFormat="1" ht="120.75" customHeight="1" x14ac:dyDescent="0.5">
      <c r="A93" s="53"/>
      <c r="B93" s="66"/>
      <c r="C93" s="81"/>
      <c r="D93" s="42" t="s">
        <v>28</v>
      </c>
      <c r="E93" s="79">
        <v>12384.17</v>
      </c>
      <c r="F93" s="50">
        <v>0</v>
      </c>
      <c r="G93" s="50">
        <v>0</v>
      </c>
      <c r="H93" s="50">
        <v>0</v>
      </c>
      <c r="I93" s="51">
        <f t="shared" si="12"/>
        <v>0</v>
      </c>
      <c r="J93" s="52">
        <f t="shared" si="20"/>
        <v>0</v>
      </c>
      <c r="K93" s="52">
        <f t="shared" si="19"/>
        <v>0</v>
      </c>
      <c r="L93" s="48"/>
      <c r="M93" s="80"/>
      <c r="N93" s="26"/>
      <c r="O93" s="5"/>
      <c r="P93" s="5"/>
      <c r="Q93" s="5"/>
      <c r="R93" s="5"/>
      <c r="S93" s="5"/>
      <c r="T93" s="5"/>
      <c r="U93" s="5"/>
      <c r="V93" s="5"/>
    </row>
    <row r="94" spans="1:34" s="1" customFormat="1" ht="120.75" customHeight="1" x14ac:dyDescent="0.5">
      <c r="A94" s="53"/>
      <c r="B94" s="66"/>
      <c r="C94" s="81"/>
      <c r="D94" s="44" t="s">
        <v>29</v>
      </c>
      <c r="E94" s="50">
        <v>0</v>
      </c>
      <c r="F94" s="50">
        <v>0</v>
      </c>
      <c r="G94" s="50">
        <v>0</v>
      </c>
      <c r="H94" s="50">
        <v>0</v>
      </c>
      <c r="I94" s="51">
        <f t="shared" si="12"/>
        <v>0</v>
      </c>
      <c r="J94" s="52">
        <f t="shared" si="20"/>
        <v>0</v>
      </c>
      <c r="K94" s="52">
        <f t="shared" si="19"/>
        <v>0</v>
      </c>
      <c r="L94" s="48"/>
      <c r="M94" s="80"/>
      <c r="N94" s="26"/>
      <c r="O94" s="5"/>
      <c r="P94" s="5"/>
      <c r="Q94" s="5"/>
      <c r="R94" s="5"/>
      <c r="S94" s="5"/>
      <c r="T94" s="5"/>
      <c r="U94" s="5"/>
      <c r="V94" s="5"/>
    </row>
    <row r="95" spans="1:34" s="1" customFormat="1" ht="120.75" customHeight="1" x14ac:dyDescent="0.5">
      <c r="A95" s="53">
        <v>11</v>
      </c>
      <c r="B95" s="66" t="s">
        <v>49</v>
      </c>
      <c r="C95" s="81">
        <v>3</v>
      </c>
      <c r="D95" s="29" t="s">
        <v>22</v>
      </c>
      <c r="E95" s="30">
        <f t="shared" ref="E95:H95" si="22">E96+E97+E98+E101</f>
        <v>63433.884079999996</v>
      </c>
      <c r="F95" s="30">
        <f t="shared" si="22"/>
        <v>24609.331130000002</v>
      </c>
      <c r="G95" s="30">
        <f t="shared" si="22"/>
        <v>45958.572219999987</v>
      </c>
      <c r="H95" s="30">
        <f t="shared" si="22"/>
        <v>24947.368489999997</v>
      </c>
      <c r="I95" s="70">
        <f>H95-F95</f>
        <v>338.03735999999481</v>
      </c>
      <c r="J95" s="30">
        <f t="shared" si="20"/>
        <v>54.282296609605176</v>
      </c>
      <c r="K95" s="30">
        <f t="shared" si="19"/>
        <v>101.37361457820326</v>
      </c>
      <c r="L95" s="83"/>
      <c r="M95" s="80">
        <v>4</v>
      </c>
      <c r="N95" s="84" t="s">
        <v>50</v>
      </c>
      <c r="O95" s="5"/>
      <c r="P95" s="5"/>
      <c r="Q95" s="5"/>
      <c r="R95" s="5"/>
      <c r="S95" s="5"/>
      <c r="T95" s="5"/>
      <c r="U95" s="5"/>
      <c r="V95" s="5"/>
    </row>
    <row r="96" spans="1:34" s="1" customFormat="1" ht="102.75" customHeight="1" x14ac:dyDescent="0.5">
      <c r="A96" s="53"/>
      <c r="B96" s="66"/>
      <c r="C96" s="81"/>
      <c r="D96" s="36" t="s">
        <v>23</v>
      </c>
      <c r="E96" s="59">
        <v>0</v>
      </c>
      <c r="F96" s="59">
        <v>0</v>
      </c>
      <c r="G96" s="59">
        <v>0</v>
      </c>
      <c r="H96" s="59">
        <v>0</v>
      </c>
      <c r="I96" s="51">
        <f t="shared" ref="I96:I102" si="23">H96-F96</f>
        <v>0</v>
      </c>
      <c r="J96" s="52">
        <f t="shared" si="20"/>
        <v>0</v>
      </c>
      <c r="K96" s="52">
        <f t="shared" si="19"/>
        <v>0</v>
      </c>
      <c r="L96" s="83"/>
      <c r="M96" s="80"/>
      <c r="N96" s="85"/>
      <c r="O96" s="5"/>
      <c r="P96" s="5"/>
      <c r="Q96" s="5"/>
      <c r="R96" s="5"/>
      <c r="S96" s="5"/>
      <c r="T96" s="5"/>
      <c r="U96" s="5"/>
      <c r="V96" s="5"/>
    </row>
    <row r="97" spans="1:34" s="1" customFormat="1" ht="102.75" customHeight="1" x14ac:dyDescent="0.5">
      <c r="A97" s="53"/>
      <c r="B97" s="66"/>
      <c r="C97" s="81"/>
      <c r="D97" s="36" t="s">
        <v>24</v>
      </c>
      <c r="E97" s="69">
        <v>8073.5</v>
      </c>
      <c r="F97" s="78">
        <v>0</v>
      </c>
      <c r="G97" s="69">
        <v>0</v>
      </c>
      <c r="H97" s="59">
        <v>0</v>
      </c>
      <c r="I97" s="51">
        <f t="shared" si="23"/>
        <v>0</v>
      </c>
      <c r="J97" s="52">
        <f t="shared" si="20"/>
        <v>0</v>
      </c>
      <c r="K97" s="52">
        <f t="shared" si="19"/>
        <v>0</v>
      </c>
      <c r="L97" s="83"/>
      <c r="M97" s="80"/>
      <c r="N97" s="85"/>
      <c r="O97" s="5"/>
      <c r="P97" s="5"/>
      <c r="Q97" s="5"/>
      <c r="R97" s="5"/>
      <c r="S97" s="5"/>
      <c r="T97" s="5"/>
      <c r="U97" s="5"/>
      <c r="V97" s="5"/>
    </row>
    <row r="98" spans="1:34" s="1" customFormat="1" ht="102.75" customHeight="1" x14ac:dyDescent="0.5">
      <c r="A98" s="53"/>
      <c r="B98" s="66"/>
      <c r="C98" s="81"/>
      <c r="D98" s="36" t="s">
        <v>25</v>
      </c>
      <c r="E98" s="69">
        <v>50847.181219999999</v>
      </c>
      <c r="F98" s="78">
        <v>24609.331130000002</v>
      </c>
      <c r="G98" s="78">
        <v>45958.572219999987</v>
      </c>
      <c r="H98" s="78">
        <v>24947.368489999997</v>
      </c>
      <c r="I98" s="68">
        <f t="shared" si="23"/>
        <v>338.03735999999481</v>
      </c>
      <c r="J98" s="52">
        <f t="shared" si="20"/>
        <v>54.282296609605176</v>
      </c>
      <c r="K98" s="52">
        <f t="shared" si="19"/>
        <v>101.37361457820326</v>
      </c>
      <c r="L98" s="83"/>
      <c r="M98" s="80"/>
      <c r="N98" s="85"/>
      <c r="O98" s="5"/>
      <c r="P98" s="5"/>
      <c r="Q98" s="5"/>
      <c r="R98" s="5"/>
      <c r="S98" s="5"/>
      <c r="T98" s="5"/>
      <c r="U98" s="5"/>
      <c r="V98" s="5"/>
    </row>
    <row r="99" spans="1:34" s="1" customFormat="1" ht="120.75" customHeight="1" x14ac:dyDescent="0.5">
      <c r="A99" s="53"/>
      <c r="B99" s="66"/>
      <c r="C99" s="81"/>
      <c r="D99" s="40" t="s">
        <v>26</v>
      </c>
      <c r="E99" s="78">
        <v>0</v>
      </c>
      <c r="F99" s="59">
        <v>0</v>
      </c>
      <c r="G99" s="59">
        <v>0</v>
      </c>
      <c r="H99" s="59">
        <v>0</v>
      </c>
      <c r="I99" s="51">
        <f t="shared" si="23"/>
        <v>0</v>
      </c>
      <c r="J99" s="52">
        <f t="shared" si="20"/>
        <v>0</v>
      </c>
      <c r="K99" s="52">
        <f t="shared" si="19"/>
        <v>0</v>
      </c>
      <c r="L99" s="83"/>
      <c r="M99" s="80"/>
      <c r="N99" s="85"/>
      <c r="O99" s="5"/>
      <c r="P99" s="5"/>
      <c r="Q99" s="5"/>
      <c r="R99" s="5"/>
      <c r="S99" s="5"/>
      <c r="T99" s="5"/>
      <c r="U99" s="5"/>
      <c r="V99" s="5"/>
    </row>
    <row r="100" spans="1:34" s="1" customFormat="1" ht="120.75" customHeight="1" x14ac:dyDescent="0.5">
      <c r="A100" s="53"/>
      <c r="B100" s="66"/>
      <c r="C100" s="81"/>
      <c r="D100" s="40" t="s">
        <v>27</v>
      </c>
      <c r="E100" s="78">
        <v>0</v>
      </c>
      <c r="F100" s="59">
        <v>0</v>
      </c>
      <c r="G100" s="59">
        <v>0</v>
      </c>
      <c r="H100" s="59">
        <v>0</v>
      </c>
      <c r="I100" s="51"/>
      <c r="J100" s="52"/>
      <c r="K100" s="52"/>
      <c r="L100" s="83"/>
      <c r="M100" s="80"/>
      <c r="N100" s="85"/>
      <c r="O100" s="5"/>
      <c r="P100" s="5"/>
      <c r="Q100" s="5"/>
      <c r="R100" s="5"/>
      <c r="S100" s="5"/>
      <c r="T100" s="5"/>
      <c r="U100" s="5"/>
      <c r="V100" s="5"/>
    </row>
    <row r="101" spans="1:34" s="1" customFormat="1" ht="102.75" customHeight="1" x14ac:dyDescent="0.5">
      <c r="A101" s="53"/>
      <c r="B101" s="66"/>
      <c r="C101" s="81"/>
      <c r="D101" s="42" t="s">
        <v>28</v>
      </c>
      <c r="E101" s="50">
        <v>4513.2028600000003</v>
      </c>
      <c r="F101" s="59">
        <v>0</v>
      </c>
      <c r="G101" s="59">
        <v>0</v>
      </c>
      <c r="H101" s="59">
        <v>0</v>
      </c>
      <c r="I101" s="51">
        <f t="shared" si="23"/>
        <v>0</v>
      </c>
      <c r="J101" s="52">
        <f t="shared" si="20"/>
        <v>0</v>
      </c>
      <c r="K101" s="52">
        <f t="shared" si="19"/>
        <v>0</v>
      </c>
      <c r="L101" s="83"/>
      <c r="M101" s="80"/>
      <c r="N101" s="85"/>
      <c r="O101" s="5"/>
      <c r="P101" s="5"/>
      <c r="Q101" s="5"/>
      <c r="R101" s="5"/>
      <c r="S101" s="5"/>
      <c r="T101" s="5"/>
      <c r="U101" s="5"/>
      <c r="V101" s="5"/>
    </row>
    <row r="102" spans="1:34" s="1" customFormat="1" ht="105.75" customHeight="1" x14ac:dyDescent="0.5">
      <c r="A102" s="53"/>
      <c r="B102" s="66"/>
      <c r="C102" s="81"/>
      <c r="D102" s="44" t="s">
        <v>29</v>
      </c>
      <c r="E102" s="59">
        <v>13017.57605</v>
      </c>
      <c r="F102" s="59">
        <v>0</v>
      </c>
      <c r="G102" s="59">
        <v>0</v>
      </c>
      <c r="H102" s="59">
        <v>0</v>
      </c>
      <c r="I102" s="51">
        <f t="shared" si="23"/>
        <v>0</v>
      </c>
      <c r="J102" s="52">
        <f t="shared" si="20"/>
        <v>0</v>
      </c>
      <c r="K102" s="52">
        <f t="shared" si="19"/>
        <v>0</v>
      </c>
      <c r="L102" s="83"/>
      <c r="M102" s="80"/>
      <c r="N102" s="85"/>
      <c r="O102" s="5"/>
      <c r="P102" s="5"/>
      <c r="Q102" s="5"/>
      <c r="R102" s="5"/>
      <c r="S102" s="5"/>
      <c r="T102" s="5"/>
      <c r="U102" s="5"/>
      <c r="V102" s="5"/>
    </row>
    <row r="103" spans="1:34" s="1" customFormat="1" ht="111.75" customHeight="1" x14ac:dyDescent="0.5">
      <c r="A103" s="53">
        <v>12</v>
      </c>
      <c r="B103" s="46" t="s">
        <v>51</v>
      </c>
      <c r="C103" s="47">
        <v>4</v>
      </c>
      <c r="D103" s="29" t="s">
        <v>22</v>
      </c>
      <c r="E103" s="30">
        <f t="shared" ref="E103" si="24">E104+E105+E106+E109+E107</f>
        <v>119847.99832000001</v>
      </c>
      <c r="F103" s="30">
        <f>F104+F105+F106+F109+F107</f>
        <v>40213.629999999997</v>
      </c>
      <c r="G103" s="30">
        <f>G104+G105+G106+G109+G107</f>
        <v>116811.89499999999</v>
      </c>
      <c r="H103" s="30">
        <f>H104+H105+H106+H109+H107</f>
        <v>28654.571690000001</v>
      </c>
      <c r="I103" s="31">
        <f>H103-F103</f>
        <v>-11559.058309999997</v>
      </c>
      <c r="J103" s="30">
        <f t="shared" si="20"/>
        <v>24.530525499992962</v>
      </c>
      <c r="K103" s="30">
        <f t="shared" si="19"/>
        <v>71.255869440286787</v>
      </c>
      <c r="L103" s="48"/>
      <c r="M103" s="80">
        <v>3</v>
      </c>
      <c r="N103" s="75" t="s">
        <v>43</v>
      </c>
      <c r="O103" s="5"/>
      <c r="P103" s="5"/>
      <c r="Q103" s="5"/>
      <c r="R103" s="5"/>
      <c r="S103" s="5"/>
      <c r="T103" s="5"/>
      <c r="U103" s="5"/>
      <c r="V103" s="5"/>
    </row>
    <row r="104" spans="1:34" s="1" customFormat="1" ht="111.75" customHeight="1" x14ac:dyDescent="0.5">
      <c r="A104" s="53"/>
      <c r="B104" s="46"/>
      <c r="C104" s="47"/>
      <c r="D104" s="36" t="s">
        <v>23</v>
      </c>
      <c r="E104" s="59">
        <v>0</v>
      </c>
      <c r="F104" s="59">
        <v>0</v>
      </c>
      <c r="G104" s="59">
        <v>0</v>
      </c>
      <c r="H104" s="59">
        <v>0</v>
      </c>
      <c r="I104" s="51">
        <f t="shared" ref="I104:I110" si="25">H104-F104</f>
        <v>0</v>
      </c>
      <c r="J104" s="52">
        <f t="shared" si="20"/>
        <v>0</v>
      </c>
      <c r="K104" s="52">
        <f t="shared" si="19"/>
        <v>0</v>
      </c>
      <c r="L104" s="48"/>
      <c r="M104" s="80"/>
      <c r="N104" s="76"/>
      <c r="O104" s="5"/>
      <c r="P104" s="5"/>
      <c r="Q104" s="5"/>
      <c r="R104" s="5"/>
      <c r="S104" s="5"/>
      <c r="T104" s="5"/>
      <c r="U104" s="5"/>
      <c r="V104" s="5"/>
    </row>
    <row r="105" spans="1:34" s="1" customFormat="1" ht="111.75" customHeight="1" x14ac:dyDescent="0.5">
      <c r="A105" s="53"/>
      <c r="B105" s="46"/>
      <c r="C105" s="47"/>
      <c r="D105" s="36" t="s">
        <v>24</v>
      </c>
      <c r="E105" s="54">
        <v>36.1</v>
      </c>
      <c r="F105" s="59">
        <v>0</v>
      </c>
      <c r="G105" s="59">
        <v>0</v>
      </c>
      <c r="H105" s="59">
        <v>0</v>
      </c>
      <c r="I105" s="51">
        <f t="shared" si="25"/>
        <v>0</v>
      </c>
      <c r="J105" s="52">
        <f t="shared" si="20"/>
        <v>0</v>
      </c>
      <c r="K105" s="52">
        <f t="shared" si="19"/>
        <v>0</v>
      </c>
      <c r="L105" s="48"/>
      <c r="M105" s="80"/>
      <c r="N105" s="76"/>
      <c r="O105" s="5"/>
      <c r="P105" s="5"/>
      <c r="Q105" s="5"/>
      <c r="R105" s="5"/>
      <c r="S105" s="5"/>
      <c r="T105" s="5"/>
      <c r="U105" s="5"/>
      <c r="V105" s="5"/>
    </row>
    <row r="106" spans="1:34" s="1" customFormat="1" ht="111.75" customHeight="1" x14ac:dyDescent="0.5">
      <c r="A106" s="53"/>
      <c r="B106" s="46"/>
      <c r="C106" s="47"/>
      <c r="D106" s="36" t="s">
        <v>25</v>
      </c>
      <c r="E106" s="54">
        <v>116811.89832000001</v>
      </c>
      <c r="F106" s="59">
        <v>40213.629999999997</v>
      </c>
      <c r="G106" s="59">
        <v>116811.89499999999</v>
      </c>
      <c r="H106" s="59">
        <v>28654.571690000001</v>
      </c>
      <c r="I106" s="67">
        <f t="shared" si="25"/>
        <v>-11559.058309999997</v>
      </c>
      <c r="J106" s="52">
        <f t="shared" si="20"/>
        <v>24.530525499992962</v>
      </c>
      <c r="K106" s="52">
        <f t="shared" si="19"/>
        <v>71.255869440286787</v>
      </c>
      <c r="L106" s="48"/>
      <c r="M106" s="80"/>
      <c r="N106" s="76"/>
      <c r="O106" s="5"/>
      <c r="P106" s="5"/>
      <c r="Q106" s="5"/>
      <c r="R106" s="5"/>
      <c r="S106" s="5"/>
      <c r="T106" s="5"/>
      <c r="U106" s="5"/>
      <c r="V106" s="5"/>
    </row>
    <row r="107" spans="1:34" s="1" customFormat="1" ht="111.75" customHeight="1" x14ac:dyDescent="0.5">
      <c r="A107" s="53"/>
      <c r="B107" s="46"/>
      <c r="C107" s="47"/>
      <c r="D107" s="40" t="s">
        <v>26</v>
      </c>
      <c r="E107" s="59">
        <v>0</v>
      </c>
      <c r="F107" s="59">
        <v>0</v>
      </c>
      <c r="G107" s="59">
        <v>0</v>
      </c>
      <c r="H107" s="59">
        <v>0</v>
      </c>
      <c r="I107" s="51">
        <f>H107-F107</f>
        <v>0</v>
      </c>
      <c r="J107" s="52">
        <f>IF(H107=0, ,H107/G107*100)</f>
        <v>0</v>
      </c>
      <c r="K107" s="52">
        <f>IF(H107=0,0,H107/F107*100)</f>
        <v>0</v>
      </c>
      <c r="L107" s="48"/>
      <c r="M107" s="80"/>
      <c r="N107" s="76"/>
      <c r="O107" s="5"/>
      <c r="P107" s="5"/>
      <c r="Q107" s="5"/>
      <c r="R107" s="5"/>
      <c r="S107" s="5"/>
      <c r="T107" s="5"/>
      <c r="U107" s="5"/>
      <c r="V107" s="5"/>
    </row>
    <row r="108" spans="1:34" s="1" customFormat="1" ht="111.75" customHeight="1" x14ac:dyDescent="0.5">
      <c r="A108" s="53"/>
      <c r="B108" s="46"/>
      <c r="C108" s="47"/>
      <c r="D108" s="40" t="s">
        <v>27</v>
      </c>
      <c r="E108" s="59">
        <v>0</v>
      </c>
      <c r="F108" s="59">
        <v>0</v>
      </c>
      <c r="G108" s="59">
        <v>0</v>
      </c>
      <c r="H108" s="59">
        <v>0</v>
      </c>
      <c r="I108" s="51">
        <f>H108-F108</f>
        <v>0</v>
      </c>
      <c r="J108" s="52">
        <f>IF(H108=0, ,H108/G108*100)</f>
        <v>0</v>
      </c>
      <c r="K108" s="52">
        <f>IF(H108=0,0,H108/F108*100)</f>
        <v>0</v>
      </c>
      <c r="L108" s="48"/>
      <c r="M108" s="80"/>
      <c r="N108" s="76"/>
      <c r="O108" s="5"/>
      <c r="P108" s="5"/>
      <c r="Q108" s="5"/>
      <c r="R108" s="5"/>
      <c r="S108" s="5"/>
      <c r="T108" s="5"/>
      <c r="U108" s="5"/>
      <c r="V108" s="5"/>
    </row>
    <row r="109" spans="1:34" s="1" customFormat="1" ht="111.75" customHeight="1" x14ac:dyDescent="0.5">
      <c r="A109" s="53"/>
      <c r="B109" s="46"/>
      <c r="C109" s="47"/>
      <c r="D109" s="42" t="s">
        <v>28</v>
      </c>
      <c r="E109" s="59">
        <v>3000</v>
      </c>
      <c r="F109" s="59">
        <v>0</v>
      </c>
      <c r="G109" s="59">
        <v>0</v>
      </c>
      <c r="H109" s="59">
        <v>0</v>
      </c>
      <c r="I109" s="51">
        <f t="shared" si="25"/>
        <v>0</v>
      </c>
      <c r="J109" s="52">
        <f t="shared" si="20"/>
        <v>0</v>
      </c>
      <c r="K109" s="52">
        <f t="shared" si="19"/>
        <v>0</v>
      </c>
      <c r="L109" s="48"/>
      <c r="M109" s="80"/>
      <c r="N109" s="76"/>
      <c r="O109" s="5"/>
      <c r="P109" s="5"/>
      <c r="Q109" s="5"/>
      <c r="R109" s="5"/>
      <c r="S109" s="5"/>
      <c r="T109" s="5"/>
      <c r="U109" s="5"/>
      <c r="V109" s="5"/>
    </row>
    <row r="110" spans="1:34" s="1" customFormat="1" ht="111.75" customHeight="1" x14ac:dyDescent="0.5">
      <c r="A110" s="53"/>
      <c r="B110" s="46"/>
      <c r="C110" s="47"/>
      <c r="D110" s="44" t="s">
        <v>29</v>
      </c>
      <c r="E110" s="59">
        <v>0</v>
      </c>
      <c r="F110" s="59">
        <v>0</v>
      </c>
      <c r="G110" s="59">
        <v>0</v>
      </c>
      <c r="H110" s="59">
        <v>0</v>
      </c>
      <c r="I110" s="51">
        <f t="shared" si="25"/>
        <v>0</v>
      </c>
      <c r="J110" s="52">
        <f t="shared" si="20"/>
        <v>0</v>
      </c>
      <c r="K110" s="52">
        <f t="shared" si="19"/>
        <v>0</v>
      </c>
      <c r="L110" s="48"/>
      <c r="M110" s="80"/>
      <c r="N110" s="76"/>
      <c r="O110" s="5"/>
      <c r="P110" s="5"/>
      <c r="Q110" s="5"/>
      <c r="R110" s="5"/>
      <c r="S110" s="5"/>
      <c r="T110" s="5"/>
      <c r="U110" s="5"/>
      <c r="V110" s="5"/>
    </row>
    <row r="111" spans="1:34" ht="111.75" customHeight="1" x14ac:dyDescent="0.5">
      <c r="A111" s="53">
        <v>13</v>
      </c>
      <c r="B111" s="46" t="s">
        <v>52</v>
      </c>
      <c r="C111" s="47">
        <v>2</v>
      </c>
      <c r="D111" s="29" t="s">
        <v>22</v>
      </c>
      <c r="E111" s="30">
        <f>E112+E113+E114+E115+E117</f>
        <v>59543.845999999998</v>
      </c>
      <c r="F111" s="30">
        <f t="shared" ref="F111:H111" si="26">F112+F113+F114+F115+F117</f>
        <v>41232.712639999998</v>
      </c>
      <c r="G111" s="30">
        <f t="shared" si="26"/>
        <v>58605.962</v>
      </c>
      <c r="H111" s="30">
        <f t="shared" si="26"/>
        <v>41402.946490000002</v>
      </c>
      <c r="I111" s="70">
        <f>H111-F111</f>
        <v>170.23385000000417</v>
      </c>
      <c r="J111" s="30">
        <f t="shared" si="20"/>
        <v>70.646304705313085</v>
      </c>
      <c r="K111" s="30">
        <f t="shared" si="19"/>
        <v>100.41286114616399</v>
      </c>
      <c r="L111" s="48"/>
      <c r="M111" s="80">
        <v>3</v>
      </c>
      <c r="N111" s="86" t="s">
        <v>53</v>
      </c>
      <c r="O111" s="5"/>
      <c r="P111" s="5"/>
      <c r="Q111" s="5"/>
      <c r="R111" s="5"/>
      <c r="S111" s="5"/>
      <c r="T111" s="5"/>
      <c r="U111" s="5"/>
      <c r="V111" s="5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11.75" customHeight="1" x14ac:dyDescent="0.5">
      <c r="A112" s="53"/>
      <c r="B112" s="46"/>
      <c r="C112" s="47"/>
      <c r="D112" s="36" t="s">
        <v>23</v>
      </c>
      <c r="E112" s="59">
        <v>0</v>
      </c>
      <c r="F112" s="59">
        <v>0</v>
      </c>
      <c r="G112" s="59">
        <v>0</v>
      </c>
      <c r="H112" s="59">
        <v>0</v>
      </c>
      <c r="I112" s="51">
        <f t="shared" ref="I112:I118" si="27">H112-F112</f>
        <v>0</v>
      </c>
      <c r="J112" s="52">
        <f t="shared" si="20"/>
        <v>0</v>
      </c>
      <c r="K112" s="52">
        <f t="shared" si="19"/>
        <v>0</v>
      </c>
      <c r="L112" s="87"/>
      <c r="M112" s="80"/>
      <c r="N112" s="86"/>
      <c r="O112" s="5"/>
      <c r="P112" s="5"/>
      <c r="Q112" s="5"/>
      <c r="R112" s="5"/>
      <c r="S112" s="5"/>
      <c r="T112" s="5"/>
      <c r="U112" s="5"/>
      <c r="V112" s="5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11.75" customHeight="1" x14ac:dyDescent="0.5">
      <c r="A113" s="53"/>
      <c r="B113" s="46"/>
      <c r="C113" s="47"/>
      <c r="D113" s="36" t="s">
        <v>24</v>
      </c>
      <c r="E113" s="59">
        <v>0</v>
      </c>
      <c r="F113" s="59">
        <v>0</v>
      </c>
      <c r="G113" s="59">
        <v>0</v>
      </c>
      <c r="H113" s="59">
        <v>0</v>
      </c>
      <c r="I113" s="51">
        <f t="shared" si="27"/>
        <v>0</v>
      </c>
      <c r="J113" s="52">
        <f t="shared" si="20"/>
        <v>0</v>
      </c>
      <c r="K113" s="52">
        <f t="shared" si="19"/>
        <v>0</v>
      </c>
      <c r="L113" s="87"/>
      <c r="M113" s="80"/>
      <c r="N113" s="86"/>
      <c r="O113" s="5"/>
      <c r="P113" s="5"/>
      <c r="Q113" s="5"/>
      <c r="R113" s="5"/>
      <c r="S113" s="5"/>
      <c r="T113" s="5"/>
      <c r="U113" s="5"/>
      <c r="V113" s="5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11.75" customHeight="1" x14ac:dyDescent="0.5">
      <c r="A114" s="53"/>
      <c r="B114" s="46"/>
      <c r="C114" s="47"/>
      <c r="D114" s="36" t="s">
        <v>25</v>
      </c>
      <c r="E114" s="69">
        <v>58605.962</v>
      </c>
      <c r="F114" s="78">
        <v>41232.712639999998</v>
      </c>
      <c r="G114" s="78">
        <v>58605.962</v>
      </c>
      <c r="H114" s="78">
        <v>41402.946490000002</v>
      </c>
      <c r="I114" s="68">
        <f t="shared" si="27"/>
        <v>170.23385000000417</v>
      </c>
      <c r="J114" s="52">
        <f t="shared" si="20"/>
        <v>70.646304705313085</v>
      </c>
      <c r="K114" s="52">
        <f t="shared" si="19"/>
        <v>100.41286114616399</v>
      </c>
      <c r="L114" s="87"/>
      <c r="M114" s="80"/>
      <c r="N114" s="86"/>
      <c r="O114" s="5"/>
      <c r="P114" s="5"/>
      <c r="Q114" s="5"/>
      <c r="R114" s="5"/>
      <c r="S114" s="5"/>
      <c r="T114" s="5"/>
      <c r="U114" s="5"/>
      <c r="V114" s="5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11.75" customHeight="1" x14ac:dyDescent="0.5">
      <c r="A115" s="53"/>
      <c r="B115" s="46"/>
      <c r="C115" s="47"/>
      <c r="D115" s="40" t="s">
        <v>26</v>
      </c>
      <c r="E115" s="78">
        <v>0</v>
      </c>
      <c r="F115" s="59">
        <v>0</v>
      </c>
      <c r="G115" s="59">
        <v>0</v>
      </c>
      <c r="H115" s="59">
        <v>0</v>
      </c>
      <c r="I115" s="51">
        <f t="shared" si="27"/>
        <v>0</v>
      </c>
      <c r="J115" s="52">
        <f t="shared" si="20"/>
        <v>0</v>
      </c>
      <c r="K115" s="52">
        <f t="shared" si="19"/>
        <v>0</v>
      </c>
      <c r="L115" s="87"/>
      <c r="M115" s="80"/>
      <c r="N115" s="86"/>
      <c r="O115" s="5"/>
      <c r="P115" s="5"/>
      <c r="Q115" s="5"/>
      <c r="R115" s="5"/>
      <c r="S115" s="5"/>
      <c r="T115" s="5"/>
      <c r="U115" s="5"/>
      <c r="V115" s="5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11.75" customHeight="1" x14ac:dyDescent="0.5">
      <c r="A116" s="53"/>
      <c r="B116" s="46"/>
      <c r="C116" s="47"/>
      <c r="D116" s="40" t="s">
        <v>27</v>
      </c>
      <c r="E116" s="78">
        <v>0</v>
      </c>
      <c r="F116" s="59">
        <v>0</v>
      </c>
      <c r="G116" s="59">
        <v>0</v>
      </c>
      <c r="H116" s="59">
        <v>0</v>
      </c>
      <c r="I116" s="51"/>
      <c r="J116" s="52"/>
      <c r="K116" s="52"/>
      <c r="L116" s="87"/>
      <c r="M116" s="80"/>
      <c r="N116" s="86"/>
      <c r="O116" s="5"/>
      <c r="P116" s="5"/>
      <c r="Q116" s="5"/>
      <c r="R116" s="5"/>
      <c r="S116" s="5"/>
      <c r="T116" s="5"/>
      <c r="U116" s="5"/>
      <c r="V116" s="5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11.75" customHeight="1" x14ac:dyDescent="0.5">
      <c r="A117" s="53"/>
      <c r="B117" s="46"/>
      <c r="C117" s="47"/>
      <c r="D117" s="42" t="s">
        <v>28</v>
      </c>
      <c r="E117" s="79">
        <v>937.88400000000001</v>
      </c>
      <c r="F117" s="59">
        <v>0</v>
      </c>
      <c r="G117" s="59">
        <v>0</v>
      </c>
      <c r="H117" s="59">
        <v>0</v>
      </c>
      <c r="I117" s="51">
        <f t="shared" si="27"/>
        <v>0</v>
      </c>
      <c r="J117" s="52">
        <f t="shared" si="20"/>
        <v>0</v>
      </c>
      <c r="K117" s="52">
        <f t="shared" si="19"/>
        <v>0</v>
      </c>
      <c r="L117" s="87"/>
      <c r="M117" s="80"/>
      <c r="N117" s="86"/>
      <c r="O117" s="5"/>
      <c r="P117" s="5"/>
      <c r="Q117" s="5"/>
      <c r="R117" s="5"/>
      <c r="S117" s="5"/>
      <c r="T117" s="5"/>
      <c r="U117" s="5"/>
      <c r="V117" s="5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11.75" customHeight="1" x14ac:dyDescent="0.5">
      <c r="A118" s="53"/>
      <c r="B118" s="46"/>
      <c r="C118" s="47"/>
      <c r="D118" s="44" t="s">
        <v>29</v>
      </c>
      <c r="E118" s="59">
        <v>0</v>
      </c>
      <c r="F118" s="59">
        <v>0</v>
      </c>
      <c r="G118" s="59">
        <v>0</v>
      </c>
      <c r="H118" s="59">
        <v>0</v>
      </c>
      <c r="I118" s="51">
        <f t="shared" si="27"/>
        <v>0</v>
      </c>
      <c r="J118" s="52">
        <f t="shared" si="20"/>
        <v>0</v>
      </c>
      <c r="K118" s="52">
        <f t="shared" si="19"/>
        <v>0</v>
      </c>
      <c r="L118" s="87"/>
      <c r="M118" s="80"/>
      <c r="N118" s="86"/>
      <c r="O118" s="5"/>
      <c r="P118" s="5"/>
      <c r="Q118" s="5"/>
      <c r="R118" s="5"/>
      <c r="S118" s="5"/>
      <c r="T118" s="5"/>
      <c r="U118" s="5"/>
      <c r="V118" s="5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3.75" customHeight="1" x14ac:dyDescent="0.5">
      <c r="A119" s="53">
        <v>14</v>
      </c>
      <c r="B119" s="46" t="s">
        <v>54</v>
      </c>
      <c r="C119" s="47">
        <v>3</v>
      </c>
      <c r="D119" s="29" t="s">
        <v>22</v>
      </c>
      <c r="E119" s="30">
        <f>E120+E121+E122+E123+E125+E126</f>
        <v>4195.7</v>
      </c>
      <c r="F119" s="30">
        <f t="shared" ref="F119:H119" si="28">F120+F121+F122+F123+F125+F126</f>
        <v>592.41999999999996</v>
      </c>
      <c r="G119" s="30">
        <f t="shared" si="28"/>
        <v>1381.5</v>
      </c>
      <c r="H119" s="30">
        <f t="shared" si="28"/>
        <v>547.70000000000005</v>
      </c>
      <c r="I119" s="31">
        <f>H119-F119</f>
        <v>-44.719999999999914</v>
      </c>
      <c r="J119" s="30">
        <f>IF(H119=0, ,H119/G119*100)</f>
        <v>39.64531306550851</v>
      </c>
      <c r="K119" s="30">
        <f>IF(H119=0,0,H119/F119*100)</f>
        <v>92.451301441544871</v>
      </c>
      <c r="L119" s="88"/>
      <c r="M119" s="80">
        <v>6</v>
      </c>
      <c r="N119" s="66" t="s">
        <v>55</v>
      </c>
      <c r="O119" s="5"/>
      <c r="P119" s="5"/>
      <c r="Q119" s="5"/>
      <c r="R119" s="5"/>
      <c r="S119" s="5"/>
      <c r="T119" s="5"/>
      <c r="U119" s="5"/>
      <c r="V119" s="5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05.75" customHeight="1" x14ac:dyDescent="0.5">
      <c r="A120" s="53"/>
      <c r="B120" s="46"/>
      <c r="C120" s="47"/>
      <c r="D120" s="36" t="s">
        <v>23</v>
      </c>
      <c r="E120" s="59">
        <v>0</v>
      </c>
      <c r="F120" s="59">
        <v>0</v>
      </c>
      <c r="G120" s="59">
        <v>0</v>
      </c>
      <c r="H120" s="59">
        <v>0</v>
      </c>
      <c r="I120" s="51">
        <f>H120-F120</f>
        <v>0</v>
      </c>
      <c r="J120" s="52">
        <f>IF(H120=0, ,H120/G120*100)</f>
        <v>0</v>
      </c>
      <c r="K120" s="52">
        <f>IF(H120=0,0,H120/F120*100)</f>
        <v>0</v>
      </c>
      <c r="L120" s="88"/>
      <c r="M120" s="80"/>
      <c r="N120" s="26"/>
      <c r="O120" s="5"/>
      <c r="P120" s="5"/>
      <c r="Q120" s="5"/>
      <c r="R120" s="5"/>
      <c r="S120" s="5"/>
      <c r="T120" s="5"/>
      <c r="U120" s="5"/>
      <c r="V120" s="5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05.75" customHeight="1" x14ac:dyDescent="0.5">
      <c r="A121" s="53"/>
      <c r="B121" s="46"/>
      <c r="C121" s="47"/>
      <c r="D121" s="36" t="s">
        <v>24</v>
      </c>
      <c r="E121" s="69">
        <v>2959.7</v>
      </c>
      <c r="F121" s="79">
        <v>159.91999999999999</v>
      </c>
      <c r="G121" s="78">
        <v>145.5</v>
      </c>
      <c r="H121" s="78">
        <v>145.5</v>
      </c>
      <c r="I121" s="67">
        <f t="shared" ref="I121:I126" si="29">H121-F121</f>
        <v>-14.419999999999987</v>
      </c>
      <c r="J121" s="52">
        <f t="shared" ref="J121:J126" si="30">IF(H121=0, ,H121/G121*100)</f>
        <v>100</v>
      </c>
      <c r="K121" s="52">
        <f>IF(H121=0,0,H121/F121*100)</f>
        <v>90.982991495747882</v>
      </c>
      <c r="L121" s="88"/>
      <c r="M121" s="80"/>
      <c r="N121" s="26"/>
      <c r="O121" s="5"/>
      <c r="P121" s="5"/>
      <c r="Q121" s="5"/>
      <c r="R121" s="5"/>
      <c r="S121" s="5"/>
      <c r="T121" s="5"/>
      <c r="U121" s="5"/>
      <c r="V121" s="5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05.75" customHeight="1" x14ac:dyDescent="0.5">
      <c r="A122" s="53"/>
      <c r="B122" s="46"/>
      <c r="C122" s="47"/>
      <c r="D122" s="36" t="s">
        <v>25</v>
      </c>
      <c r="E122" s="69">
        <v>1236</v>
      </c>
      <c r="F122" s="78">
        <v>432.5</v>
      </c>
      <c r="G122" s="78">
        <v>1236</v>
      </c>
      <c r="H122" s="78">
        <v>402.2</v>
      </c>
      <c r="I122" s="67">
        <f t="shared" si="29"/>
        <v>-30.300000000000011</v>
      </c>
      <c r="J122" s="52">
        <f>IF(H122=0, ,H122/G122*100)</f>
        <v>32.540453074433657</v>
      </c>
      <c r="K122" s="52">
        <f>IF(H122=0,0,H122/F122*100)</f>
        <v>92.994219653179186</v>
      </c>
      <c r="L122" s="88"/>
      <c r="M122" s="80"/>
      <c r="N122" s="26"/>
      <c r="O122" s="5"/>
      <c r="P122" s="5"/>
      <c r="Q122" s="5"/>
      <c r="R122" s="5"/>
      <c r="S122" s="5"/>
      <c r="T122" s="5"/>
      <c r="U122" s="5"/>
      <c r="V122" s="5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3.75" customHeight="1" x14ac:dyDescent="0.5">
      <c r="A123" s="53"/>
      <c r="B123" s="46"/>
      <c r="C123" s="47"/>
      <c r="D123" s="40" t="s">
        <v>26</v>
      </c>
      <c r="E123" s="78">
        <v>0</v>
      </c>
      <c r="F123" s="59">
        <v>0</v>
      </c>
      <c r="G123" s="59">
        <v>0</v>
      </c>
      <c r="H123" s="59">
        <v>0</v>
      </c>
      <c r="I123" s="51">
        <f>H123-F123</f>
        <v>0</v>
      </c>
      <c r="J123" s="52">
        <v>0</v>
      </c>
      <c r="K123" s="52">
        <v>0</v>
      </c>
      <c r="L123" s="88"/>
      <c r="M123" s="80"/>
      <c r="N123" s="26"/>
      <c r="O123" s="5"/>
      <c r="P123" s="5"/>
      <c r="Q123" s="5"/>
      <c r="R123" s="5"/>
      <c r="S123" s="5"/>
      <c r="T123" s="5"/>
      <c r="U123" s="5"/>
      <c r="V123" s="5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3.75" customHeight="1" x14ac:dyDescent="0.5">
      <c r="A124" s="53"/>
      <c r="B124" s="46"/>
      <c r="C124" s="47"/>
      <c r="D124" s="40" t="s">
        <v>27</v>
      </c>
      <c r="E124" s="78">
        <v>0</v>
      </c>
      <c r="F124" s="59"/>
      <c r="G124" s="59"/>
      <c r="H124" s="59"/>
      <c r="I124" s="51"/>
      <c r="J124" s="52"/>
      <c r="K124" s="52"/>
      <c r="L124" s="88"/>
      <c r="M124" s="80"/>
      <c r="N124" s="26"/>
      <c r="O124" s="5"/>
      <c r="P124" s="5"/>
      <c r="Q124" s="5"/>
      <c r="R124" s="5"/>
      <c r="S124" s="5"/>
      <c r="T124" s="5"/>
      <c r="U124" s="5"/>
      <c r="V124" s="5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3.75" customHeight="1" x14ac:dyDescent="0.5">
      <c r="A125" s="53"/>
      <c r="B125" s="46"/>
      <c r="C125" s="47"/>
      <c r="D125" s="42" t="s">
        <v>28</v>
      </c>
      <c r="E125" s="59">
        <v>0</v>
      </c>
      <c r="F125" s="59">
        <v>0</v>
      </c>
      <c r="G125" s="59">
        <v>0</v>
      </c>
      <c r="H125" s="59">
        <v>0</v>
      </c>
      <c r="I125" s="51">
        <f t="shared" si="29"/>
        <v>0</v>
      </c>
      <c r="J125" s="52">
        <f t="shared" si="30"/>
        <v>0</v>
      </c>
      <c r="K125" s="52">
        <f t="shared" ref="K125:K126" si="31">IF(H125=0,0,H125/F125*100)</f>
        <v>0</v>
      </c>
      <c r="L125" s="88"/>
      <c r="M125" s="80"/>
      <c r="N125" s="26"/>
      <c r="O125" s="5"/>
      <c r="P125" s="5"/>
      <c r="Q125" s="5"/>
      <c r="R125" s="5"/>
      <c r="S125" s="5"/>
      <c r="T125" s="5"/>
      <c r="U125" s="5"/>
      <c r="V125" s="5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3.75" customHeight="1" x14ac:dyDescent="0.5">
      <c r="A126" s="53"/>
      <c r="B126" s="46"/>
      <c r="C126" s="47"/>
      <c r="D126" s="44" t="s">
        <v>29</v>
      </c>
      <c r="E126" s="59">
        <v>0</v>
      </c>
      <c r="F126" s="59">
        <v>0</v>
      </c>
      <c r="G126" s="59">
        <v>0</v>
      </c>
      <c r="H126" s="59">
        <v>0</v>
      </c>
      <c r="I126" s="51">
        <f t="shared" si="29"/>
        <v>0</v>
      </c>
      <c r="J126" s="52">
        <f t="shared" si="30"/>
        <v>0</v>
      </c>
      <c r="K126" s="52">
        <f t="shared" si="31"/>
        <v>0</v>
      </c>
      <c r="L126" s="88"/>
      <c r="M126" s="80"/>
      <c r="N126" s="26"/>
      <c r="O126" s="5"/>
      <c r="P126" s="5"/>
      <c r="Q126" s="5"/>
      <c r="R126" s="5"/>
      <c r="S126" s="5"/>
      <c r="T126" s="5"/>
      <c r="U126" s="5"/>
      <c r="V126" s="5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s="1" customFormat="1" ht="123.75" customHeight="1" x14ac:dyDescent="0.5">
      <c r="A127" s="53">
        <v>15</v>
      </c>
      <c r="B127" s="46" t="s">
        <v>56</v>
      </c>
      <c r="C127" s="47">
        <v>4</v>
      </c>
      <c r="D127" s="29" t="s">
        <v>22</v>
      </c>
      <c r="E127" s="30">
        <f>E128+E129+E130+E131+E133</f>
        <v>173936.7291</v>
      </c>
      <c r="F127" s="30">
        <f t="shared" ref="F127:H127" si="32">F128+F129+F130+F131+F133</f>
        <v>25442.98054</v>
      </c>
      <c r="G127" s="30">
        <f t="shared" si="32"/>
        <v>73423.729099999997</v>
      </c>
      <c r="H127" s="30">
        <f t="shared" si="32"/>
        <v>19333.97824</v>
      </c>
      <c r="I127" s="31">
        <f>H127-F127</f>
        <v>-6109.0023000000001</v>
      </c>
      <c r="J127" s="30">
        <f t="shared" si="20"/>
        <v>26.332057057014829</v>
      </c>
      <c r="K127" s="30">
        <f t="shared" si="19"/>
        <v>75.9894392467275</v>
      </c>
      <c r="L127" s="48"/>
      <c r="M127" s="80">
        <v>4</v>
      </c>
      <c r="N127" s="84" t="s">
        <v>57</v>
      </c>
      <c r="O127" s="5"/>
      <c r="P127" s="5"/>
      <c r="Q127" s="5"/>
      <c r="R127" s="5"/>
      <c r="S127" s="5"/>
      <c r="T127" s="5"/>
      <c r="U127" s="5"/>
      <c r="V127" s="5"/>
    </row>
    <row r="128" spans="1:34" s="1" customFormat="1" ht="108.75" customHeight="1" x14ac:dyDescent="0.5">
      <c r="A128" s="53"/>
      <c r="B128" s="46"/>
      <c r="C128" s="47"/>
      <c r="D128" s="36" t="s">
        <v>23</v>
      </c>
      <c r="E128" s="54">
        <v>0</v>
      </c>
      <c r="F128" s="54">
        <v>0</v>
      </c>
      <c r="G128" s="54">
        <v>0</v>
      </c>
      <c r="H128" s="54">
        <v>0</v>
      </c>
      <c r="I128" s="89">
        <f t="shared" ref="I128:I134" si="33">H128-F128</f>
        <v>0</v>
      </c>
      <c r="J128" s="52">
        <f t="shared" si="20"/>
        <v>0</v>
      </c>
      <c r="K128" s="52">
        <f t="shared" si="19"/>
        <v>0</v>
      </c>
      <c r="L128" s="48"/>
      <c r="M128" s="80"/>
      <c r="N128" s="85"/>
      <c r="O128" s="5"/>
      <c r="P128" s="5"/>
      <c r="Q128" s="5"/>
      <c r="R128" s="5"/>
      <c r="S128" s="5"/>
      <c r="T128" s="5"/>
      <c r="U128" s="5"/>
      <c r="V128" s="5"/>
    </row>
    <row r="129" spans="1:34" s="1" customFormat="1" ht="120.75" customHeight="1" x14ac:dyDescent="0.5">
      <c r="A129" s="53"/>
      <c r="B129" s="46"/>
      <c r="C129" s="47"/>
      <c r="D129" s="36" t="s">
        <v>24</v>
      </c>
      <c r="E129" s="54">
        <v>57756</v>
      </c>
      <c r="F129" s="69">
        <v>0</v>
      </c>
      <c r="G129" s="69">
        <v>0</v>
      </c>
      <c r="H129" s="69">
        <v>0</v>
      </c>
      <c r="I129" s="89">
        <f t="shared" si="33"/>
        <v>0</v>
      </c>
      <c r="J129" s="52">
        <f t="shared" si="20"/>
        <v>0</v>
      </c>
      <c r="K129" s="52">
        <f t="shared" si="19"/>
        <v>0</v>
      </c>
      <c r="L129" s="48"/>
      <c r="M129" s="80"/>
      <c r="N129" s="85"/>
      <c r="O129" s="5"/>
      <c r="P129" s="5"/>
      <c r="Q129" s="5"/>
      <c r="R129" s="5"/>
      <c r="S129" s="5"/>
      <c r="T129" s="5"/>
      <c r="U129" s="5"/>
      <c r="V129" s="5"/>
    </row>
    <row r="130" spans="1:34" s="1" customFormat="1" ht="96.75" customHeight="1" x14ac:dyDescent="0.5">
      <c r="A130" s="53"/>
      <c r="B130" s="46"/>
      <c r="C130" s="47"/>
      <c r="D130" s="36" t="s">
        <v>25</v>
      </c>
      <c r="E130" s="57">
        <v>73423.729099999997</v>
      </c>
      <c r="F130" s="69">
        <v>25442.98054</v>
      </c>
      <c r="G130" s="69">
        <v>73423.729099999997</v>
      </c>
      <c r="H130" s="69">
        <v>19333.97824</v>
      </c>
      <c r="I130" s="90">
        <f t="shared" si="33"/>
        <v>-6109.0023000000001</v>
      </c>
      <c r="J130" s="52">
        <f t="shared" si="20"/>
        <v>26.332057057014829</v>
      </c>
      <c r="K130" s="52">
        <f t="shared" si="19"/>
        <v>75.9894392467275</v>
      </c>
      <c r="L130" s="48"/>
      <c r="M130" s="80"/>
      <c r="N130" s="85"/>
      <c r="O130" s="5"/>
      <c r="P130" s="5"/>
      <c r="Q130" s="5"/>
      <c r="R130" s="5"/>
      <c r="S130" s="5"/>
      <c r="T130" s="5"/>
      <c r="U130" s="5"/>
      <c r="V130" s="5"/>
    </row>
    <row r="131" spans="1:34" s="1" customFormat="1" ht="123.75" customHeight="1" x14ac:dyDescent="0.5">
      <c r="A131" s="53"/>
      <c r="B131" s="46"/>
      <c r="C131" s="47"/>
      <c r="D131" s="40" t="s">
        <v>26</v>
      </c>
      <c r="E131" s="57">
        <v>0</v>
      </c>
      <c r="F131" s="54">
        <v>0</v>
      </c>
      <c r="G131" s="54">
        <v>0</v>
      </c>
      <c r="H131" s="54">
        <v>0</v>
      </c>
      <c r="I131" s="89">
        <f t="shared" si="33"/>
        <v>0</v>
      </c>
      <c r="J131" s="52">
        <f t="shared" si="20"/>
        <v>0</v>
      </c>
      <c r="K131" s="52">
        <f t="shared" si="19"/>
        <v>0</v>
      </c>
      <c r="L131" s="48"/>
      <c r="M131" s="80"/>
      <c r="N131" s="85"/>
      <c r="O131" s="5"/>
      <c r="P131" s="5"/>
      <c r="Q131" s="5"/>
      <c r="R131" s="5"/>
      <c r="S131" s="5"/>
      <c r="T131" s="5"/>
      <c r="U131" s="5"/>
      <c r="V131" s="5"/>
    </row>
    <row r="132" spans="1:34" s="1" customFormat="1" ht="123.75" customHeight="1" x14ac:dyDescent="0.5">
      <c r="A132" s="53"/>
      <c r="B132" s="46"/>
      <c r="C132" s="47"/>
      <c r="D132" s="40" t="s">
        <v>27</v>
      </c>
      <c r="E132" s="57">
        <v>2588.5</v>
      </c>
      <c r="F132" s="54">
        <v>0</v>
      </c>
      <c r="G132" s="54">
        <v>2588.5</v>
      </c>
      <c r="H132" s="54">
        <v>0</v>
      </c>
      <c r="I132" s="89">
        <f t="shared" si="33"/>
        <v>0</v>
      </c>
      <c r="J132" s="52">
        <f t="shared" si="20"/>
        <v>0</v>
      </c>
      <c r="K132" s="52">
        <f t="shared" si="19"/>
        <v>0</v>
      </c>
      <c r="L132" s="48"/>
      <c r="M132" s="80"/>
      <c r="N132" s="85"/>
      <c r="O132" s="5"/>
      <c r="P132" s="5"/>
      <c r="Q132" s="5"/>
      <c r="R132" s="5"/>
      <c r="S132" s="5"/>
      <c r="T132" s="5"/>
      <c r="U132" s="5"/>
      <c r="V132" s="5"/>
    </row>
    <row r="133" spans="1:34" s="1" customFormat="1" ht="123.75" customHeight="1" x14ac:dyDescent="0.5">
      <c r="A133" s="53"/>
      <c r="B133" s="46"/>
      <c r="C133" s="47"/>
      <c r="D133" s="42" t="s">
        <v>28</v>
      </c>
      <c r="E133" s="91">
        <v>42757</v>
      </c>
      <c r="F133" s="54">
        <v>0</v>
      </c>
      <c r="G133" s="54">
        <v>0</v>
      </c>
      <c r="H133" s="54">
        <v>0</v>
      </c>
      <c r="I133" s="89">
        <f t="shared" si="33"/>
        <v>0</v>
      </c>
      <c r="J133" s="52">
        <f t="shared" si="20"/>
        <v>0</v>
      </c>
      <c r="K133" s="52">
        <f t="shared" si="19"/>
        <v>0</v>
      </c>
      <c r="L133" s="48"/>
      <c r="M133" s="80"/>
      <c r="N133" s="85"/>
      <c r="O133" s="5"/>
      <c r="P133" s="5"/>
      <c r="Q133" s="5"/>
      <c r="R133" s="5"/>
      <c r="S133" s="5"/>
      <c r="T133" s="5"/>
      <c r="U133" s="5"/>
      <c r="V133" s="5"/>
    </row>
    <row r="134" spans="1:34" s="1" customFormat="1" ht="102.75" customHeight="1" x14ac:dyDescent="0.5">
      <c r="A134" s="53"/>
      <c r="B134" s="46"/>
      <c r="C134" s="47"/>
      <c r="D134" s="44" t="s">
        <v>29</v>
      </c>
      <c r="E134" s="54">
        <v>0</v>
      </c>
      <c r="F134" s="54">
        <v>0</v>
      </c>
      <c r="G134" s="54">
        <v>0</v>
      </c>
      <c r="H134" s="54">
        <v>0</v>
      </c>
      <c r="I134" s="89">
        <f t="shared" si="33"/>
        <v>0</v>
      </c>
      <c r="J134" s="52">
        <f t="shared" si="20"/>
        <v>0</v>
      </c>
      <c r="K134" s="52">
        <f t="shared" si="19"/>
        <v>0</v>
      </c>
      <c r="L134" s="48"/>
      <c r="M134" s="80"/>
      <c r="N134" s="85"/>
      <c r="O134" s="5"/>
      <c r="P134" s="5"/>
      <c r="Q134" s="5"/>
      <c r="R134" s="5"/>
      <c r="S134" s="5"/>
      <c r="T134" s="5"/>
      <c r="U134" s="5"/>
      <c r="V134" s="5"/>
    </row>
    <row r="135" spans="1:34" ht="123" customHeight="1" x14ac:dyDescent="0.5">
      <c r="A135" s="53">
        <v>16</v>
      </c>
      <c r="B135" s="46" t="s">
        <v>58</v>
      </c>
      <c r="C135" s="47">
        <v>5</v>
      </c>
      <c r="D135" s="29" t="s">
        <v>22</v>
      </c>
      <c r="E135" s="30">
        <f t="shared" ref="E135:H135" si="34">E136+E137+E138+E141</f>
        <v>73047.33060999999</v>
      </c>
      <c r="F135" s="30">
        <f t="shared" si="34"/>
        <v>33594.869999999995</v>
      </c>
      <c r="G135" s="30">
        <f t="shared" si="34"/>
        <v>65085.069609999991</v>
      </c>
      <c r="H135" s="30">
        <f t="shared" si="34"/>
        <v>35129.695650000001</v>
      </c>
      <c r="I135" s="70">
        <f>H135-F135</f>
        <v>1534.8256500000061</v>
      </c>
      <c r="J135" s="30">
        <f t="shared" si="20"/>
        <v>53.975045061029633</v>
      </c>
      <c r="K135" s="30">
        <f t="shared" si="19"/>
        <v>104.56863101419951</v>
      </c>
      <c r="L135" s="92"/>
      <c r="M135" s="80">
        <v>6</v>
      </c>
      <c r="N135" s="10" t="s">
        <v>59</v>
      </c>
      <c r="O135" s="5"/>
      <c r="P135" s="5"/>
      <c r="Q135" s="5"/>
      <c r="R135" s="5"/>
      <c r="S135" s="5"/>
      <c r="T135" s="5"/>
      <c r="U135" s="5"/>
      <c r="V135" s="5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99" customHeight="1" x14ac:dyDescent="0.5">
      <c r="A136" s="53"/>
      <c r="B136" s="46"/>
      <c r="C136" s="47"/>
      <c r="D136" s="36" t="s">
        <v>23</v>
      </c>
      <c r="E136" s="59">
        <v>0</v>
      </c>
      <c r="F136" s="59">
        <v>0</v>
      </c>
      <c r="G136" s="59">
        <v>0</v>
      </c>
      <c r="H136" s="59">
        <v>0</v>
      </c>
      <c r="I136" s="51">
        <f t="shared" ref="I136:I142" si="35">H136-F136</f>
        <v>0</v>
      </c>
      <c r="J136" s="52">
        <f t="shared" si="20"/>
        <v>0</v>
      </c>
      <c r="K136" s="52">
        <f t="shared" si="19"/>
        <v>0</v>
      </c>
      <c r="L136" s="93"/>
      <c r="M136" s="80"/>
      <c r="N136" s="10"/>
      <c r="O136" s="5"/>
      <c r="P136" s="5"/>
      <c r="Q136" s="5"/>
      <c r="R136" s="5"/>
      <c r="S136" s="5"/>
      <c r="T136" s="5"/>
      <c r="U136" s="5"/>
      <c r="V136" s="5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99" customHeight="1" x14ac:dyDescent="0.5">
      <c r="A137" s="53"/>
      <c r="B137" s="46"/>
      <c r="C137" s="47"/>
      <c r="D137" s="36" t="s">
        <v>24</v>
      </c>
      <c r="E137" s="78">
        <v>0</v>
      </c>
      <c r="F137" s="78">
        <v>0</v>
      </c>
      <c r="G137" s="78">
        <v>0</v>
      </c>
      <c r="H137" s="78">
        <v>0</v>
      </c>
      <c r="I137" s="51">
        <f t="shared" si="35"/>
        <v>0</v>
      </c>
      <c r="J137" s="52">
        <f t="shared" si="20"/>
        <v>0</v>
      </c>
      <c r="K137" s="52">
        <f t="shared" si="19"/>
        <v>0</v>
      </c>
      <c r="L137" s="93"/>
      <c r="M137" s="80"/>
      <c r="N137" s="10"/>
      <c r="O137" s="5"/>
      <c r="P137" s="5"/>
      <c r="Q137" s="5"/>
      <c r="R137" s="5"/>
      <c r="S137" s="5"/>
      <c r="T137" s="5"/>
      <c r="U137" s="5"/>
      <c r="V137" s="5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99" customHeight="1" x14ac:dyDescent="0.5">
      <c r="A138" s="53"/>
      <c r="B138" s="46"/>
      <c r="C138" s="47"/>
      <c r="D138" s="36" t="s">
        <v>25</v>
      </c>
      <c r="E138" s="69">
        <v>65970.530609999987</v>
      </c>
      <c r="F138" s="79">
        <v>33594.869999999995</v>
      </c>
      <c r="G138" s="79">
        <v>65085.069609999991</v>
      </c>
      <c r="H138" s="79">
        <v>35129.695650000001</v>
      </c>
      <c r="I138" s="51">
        <f t="shared" si="35"/>
        <v>1534.8256500000061</v>
      </c>
      <c r="J138" s="61">
        <f t="shared" si="20"/>
        <v>53.975045061029633</v>
      </c>
      <c r="K138" s="52">
        <f t="shared" si="19"/>
        <v>104.56863101419951</v>
      </c>
      <c r="L138" s="93"/>
      <c r="M138" s="80"/>
      <c r="N138" s="10"/>
      <c r="O138" s="5"/>
      <c r="P138" s="5"/>
      <c r="Q138" s="5"/>
      <c r="R138" s="5"/>
      <c r="S138" s="5"/>
      <c r="T138" s="5"/>
      <c r="U138" s="5"/>
      <c r="V138" s="5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3" customHeight="1" x14ac:dyDescent="0.5">
      <c r="A139" s="53"/>
      <c r="B139" s="46"/>
      <c r="C139" s="47"/>
      <c r="D139" s="40" t="s">
        <v>26</v>
      </c>
      <c r="E139" s="78">
        <v>0</v>
      </c>
      <c r="F139" s="59">
        <v>0</v>
      </c>
      <c r="G139" s="59">
        <v>0</v>
      </c>
      <c r="H139" s="59">
        <v>0</v>
      </c>
      <c r="I139" s="51">
        <f t="shared" si="35"/>
        <v>0</v>
      </c>
      <c r="J139" s="52">
        <f t="shared" si="20"/>
        <v>0</v>
      </c>
      <c r="K139" s="52">
        <f t="shared" si="19"/>
        <v>0</v>
      </c>
      <c r="L139" s="93"/>
      <c r="M139" s="80"/>
      <c r="N139" s="10"/>
      <c r="O139" s="5"/>
      <c r="P139" s="5"/>
      <c r="Q139" s="5"/>
      <c r="R139" s="5"/>
      <c r="S139" s="5"/>
      <c r="T139" s="5"/>
      <c r="U139" s="5"/>
      <c r="V139" s="5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3" customHeight="1" x14ac:dyDescent="0.5">
      <c r="A140" s="53"/>
      <c r="B140" s="46"/>
      <c r="C140" s="47"/>
      <c r="D140" s="40" t="s">
        <v>27</v>
      </c>
      <c r="E140" s="78">
        <v>0</v>
      </c>
      <c r="F140" s="59">
        <v>0</v>
      </c>
      <c r="G140" s="59">
        <v>0</v>
      </c>
      <c r="H140" s="59">
        <v>0</v>
      </c>
      <c r="I140" s="51">
        <v>0</v>
      </c>
      <c r="J140" s="52">
        <v>0</v>
      </c>
      <c r="K140" s="52">
        <v>0</v>
      </c>
      <c r="L140" s="93"/>
      <c r="M140" s="80"/>
      <c r="N140" s="10"/>
      <c r="O140" s="5"/>
      <c r="P140" s="5"/>
      <c r="Q140" s="5"/>
      <c r="R140" s="5"/>
      <c r="S140" s="5"/>
      <c r="T140" s="5"/>
      <c r="U140" s="5"/>
      <c r="V140" s="5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3" customHeight="1" x14ac:dyDescent="0.5">
      <c r="A141" s="53"/>
      <c r="B141" s="46"/>
      <c r="C141" s="47"/>
      <c r="D141" s="42" t="s">
        <v>28</v>
      </c>
      <c r="E141" s="59">
        <v>7076.8</v>
      </c>
      <c r="F141" s="59">
        <v>0</v>
      </c>
      <c r="G141" s="59">
        <v>0</v>
      </c>
      <c r="H141" s="59">
        <v>0</v>
      </c>
      <c r="I141" s="51">
        <f t="shared" si="35"/>
        <v>0</v>
      </c>
      <c r="J141" s="52">
        <f t="shared" si="20"/>
        <v>0</v>
      </c>
      <c r="K141" s="52">
        <f t="shared" si="19"/>
        <v>0</v>
      </c>
      <c r="L141" s="93"/>
      <c r="M141" s="80"/>
      <c r="N141" s="10"/>
      <c r="O141" s="5"/>
      <c r="P141" s="5"/>
      <c r="Q141" s="5"/>
      <c r="R141" s="5"/>
      <c r="S141" s="5"/>
      <c r="T141" s="5"/>
      <c r="U141" s="5"/>
      <c r="V141" s="5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3" customHeight="1" x14ac:dyDescent="0.5">
      <c r="A142" s="53"/>
      <c r="B142" s="46"/>
      <c r="C142" s="47"/>
      <c r="D142" s="44" t="s">
        <v>29</v>
      </c>
      <c r="E142" s="59">
        <v>0</v>
      </c>
      <c r="F142" s="59">
        <v>0</v>
      </c>
      <c r="G142" s="59">
        <v>0</v>
      </c>
      <c r="H142" s="59">
        <v>0</v>
      </c>
      <c r="I142" s="51">
        <f t="shared" si="35"/>
        <v>0</v>
      </c>
      <c r="J142" s="52">
        <f t="shared" si="20"/>
        <v>0</v>
      </c>
      <c r="K142" s="52">
        <f t="shared" si="19"/>
        <v>0</v>
      </c>
      <c r="L142" s="93"/>
      <c r="M142" s="80"/>
      <c r="N142" s="10"/>
      <c r="O142" s="5"/>
      <c r="P142" s="5"/>
      <c r="Q142" s="5"/>
      <c r="R142" s="5"/>
      <c r="S142" s="5"/>
      <c r="T142" s="5"/>
      <c r="U142" s="5"/>
      <c r="V142" s="5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3" customHeight="1" x14ac:dyDescent="0.5">
      <c r="A143" s="53">
        <v>17</v>
      </c>
      <c r="B143" s="10" t="s">
        <v>60</v>
      </c>
      <c r="C143" s="47">
        <v>4</v>
      </c>
      <c r="D143" s="29" t="s">
        <v>22</v>
      </c>
      <c r="E143" s="30">
        <f t="shared" ref="E143:H143" si="36">E144+E145+E146+E149+E147</f>
        <v>405810.78</v>
      </c>
      <c r="F143" s="30">
        <f t="shared" si="36"/>
        <v>262760.88</v>
      </c>
      <c r="G143" s="30">
        <f t="shared" si="36"/>
        <v>351862.88</v>
      </c>
      <c r="H143" s="30">
        <f t="shared" si="36"/>
        <v>266090.61</v>
      </c>
      <c r="I143" s="70">
        <f>H143-F143</f>
        <v>3329.7299999999814</v>
      </c>
      <c r="J143" s="30">
        <f t="shared" si="20"/>
        <v>75.623382040185646</v>
      </c>
      <c r="K143" s="30">
        <f t="shared" ref="K143:K182" si="37">IF(H143=0,0,H143/F143*100)</f>
        <v>101.26720918273679</v>
      </c>
      <c r="L143" s="92"/>
      <c r="M143" s="80">
        <v>13</v>
      </c>
      <c r="N143" s="66" t="s">
        <v>61</v>
      </c>
      <c r="O143" s="5"/>
      <c r="P143" s="5"/>
      <c r="Q143" s="5"/>
      <c r="R143" s="5"/>
      <c r="S143" s="5"/>
      <c r="T143" s="5"/>
      <c r="U143" s="5"/>
      <c r="V143" s="5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11" customHeight="1" x14ac:dyDescent="0.5">
      <c r="A144" s="53"/>
      <c r="B144" s="10"/>
      <c r="C144" s="47"/>
      <c r="D144" s="36" t="s">
        <v>23</v>
      </c>
      <c r="E144" s="94">
        <v>0</v>
      </c>
      <c r="F144" s="94">
        <v>0</v>
      </c>
      <c r="G144" s="94">
        <v>0</v>
      </c>
      <c r="H144" s="94">
        <v>0</v>
      </c>
      <c r="I144" s="95">
        <f t="shared" ref="I144:I150" si="38">H144-F144</f>
        <v>0</v>
      </c>
      <c r="J144" s="96">
        <f t="shared" si="20"/>
        <v>0</v>
      </c>
      <c r="K144" s="96">
        <f t="shared" si="37"/>
        <v>0</v>
      </c>
      <c r="L144" s="92"/>
      <c r="M144" s="80"/>
      <c r="N144" s="26"/>
      <c r="O144" s="5"/>
      <c r="P144" s="5"/>
      <c r="Q144" s="5"/>
      <c r="R144" s="5"/>
      <c r="S144" s="5"/>
      <c r="T144" s="5"/>
      <c r="U144" s="5"/>
      <c r="V144" s="5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11" customHeight="1" x14ac:dyDescent="0.5">
      <c r="A145" s="53"/>
      <c r="B145" s="10"/>
      <c r="C145" s="47"/>
      <c r="D145" s="36" t="s">
        <v>24</v>
      </c>
      <c r="E145" s="69">
        <v>96395.6</v>
      </c>
      <c r="F145" s="79">
        <v>46947.8</v>
      </c>
      <c r="G145" s="79">
        <v>46947.7</v>
      </c>
      <c r="H145" s="79">
        <v>46947.7</v>
      </c>
      <c r="I145" s="97">
        <f t="shared" si="38"/>
        <v>-0.10000000000582077</v>
      </c>
      <c r="J145" s="61">
        <f t="shared" si="20"/>
        <v>100</v>
      </c>
      <c r="K145" s="61">
        <f t="shared" si="37"/>
        <v>99.999786997473777</v>
      </c>
      <c r="L145" s="92"/>
      <c r="M145" s="80"/>
      <c r="N145" s="26"/>
      <c r="O145" s="5"/>
      <c r="P145" s="5"/>
      <c r="Q145" s="5"/>
      <c r="R145" s="5"/>
      <c r="S145" s="5"/>
      <c r="T145" s="5"/>
      <c r="U145" s="5"/>
      <c r="V145" s="5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11" customHeight="1" x14ac:dyDescent="0.5">
      <c r="A146" s="53"/>
      <c r="B146" s="10"/>
      <c r="C146" s="47"/>
      <c r="D146" s="36" t="s">
        <v>25</v>
      </c>
      <c r="E146" s="69">
        <v>304915.18</v>
      </c>
      <c r="F146" s="50">
        <v>215813.08000000002</v>
      </c>
      <c r="G146" s="50">
        <v>304915.18</v>
      </c>
      <c r="H146" s="50">
        <v>219142.91</v>
      </c>
      <c r="I146" s="98">
        <f t="shared" si="38"/>
        <v>3329.8299999999872</v>
      </c>
      <c r="J146" s="61">
        <f t="shared" si="20"/>
        <v>71.870121389167963</v>
      </c>
      <c r="K146" s="61">
        <f t="shared" si="37"/>
        <v>101.54292316295192</v>
      </c>
      <c r="L146" s="92"/>
      <c r="M146" s="80"/>
      <c r="N146" s="26"/>
      <c r="O146" s="5"/>
      <c r="P146" s="5"/>
      <c r="Q146" s="5"/>
      <c r="R146" s="5"/>
      <c r="S146" s="5"/>
      <c r="T146" s="5"/>
      <c r="U146" s="5"/>
      <c r="V146" s="5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3" customHeight="1" x14ac:dyDescent="0.5">
      <c r="A147" s="53"/>
      <c r="B147" s="10"/>
      <c r="C147" s="47"/>
      <c r="D147" s="40" t="s">
        <v>26</v>
      </c>
      <c r="E147" s="50">
        <v>0</v>
      </c>
      <c r="F147" s="50">
        <v>0</v>
      </c>
      <c r="G147" s="50">
        <v>0</v>
      </c>
      <c r="H147" s="50">
        <v>0</v>
      </c>
      <c r="I147" s="95">
        <f t="shared" si="38"/>
        <v>0</v>
      </c>
      <c r="J147" s="96">
        <f t="shared" si="20"/>
        <v>0</v>
      </c>
      <c r="K147" s="96">
        <f t="shared" si="37"/>
        <v>0</v>
      </c>
      <c r="L147" s="92"/>
      <c r="M147" s="80"/>
      <c r="N147" s="26"/>
      <c r="O147" s="5"/>
      <c r="P147" s="5"/>
      <c r="Q147" s="5"/>
      <c r="R147" s="5"/>
      <c r="S147" s="5"/>
      <c r="T147" s="5"/>
      <c r="U147" s="5"/>
      <c r="V147" s="5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3" customHeight="1" x14ac:dyDescent="0.5">
      <c r="A148" s="53"/>
      <c r="B148" s="10"/>
      <c r="C148" s="47"/>
      <c r="D148" s="40" t="s">
        <v>27</v>
      </c>
      <c r="E148" s="50">
        <v>0</v>
      </c>
      <c r="F148" s="50">
        <v>0</v>
      </c>
      <c r="G148" s="50">
        <v>0</v>
      </c>
      <c r="H148" s="50">
        <v>0</v>
      </c>
      <c r="I148" s="95"/>
      <c r="J148" s="96"/>
      <c r="K148" s="96"/>
      <c r="L148" s="92"/>
      <c r="M148" s="80"/>
      <c r="N148" s="26"/>
      <c r="O148" s="5"/>
      <c r="P148" s="5"/>
      <c r="Q148" s="5"/>
      <c r="R148" s="5"/>
      <c r="S148" s="5"/>
      <c r="T148" s="5"/>
      <c r="U148" s="5"/>
      <c r="V148" s="5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3" customHeight="1" x14ac:dyDescent="0.5">
      <c r="A149" s="53"/>
      <c r="B149" s="10"/>
      <c r="C149" s="47"/>
      <c r="D149" s="42" t="s">
        <v>28</v>
      </c>
      <c r="E149" s="50">
        <v>4500</v>
      </c>
      <c r="F149" s="50">
        <v>0</v>
      </c>
      <c r="G149" s="50">
        <v>0</v>
      </c>
      <c r="H149" s="50">
        <v>0</v>
      </c>
      <c r="I149" s="95">
        <f t="shared" si="38"/>
        <v>0</v>
      </c>
      <c r="J149" s="96">
        <f t="shared" si="20"/>
        <v>0</v>
      </c>
      <c r="K149" s="96">
        <f t="shared" si="37"/>
        <v>0</v>
      </c>
      <c r="L149" s="92"/>
      <c r="M149" s="80"/>
      <c r="N149" s="26"/>
      <c r="O149" s="5"/>
      <c r="P149" s="5"/>
      <c r="Q149" s="5"/>
      <c r="R149" s="5"/>
      <c r="S149" s="5"/>
      <c r="T149" s="5"/>
      <c r="U149" s="5"/>
      <c r="V149" s="5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3" customHeight="1" x14ac:dyDescent="0.5">
      <c r="A150" s="53"/>
      <c r="B150" s="10"/>
      <c r="C150" s="47"/>
      <c r="D150" s="44" t="s">
        <v>29</v>
      </c>
      <c r="E150" s="99">
        <v>0</v>
      </c>
      <c r="F150" s="94">
        <v>0</v>
      </c>
      <c r="G150" s="94">
        <v>0</v>
      </c>
      <c r="H150" s="94">
        <v>0</v>
      </c>
      <c r="I150" s="95">
        <f t="shared" si="38"/>
        <v>0</v>
      </c>
      <c r="J150" s="96">
        <f t="shared" si="20"/>
        <v>0</v>
      </c>
      <c r="K150" s="96">
        <f t="shared" si="37"/>
        <v>0</v>
      </c>
      <c r="L150" s="92"/>
      <c r="M150" s="80"/>
      <c r="N150" s="26"/>
      <c r="O150" s="5"/>
      <c r="P150" s="5"/>
      <c r="Q150" s="5"/>
      <c r="R150" s="5"/>
      <c r="S150" s="5"/>
      <c r="T150" s="5"/>
      <c r="U150" s="5"/>
      <c r="V150" s="5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03.5" customHeight="1" x14ac:dyDescent="0.5">
      <c r="A151" s="53">
        <v>18</v>
      </c>
      <c r="B151" s="46" t="s">
        <v>62</v>
      </c>
      <c r="C151" s="47">
        <v>2</v>
      </c>
      <c r="D151" s="29" t="s">
        <v>22</v>
      </c>
      <c r="E151" s="30">
        <f>E152+E153+E154+E155+E157</f>
        <v>3603.0099999999998</v>
      </c>
      <c r="F151" s="30">
        <f t="shared" ref="F151:H151" si="39">F152+F153+F154+F155+F157</f>
        <v>1632.47</v>
      </c>
      <c r="G151" s="30">
        <f t="shared" si="39"/>
        <v>1769.61</v>
      </c>
      <c r="H151" s="30">
        <f t="shared" si="39"/>
        <v>1246.5916400000001</v>
      </c>
      <c r="I151" s="31">
        <f>H151-F151</f>
        <v>-385.87835999999993</v>
      </c>
      <c r="J151" s="30">
        <f t="shared" si="20"/>
        <v>70.444427868287377</v>
      </c>
      <c r="K151" s="30">
        <f t="shared" si="37"/>
        <v>76.362300072895678</v>
      </c>
      <c r="L151" s="48"/>
      <c r="M151" s="80">
        <v>6</v>
      </c>
      <c r="N151" s="58" t="s">
        <v>63</v>
      </c>
      <c r="O151" s="5"/>
      <c r="P151" s="5"/>
      <c r="Q151" s="5"/>
      <c r="R151" s="5"/>
      <c r="S151" s="5"/>
      <c r="T151" s="5"/>
      <c r="U151" s="5"/>
      <c r="V151" s="5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03.5" customHeight="1" x14ac:dyDescent="0.5">
      <c r="A152" s="53"/>
      <c r="B152" s="46"/>
      <c r="C152" s="47"/>
      <c r="D152" s="36" t="s">
        <v>23</v>
      </c>
      <c r="E152" s="59">
        <v>0</v>
      </c>
      <c r="F152" s="59">
        <v>0</v>
      </c>
      <c r="G152" s="59">
        <v>0</v>
      </c>
      <c r="H152" s="59">
        <v>0</v>
      </c>
      <c r="I152" s="100">
        <f t="shared" ref="I152:I158" si="40">H152-F152</f>
        <v>0</v>
      </c>
      <c r="J152" s="59">
        <f t="shared" si="20"/>
        <v>0</v>
      </c>
      <c r="K152" s="59">
        <f t="shared" si="37"/>
        <v>0</v>
      </c>
      <c r="L152" s="48"/>
      <c r="M152" s="80"/>
      <c r="N152" s="62"/>
      <c r="O152" s="5"/>
      <c r="P152" s="5"/>
      <c r="Q152" s="5"/>
      <c r="R152" s="5"/>
      <c r="S152" s="5"/>
      <c r="T152" s="5"/>
      <c r="U152" s="5"/>
      <c r="V152" s="5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03.5" customHeight="1" x14ac:dyDescent="0.5">
      <c r="A153" s="53"/>
      <c r="B153" s="46"/>
      <c r="C153" s="47"/>
      <c r="D153" s="36" t="s">
        <v>24</v>
      </c>
      <c r="E153" s="69">
        <v>3045.7</v>
      </c>
      <c r="F153" s="78">
        <v>1562.47</v>
      </c>
      <c r="G153" s="78">
        <v>1462.3</v>
      </c>
      <c r="H153" s="78">
        <v>1240.5916400000001</v>
      </c>
      <c r="I153" s="101">
        <f t="shared" si="40"/>
        <v>-321.87835999999993</v>
      </c>
      <c r="J153" s="59">
        <f t="shared" ref="J153" si="41">IF(H153=0, ,H153/G153*100)</f>
        <v>84.838380633249002</v>
      </c>
      <c r="K153" s="59">
        <f t="shared" si="37"/>
        <v>79.399389428277019</v>
      </c>
      <c r="L153" s="48"/>
      <c r="M153" s="80"/>
      <c r="N153" s="62"/>
      <c r="O153" s="5"/>
      <c r="P153" s="5"/>
      <c r="Q153" s="5"/>
      <c r="R153" s="5"/>
      <c r="S153" s="5"/>
      <c r="T153" s="5"/>
      <c r="U153" s="5"/>
      <c r="V153" s="5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03.5" customHeight="1" x14ac:dyDescent="0.5">
      <c r="A154" s="53"/>
      <c r="B154" s="46"/>
      <c r="C154" s="47"/>
      <c r="D154" s="36" t="s">
        <v>25</v>
      </c>
      <c r="E154" s="69">
        <v>307.31</v>
      </c>
      <c r="F154" s="78">
        <v>70</v>
      </c>
      <c r="G154" s="78">
        <v>307.31</v>
      </c>
      <c r="H154" s="78">
        <v>6</v>
      </c>
      <c r="I154" s="102">
        <f t="shared" si="40"/>
        <v>-64</v>
      </c>
      <c r="J154" s="59">
        <f>IF(H154=0, ,H154/G154*100)</f>
        <v>1.9524258891672905</v>
      </c>
      <c r="K154" s="59">
        <f t="shared" si="37"/>
        <v>8.5714285714285712</v>
      </c>
      <c r="L154" s="48"/>
      <c r="M154" s="80"/>
      <c r="N154" s="62"/>
      <c r="O154" s="5"/>
      <c r="P154" s="5"/>
      <c r="Q154" s="5"/>
      <c r="R154" s="5"/>
      <c r="S154" s="5"/>
      <c r="T154" s="5"/>
      <c r="U154" s="5"/>
      <c r="V154" s="5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03.5" customHeight="1" x14ac:dyDescent="0.5">
      <c r="A155" s="53"/>
      <c r="B155" s="46"/>
      <c r="C155" s="47"/>
      <c r="D155" s="40" t="s">
        <v>26</v>
      </c>
      <c r="E155" s="78">
        <v>0</v>
      </c>
      <c r="F155" s="78">
        <v>0</v>
      </c>
      <c r="G155" s="78">
        <v>0</v>
      </c>
      <c r="H155" s="78">
        <v>0</v>
      </c>
      <c r="I155" s="100">
        <f t="shared" si="40"/>
        <v>0</v>
      </c>
      <c r="J155" s="59">
        <f t="shared" ref="J155:J190" si="42">IF(H155=0, ,H155/G155*100)</f>
        <v>0</v>
      </c>
      <c r="K155" s="59">
        <f t="shared" si="37"/>
        <v>0</v>
      </c>
      <c r="L155" s="48"/>
      <c r="M155" s="80"/>
      <c r="N155" s="62"/>
      <c r="O155" s="5"/>
      <c r="P155" s="5"/>
      <c r="Q155" s="5"/>
      <c r="R155" s="5"/>
      <c r="S155" s="5"/>
      <c r="T155" s="5"/>
      <c r="U155" s="5"/>
      <c r="V155" s="5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03.5" customHeight="1" x14ac:dyDescent="0.5">
      <c r="A156" s="53"/>
      <c r="B156" s="46"/>
      <c r="C156" s="47"/>
      <c r="D156" s="40"/>
      <c r="E156" s="78">
        <v>0</v>
      </c>
      <c r="F156" s="78">
        <v>0</v>
      </c>
      <c r="G156" s="78">
        <v>0</v>
      </c>
      <c r="H156" s="78">
        <v>0</v>
      </c>
      <c r="I156" s="100">
        <f t="shared" si="40"/>
        <v>0</v>
      </c>
      <c r="J156" s="59">
        <f t="shared" si="42"/>
        <v>0</v>
      </c>
      <c r="K156" s="59">
        <f t="shared" si="37"/>
        <v>0</v>
      </c>
      <c r="L156" s="48"/>
      <c r="M156" s="80"/>
      <c r="N156" s="62"/>
      <c r="O156" s="5"/>
      <c r="P156" s="5"/>
      <c r="Q156" s="5"/>
      <c r="R156" s="5"/>
      <c r="S156" s="5"/>
      <c r="T156" s="5"/>
      <c r="U156" s="5"/>
      <c r="V156" s="5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03.5" customHeight="1" x14ac:dyDescent="0.5">
      <c r="A157" s="53"/>
      <c r="B157" s="46"/>
      <c r="C157" s="47"/>
      <c r="D157" s="42" t="s">
        <v>28</v>
      </c>
      <c r="E157" s="59">
        <v>250</v>
      </c>
      <c r="F157" s="59">
        <v>0</v>
      </c>
      <c r="G157" s="59">
        <v>0</v>
      </c>
      <c r="H157" s="59">
        <v>0</v>
      </c>
      <c r="I157" s="100">
        <f t="shared" si="40"/>
        <v>0</v>
      </c>
      <c r="J157" s="59">
        <f t="shared" si="42"/>
        <v>0</v>
      </c>
      <c r="K157" s="59">
        <f t="shared" si="37"/>
        <v>0</v>
      </c>
      <c r="L157" s="48"/>
      <c r="M157" s="80"/>
      <c r="N157" s="62"/>
      <c r="O157" s="5"/>
      <c r="P157" s="5"/>
      <c r="Q157" s="5"/>
      <c r="R157" s="5"/>
      <c r="S157" s="5"/>
      <c r="T157" s="5"/>
      <c r="U157" s="5"/>
      <c r="V157" s="5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03.5" customHeight="1" x14ac:dyDescent="0.5">
      <c r="A158" s="53"/>
      <c r="B158" s="46"/>
      <c r="C158" s="47"/>
      <c r="D158" s="44" t="s">
        <v>29</v>
      </c>
      <c r="E158" s="59">
        <v>0</v>
      </c>
      <c r="F158" s="59">
        <v>0</v>
      </c>
      <c r="G158" s="59">
        <v>0</v>
      </c>
      <c r="H158" s="59">
        <v>0</v>
      </c>
      <c r="I158" s="100">
        <f t="shared" si="40"/>
        <v>0</v>
      </c>
      <c r="J158" s="59">
        <f t="shared" si="42"/>
        <v>0</v>
      </c>
      <c r="K158" s="59">
        <f t="shared" si="37"/>
        <v>0</v>
      </c>
      <c r="L158" s="48"/>
      <c r="M158" s="80"/>
      <c r="N158" s="62"/>
      <c r="O158" s="5"/>
      <c r="P158" s="5"/>
      <c r="Q158" s="5"/>
      <c r="R158" s="5"/>
      <c r="S158" s="5"/>
      <c r="T158" s="5"/>
      <c r="U158" s="5"/>
      <c r="V158" s="5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03.5" customHeight="1" x14ac:dyDescent="0.5">
      <c r="A159" s="53">
        <v>19</v>
      </c>
      <c r="B159" s="46" t="s">
        <v>64</v>
      </c>
      <c r="C159" s="47">
        <v>4</v>
      </c>
      <c r="D159" s="29" t="s">
        <v>22</v>
      </c>
      <c r="E159" s="30">
        <f t="shared" ref="E159:H159" si="43">E160+E161+E162+E165</f>
        <v>87387.72</v>
      </c>
      <c r="F159" s="30">
        <f t="shared" si="43"/>
        <v>35652.979999999996</v>
      </c>
      <c r="G159" s="30">
        <f>G160+G161+G162+G165</f>
        <v>40937.675150000003</v>
      </c>
      <c r="H159" s="30">
        <f t="shared" si="43"/>
        <v>35246.994959999996</v>
      </c>
      <c r="I159" s="31">
        <f>H159-F159</f>
        <v>-405.98503999999957</v>
      </c>
      <c r="J159" s="30">
        <f t="shared" si="42"/>
        <v>86.099161300321157</v>
      </c>
      <c r="K159" s="30">
        <f t="shared" si="37"/>
        <v>98.861287219188981</v>
      </c>
      <c r="L159" s="103"/>
      <c r="M159" s="80">
        <v>6</v>
      </c>
      <c r="N159" s="66" t="s">
        <v>65</v>
      </c>
      <c r="O159" s="5"/>
      <c r="P159" s="5"/>
      <c r="Q159" s="5"/>
      <c r="R159" s="5"/>
      <c r="S159" s="5"/>
      <c r="T159" s="5"/>
      <c r="U159" s="5"/>
      <c r="V159" s="5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03.5" customHeight="1" x14ac:dyDescent="0.5">
      <c r="A160" s="53"/>
      <c r="B160" s="46"/>
      <c r="C160" s="47"/>
      <c r="D160" s="36" t="s">
        <v>23</v>
      </c>
      <c r="E160" s="78">
        <v>0</v>
      </c>
      <c r="F160" s="78">
        <v>0</v>
      </c>
      <c r="G160" s="78">
        <v>0</v>
      </c>
      <c r="H160" s="78">
        <v>0</v>
      </c>
      <c r="I160" s="98">
        <f>H160-F160</f>
        <v>0</v>
      </c>
      <c r="J160" s="52">
        <f t="shared" si="42"/>
        <v>0</v>
      </c>
      <c r="K160" s="52">
        <f t="shared" si="37"/>
        <v>0</v>
      </c>
      <c r="L160" s="103"/>
      <c r="M160" s="80"/>
      <c r="N160" s="26"/>
      <c r="O160" s="5"/>
      <c r="P160" s="5"/>
      <c r="Q160" s="5"/>
      <c r="R160" s="5"/>
      <c r="S160" s="5" t="s">
        <v>66</v>
      </c>
      <c r="T160" s="5"/>
      <c r="U160" s="5"/>
      <c r="V160" s="5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03.5" customHeight="1" x14ac:dyDescent="0.5">
      <c r="A161" s="53"/>
      <c r="B161" s="46"/>
      <c r="C161" s="47"/>
      <c r="D161" s="36" t="s">
        <v>24</v>
      </c>
      <c r="E161" s="69">
        <v>78087.100000000006</v>
      </c>
      <c r="F161" s="69">
        <v>32480.46</v>
      </c>
      <c r="G161" s="69">
        <v>33037.675150000003</v>
      </c>
      <c r="H161" s="69">
        <v>32080.50604</v>
      </c>
      <c r="I161" s="102">
        <f t="shared" ref="I161:I166" si="44">H161-F161</f>
        <v>-399.95395999999892</v>
      </c>
      <c r="J161" s="52">
        <f t="shared" si="42"/>
        <v>97.102795200769449</v>
      </c>
      <c r="K161" s="52">
        <f t="shared" si="37"/>
        <v>98.768632094496198</v>
      </c>
      <c r="L161" s="103"/>
      <c r="M161" s="80"/>
      <c r="N161" s="26"/>
      <c r="O161" s="5"/>
      <c r="P161" s="5"/>
      <c r="Q161" s="5"/>
      <c r="R161" s="5"/>
      <c r="S161" s="5"/>
      <c r="T161" s="5"/>
      <c r="U161" s="5"/>
      <c r="V161" s="5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03.5" customHeight="1" x14ac:dyDescent="0.5">
      <c r="A162" s="53"/>
      <c r="B162" s="46"/>
      <c r="C162" s="47"/>
      <c r="D162" s="36" t="s">
        <v>25</v>
      </c>
      <c r="E162" s="69">
        <v>7900</v>
      </c>
      <c r="F162" s="78">
        <v>3172.52</v>
      </c>
      <c r="G162" s="78">
        <v>7900</v>
      </c>
      <c r="H162" s="78">
        <v>3166.4889199999998</v>
      </c>
      <c r="I162" s="101">
        <f t="shared" si="44"/>
        <v>-6.0310800000002018</v>
      </c>
      <c r="J162" s="52">
        <f t="shared" si="42"/>
        <v>40.082138227848098</v>
      </c>
      <c r="K162" s="52">
        <f t="shared" si="37"/>
        <v>99.809896233908674</v>
      </c>
      <c r="L162" s="103"/>
      <c r="M162" s="80"/>
      <c r="N162" s="26"/>
      <c r="O162" s="5"/>
      <c r="P162" s="5"/>
      <c r="Q162" s="5"/>
      <c r="R162" s="5"/>
      <c r="S162" s="5"/>
      <c r="T162" s="5"/>
      <c r="U162" s="5"/>
      <c r="V162" s="5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03.5" customHeight="1" x14ac:dyDescent="0.5">
      <c r="A163" s="53"/>
      <c r="B163" s="46"/>
      <c r="C163" s="47"/>
      <c r="D163" s="40" t="s">
        <v>26</v>
      </c>
      <c r="E163" s="78">
        <v>0</v>
      </c>
      <c r="F163" s="78">
        <v>0</v>
      </c>
      <c r="G163" s="78">
        <v>0</v>
      </c>
      <c r="H163" s="78">
        <v>0</v>
      </c>
      <c r="I163" s="98">
        <f t="shared" si="44"/>
        <v>0</v>
      </c>
      <c r="J163" s="52">
        <f t="shared" si="42"/>
        <v>0</v>
      </c>
      <c r="K163" s="52">
        <f t="shared" si="37"/>
        <v>0</v>
      </c>
      <c r="L163" s="103"/>
      <c r="M163" s="80"/>
      <c r="N163" s="26"/>
      <c r="O163" s="5"/>
      <c r="P163" s="5"/>
      <c r="Q163" s="5"/>
      <c r="R163" s="5"/>
      <c r="S163" s="5"/>
      <c r="T163" s="5"/>
      <c r="U163" s="5"/>
      <c r="V163" s="5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03.5" customHeight="1" x14ac:dyDescent="0.5">
      <c r="A164" s="53"/>
      <c r="B164" s="46"/>
      <c r="C164" s="47"/>
      <c r="D164" s="40" t="s">
        <v>27</v>
      </c>
      <c r="E164" s="78">
        <v>0</v>
      </c>
      <c r="F164" s="78">
        <v>0</v>
      </c>
      <c r="G164" s="78">
        <v>0</v>
      </c>
      <c r="H164" s="78">
        <v>0</v>
      </c>
      <c r="I164" s="98"/>
      <c r="J164" s="52"/>
      <c r="K164" s="52"/>
      <c r="L164" s="103"/>
      <c r="M164" s="80"/>
      <c r="N164" s="26"/>
      <c r="O164" s="5"/>
      <c r="P164" s="5"/>
      <c r="Q164" s="5"/>
      <c r="R164" s="5"/>
      <c r="S164" s="5"/>
      <c r="T164" s="5"/>
      <c r="U164" s="5"/>
      <c r="V164" s="5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03.5" customHeight="1" x14ac:dyDescent="0.5">
      <c r="A165" s="53"/>
      <c r="B165" s="46"/>
      <c r="C165" s="47"/>
      <c r="D165" s="42" t="s">
        <v>28</v>
      </c>
      <c r="E165" s="59">
        <v>1400.62</v>
      </c>
      <c r="F165" s="59">
        <v>0</v>
      </c>
      <c r="G165" s="59">
        <v>0</v>
      </c>
      <c r="H165" s="59">
        <v>0</v>
      </c>
      <c r="I165" s="98">
        <f t="shared" si="44"/>
        <v>0</v>
      </c>
      <c r="J165" s="52">
        <f t="shared" si="42"/>
        <v>0</v>
      </c>
      <c r="K165" s="52">
        <f t="shared" si="37"/>
        <v>0</v>
      </c>
      <c r="L165" s="103"/>
      <c r="M165" s="80"/>
      <c r="N165" s="26"/>
      <c r="O165" s="5"/>
      <c r="P165" s="5"/>
      <c r="Q165" s="5"/>
      <c r="R165" s="5"/>
      <c r="S165" s="5"/>
      <c r="T165" s="5"/>
      <c r="U165" s="5"/>
      <c r="V165" s="5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03.5" customHeight="1" x14ac:dyDescent="0.5">
      <c r="A166" s="53"/>
      <c r="B166" s="46"/>
      <c r="C166" s="47"/>
      <c r="D166" s="44" t="s">
        <v>29</v>
      </c>
      <c r="E166" s="59">
        <v>0</v>
      </c>
      <c r="F166" s="59">
        <v>0</v>
      </c>
      <c r="G166" s="59">
        <v>0</v>
      </c>
      <c r="H166" s="59">
        <v>0</v>
      </c>
      <c r="I166" s="98">
        <f t="shared" si="44"/>
        <v>0</v>
      </c>
      <c r="J166" s="52">
        <f t="shared" si="42"/>
        <v>0</v>
      </c>
      <c r="K166" s="52">
        <f t="shared" si="37"/>
        <v>0</v>
      </c>
      <c r="L166" s="103"/>
      <c r="M166" s="80"/>
      <c r="N166" s="26"/>
      <c r="O166" s="5"/>
      <c r="P166" s="5"/>
      <c r="Q166" s="5"/>
      <c r="R166" s="5"/>
      <c r="S166" s="5"/>
      <c r="T166" s="5"/>
      <c r="U166" s="5"/>
      <c r="V166" s="5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s="1" customFormat="1" ht="116.25" customHeight="1" x14ac:dyDescent="0.5">
      <c r="A167" s="53">
        <v>20</v>
      </c>
      <c r="B167" s="46" t="s">
        <v>67</v>
      </c>
      <c r="C167" s="47">
        <v>8</v>
      </c>
      <c r="D167" s="29" t="s">
        <v>22</v>
      </c>
      <c r="E167" s="30">
        <f>E168+E169+E170+E171+E173</f>
        <v>536174.61924999999</v>
      </c>
      <c r="F167" s="30">
        <f t="shared" ref="F167:H167" si="45">F168+F169+F170+F171+F173</f>
        <v>269649.81004999997</v>
      </c>
      <c r="G167" s="30">
        <f t="shared" si="45"/>
        <v>483439.14148000005</v>
      </c>
      <c r="H167" s="30">
        <f t="shared" si="45"/>
        <v>250554.83092999997</v>
      </c>
      <c r="I167" s="31">
        <f>H167-F167</f>
        <v>-19094.979120000004</v>
      </c>
      <c r="J167" s="30">
        <f t="shared" si="42"/>
        <v>51.827584784085069</v>
      </c>
      <c r="K167" s="30">
        <f t="shared" si="37"/>
        <v>92.91860093783886</v>
      </c>
      <c r="L167" s="48"/>
      <c r="M167" s="80">
        <v>10</v>
      </c>
      <c r="N167" s="66" t="s">
        <v>68</v>
      </c>
      <c r="O167" s="5"/>
      <c r="P167" s="5"/>
      <c r="Q167" s="5"/>
      <c r="R167" s="5"/>
      <c r="S167" s="5"/>
      <c r="T167" s="5"/>
      <c r="U167" s="5"/>
      <c r="V167" s="5"/>
    </row>
    <row r="168" spans="1:34" s="1" customFormat="1" ht="116.25" customHeight="1" x14ac:dyDescent="0.5">
      <c r="A168" s="53"/>
      <c r="B168" s="46"/>
      <c r="C168" s="47"/>
      <c r="D168" s="36" t="s">
        <v>23</v>
      </c>
      <c r="E168" s="69">
        <v>4852.6000000000004</v>
      </c>
      <c r="F168" s="78">
        <v>2403.1550000000002</v>
      </c>
      <c r="G168" s="78">
        <v>2496.7550000000001</v>
      </c>
      <c r="H168" s="78">
        <v>2251.7441399999998</v>
      </c>
      <c r="I168" s="101">
        <f>H168-F168</f>
        <v>-151.41086000000041</v>
      </c>
      <c r="J168" s="52">
        <f t="shared" si="42"/>
        <v>90.186828102877527</v>
      </c>
      <c r="K168" s="52">
        <f t="shared" si="37"/>
        <v>93.699496703292112</v>
      </c>
      <c r="L168" s="48"/>
      <c r="M168" s="80"/>
      <c r="N168" s="26"/>
      <c r="O168" s="5"/>
      <c r="P168" s="5"/>
      <c r="Q168" s="5"/>
      <c r="R168" s="5"/>
      <c r="S168" s="5"/>
      <c r="T168" s="5"/>
      <c r="U168" s="5"/>
      <c r="V168" s="5"/>
    </row>
    <row r="169" spans="1:34" s="1" customFormat="1" ht="116.25" customHeight="1" x14ac:dyDescent="0.5">
      <c r="A169" s="53"/>
      <c r="B169" s="46"/>
      <c r="C169" s="47"/>
      <c r="D169" s="36" t="s">
        <v>24</v>
      </c>
      <c r="E169" s="69">
        <v>38862.399999999994</v>
      </c>
      <c r="F169" s="78">
        <v>27207.817129999999</v>
      </c>
      <c r="G169" s="78">
        <v>31818.837229999997</v>
      </c>
      <c r="H169" s="78">
        <v>31818.837229999997</v>
      </c>
      <c r="I169" s="98">
        <f t="shared" ref="I169:I174" si="46">H169-F169</f>
        <v>4611.0200999999979</v>
      </c>
      <c r="J169" s="52">
        <f t="shared" si="42"/>
        <v>100</v>
      </c>
      <c r="K169" s="52">
        <f t="shared" si="37"/>
        <v>116.94740918747127</v>
      </c>
      <c r="L169" s="48"/>
      <c r="M169" s="80"/>
      <c r="N169" s="26"/>
      <c r="O169" s="5"/>
      <c r="P169" s="5"/>
      <c r="Q169" s="5"/>
      <c r="R169" s="5"/>
      <c r="S169" s="5"/>
      <c r="T169" s="5"/>
      <c r="U169" s="5"/>
      <c r="V169" s="5"/>
    </row>
    <row r="170" spans="1:34" s="1" customFormat="1" ht="116.25" customHeight="1" x14ac:dyDescent="0.5">
      <c r="A170" s="53"/>
      <c r="B170" s="46"/>
      <c r="C170" s="47"/>
      <c r="D170" s="36" t="s">
        <v>25</v>
      </c>
      <c r="E170" s="69">
        <v>449123.54925000004</v>
      </c>
      <c r="F170" s="78">
        <v>240038.83791999999</v>
      </c>
      <c r="G170" s="78">
        <v>449123.54925000004</v>
      </c>
      <c r="H170" s="78">
        <v>216484.24955999997</v>
      </c>
      <c r="I170" s="101">
        <f t="shared" si="46"/>
        <v>-23554.588360000023</v>
      </c>
      <c r="J170" s="52">
        <f t="shared" si="42"/>
        <v>48.201491532009648</v>
      </c>
      <c r="K170" s="52">
        <f t="shared" si="37"/>
        <v>90.187176140283469</v>
      </c>
      <c r="L170" s="48"/>
      <c r="M170" s="80"/>
      <c r="N170" s="26"/>
      <c r="O170" s="5"/>
      <c r="P170" s="5"/>
      <c r="Q170" s="5"/>
      <c r="R170" s="5"/>
      <c r="S170" s="5"/>
      <c r="T170" s="5"/>
      <c r="U170" s="5"/>
      <c r="V170" s="5"/>
    </row>
    <row r="171" spans="1:34" s="1" customFormat="1" ht="116.25" customHeight="1" x14ac:dyDescent="0.5">
      <c r="A171" s="53"/>
      <c r="B171" s="46"/>
      <c r="C171" s="47"/>
      <c r="D171" s="40" t="s">
        <v>26</v>
      </c>
      <c r="E171" s="78">
        <v>0</v>
      </c>
      <c r="F171" s="59">
        <v>0</v>
      </c>
      <c r="G171" s="59">
        <v>0</v>
      </c>
      <c r="H171" s="59">
        <v>0</v>
      </c>
      <c r="I171" s="98">
        <f t="shared" si="46"/>
        <v>0</v>
      </c>
      <c r="J171" s="52">
        <f t="shared" si="42"/>
        <v>0</v>
      </c>
      <c r="K171" s="52">
        <f t="shared" si="37"/>
        <v>0</v>
      </c>
      <c r="L171" s="48"/>
      <c r="M171" s="80"/>
      <c r="N171" s="26"/>
      <c r="O171" s="5"/>
      <c r="P171" s="5"/>
      <c r="Q171" s="5"/>
      <c r="R171" s="5"/>
      <c r="S171" s="5"/>
      <c r="T171" s="5"/>
      <c r="U171" s="5"/>
      <c r="V171" s="5"/>
    </row>
    <row r="172" spans="1:34" s="1" customFormat="1" ht="116.25" customHeight="1" x14ac:dyDescent="0.5">
      <c r="A172" s="53"/>
      <c r="B172" s="46"/>
      <c r="C172" s="47"/>
      <c r="D172" s="40" t="s">
        <v>27</v>
      </c>
      <c r="E172" s="78">
        <v>0</v>
      </c>
      <c r="F172" s="59">
        <v>0</v>
      </c>
      <c r="G172" s="59">
        <v>0</v>
      </c>
      <c r="H172" s="59">
        <v>0</v>
      </c>
      <c r="I172" s="98">
        <f t="shared" si="46"/>
        <v>0</v>
      </c>
      <c r="J172" s="52">
        <f t="shared" si="42"/>
        <v>0</v>
      </c>
      <c r="K172" s="52">
        <f t="shared" si="37"/>
        <v>0</v>
      </c>
      <c r="L172" s="48"/>
      <c r="M172" s="80"/>
      <c r="N172" s="26"/>
      <c r="O172" s="5"/>
      <c r="P172" s="5"/>
      <c r="Q172" s="5"/>
      <c r="R172" s="5"/>
      <c r="S172" s="5"/>
      <c r="T172" s="5"/>
      <c r="U172" s="5"/>
      <c r="V172" s="5"/>
    </row>
    <row r="173" spans="1:34" s="1" customFormat="1" ht="116.25" customHeight="1" x14ac:dyDescent="0.5">
      <c r="A173" s="53"/>
      <c r="B173" s="46"/>
      <c r="C173" s="47"/>
      <c r="D173" s="42" t="s">
        <v>28</v>
      </c>
      <c r="E173" s="78">
        <v>43336.07</v>
      </c>
      <c r="F173" s="78">
        <v>0</v>
      </c>
      <c r="G173" s="78">
        <v>0</v>
      </c>
      <c r="H173" s="78">
        <v>0</v>
      </c>
      <c r="I173" s="98">
        <f t="shared" si="46"/>
        <v>0</v>
      </c>
      <c r="J173" s="52">
        <f t="shared" si="42"/>
        <v>0</v>
      </c>
      <c r="K173" s="52">
        <f t="shared" si="37"/>
        <v>0</v>
      </c>
      <c r="L173" s="48"/>
      <c r="M173" s="80"/>
      <c r="N173" s="26"/>
      <c r="O173" s="5"/>
      <c r="P173" s="5"/>
      <c r="Q173" s="5"/>
      <c r="R173" s="5"/>
      <c r="S173" s="5"/>
      <c r="T173" s="5"/>
      <c r="U173" s="5"/>
      <c r="V173" s="5"/>
    </row>
    <row r="174" spans="1:34" ht="116.25" customHeight="1" x14ac:dyDescent="0.5">
      <c r="A174" s="53"/>
      <c r="B174" s="46"/>
      <c r="C174" s="47"/>
      <c r="D174" s="44" t="s">
        <v>29</v>
      </c>
      <c r="E174" s="78">
        <v>0</v>
      </c>
      <c r="F174" s="78">
        <v>0</v>
      </c>
      <c r="G174" s="78">
        <v>0</v>
      </c>
      <c r="H174" s="78">
        <v>0</v>
      </c>
      <c r="I174" s="98">
        <f t="shared" si="46"/>
        <v>0</v>
      </c>
      <c r="J174" s="52">
        <f t="shared" si="42"/>
        <v>0</v>
      </c>
      <c r="K174" s="52">
        <f t="shared" si="37"/>
        <v>0</v>
      </c>
      <c r="L174" s="48"/>
      <c r="M174" s="80"/>
      <c r="N174" s="26"/>
      <c r="O174" s="5"/>
      <c r="P174" s="5"/>
      <c r="Q174" s="5"/>
      <c r="R174" s="5"/>
      <c r="S174" s="5"/>
      <c r="T174" s="5"/>
      <c r="U174" s="5"/>
      <c r="V174" s="5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16.25" customHeight="1" x14ac:dyDescent="0.5">
      <c r="A175" s="53">
        <v>21</v>
      </c>
      <c r="B175" s="46" t="s">
        <v>69</v>
      </c>
      <c r="C175" s="47">
        <v>3</v>
      </c>
      <c r="D175" s="29" t="s">
        <v>22</v>
      </c>
      <c r="E175" s="30">
        <f>E176+E177+E178+E179+E181</f>
        <v>2184</v>
      </c>
      <c r="F175" s="30">
        <f t="shared" ref="F175:H175" si="47">F176+F177+F178+F179+F181</f>
        <v>1285</v>
      </c>
      <c r="G175" s="30">
        <f t="shared" si="47"/>
        <v>2184</v>
      </c>
      <c r="H175" s="30">
        <f t="shared" si="47"/>
        <v>702.81230000000005</v>
      </c>
      <c r="I175" s="31">
        <f>H175-F175</f>
        <v>-582.18769999999995</v>
      </c>
      <c r="J175" s="30">
        <f t="shared" si="42"/>
        <v>32.180050366300364</v>
      </c>
      <c r="K175" s="30">
        <f t="shared" si="37"/>
        <v>54.693564202334635</v>
      </c>
      <c r="L175" s="92"/>
      <c r="M175" s="80">
        <v>5</v>
      </c>
      <c r="N175" s="84" t="s">
        <v>70</v>
      </c>
      <c r="O175" s="5"/>
      <c r="P175" s="5"/>
      <c r="Q175" s="5"/>
      <c r="R175" s="5"/>
      <c r="S175" s="5"/>
      <c r="T175" s="5"/>
      <c r="U175" s="5"/>
      <c r="V175" s="5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16.25" customHeight="1" x14ac:dyDescent="0.5">
      <c r="A176" s="53"/>
      <c r="B176" s="46"/>
      <c r="C176" s="47"/>
      <c r="D176" s="36" t="s">
        <v>23</v>
      </c>
      <c r="E176" s="59">
        <v>0</v>
      </c>
      <c r="F176" s="59">
        <v>0</v>
      </c>
      <c r="G176" s="59">
        <v>0</v>
      </c>
      <c r="H176" s="59">
        <v>0</v>
      </c>
      <c r="I176" s="51">
        <f t="shared" ref="I176:I182" si="48">H176-F176</f>
        <v>0</v>
      </c>
      <c r="J176" s="52">
        <f t="shared" si="42"/>
        <v>0</v>
      </c>
      <c r="K176" s="52">
        <f t="shared" si="37"/>
        <v>0</v>
      </c>
      <c r="L176" s="104"/>
      <c r="M176" s="80"/>
      <c r="N176" s="85"/>
      <c r="O176" s="5"/>
      <c r="P176" s="5"/>
      <c r="Q176" s="5"/>
      <c r="R176" s="5"/>
      <c r="S176" s="5"/>
      <c r="T176" s="5"/>
      <c r="U176" s="5"/>
      <c r="V176" s="5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16.25" customHeight="1" x14ac:dyDescent="0.5">
      <c r="A177" s="53"/>
      <c r="B177" s="46"/>
      <c r="C177" s="47"/>
      <c r="D177" s="36" t="s">
        <v>24</v>
      </c>
      <c r="E177" s="59">
        <v>0</v>
      </c>
      <c r="F177" s="59">
        <v>0</v>
      </c>
      <c r="G177" s="59">
        <v>0</v>
      </c>
      <c r="H177" s="59">
        <v>0</v>
      </c>
      <c r="I177" s="51">
        <f t="shared" si="48"/>
        <v>0</v>
      </c>
      <c r="J177" s="52">
        <f t="shared" si="42"/>
        <v>0</v>
      </c>
      <c r="K177" s="52">
        <f t="shared" si="37"/>
        <v>0</v>
      </c>
      <c r="L177" s="104"/>
      <c r="M177" s="80"/>
      <c r="N177" s="85"/>
      <c r="O177" s="5"/>
      <c r="P177" s="5"/>
      <c r="Q177" s="5"/>
      <c r="R177" s="5"/>
      <c r="S177" s="5"/>
      <c r="T177" s="5"/>
      <c r="U177" s="5"/>
      <c r="V177" s="5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16.25" customHeight="1" x14ac:dyDescent="0.5">
      <c r="A178" s="53"/>
      <c r="B178" s="46"/>
      <c r="C178" s="47"/>
      <c r="D178" s="36" t="s">
        <v>25</v>
      </c>
      <c r="E178" s="69">
        <v>2184</v>
      </c>
      <c r="F178" s="78">
        <v>1285</v>
      </c>
      <c r="G178" s="59">
        <v>2184</v>
      </c>
      <c r="H178" s="59">
        <v>702.81230000000005</v>
      </c>
      <c r="I178" s="67">
        <f t="shared" si="48"/>
        <v>-582.18769999999995</v>
      </c>
      <c r="J178" s="52">
        <f t="shared" si="42"/>
        <v>32.180050366300364</v>
      </c>
      <c r="K178" s="52">
        <f t="shared" si="37"/>
        <v>54.693564202334635</v>
      </c>
      <c r="L178" s="104"/>
      <c r="M178" s="80"/>
      <c r="N178" s="85"/>
      <c r="O178" s="5"/>
      <c r="P178" s="5"/>
      <c r="Q178" s="5"/>
      <c r="R178" s="5"/>
      <c r="S178" s="5"/>
      <c r="T178" s="5"/>
      <c r="U178" s="5"/>
      <c r="V178" s="5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16.25" customHeight="1" x14ac:dyDescent="0.5">
      <c r="A179" s="53"/>
      <c r="B179" s="46"/>
      <c r="C179" s="47"/>
      <c r="D179" s="40" t="s">
        <v>26</v>
      </c>
      <c r="E179" s="78">
        <v>0</v>
      </c>
      <c r="F179" s="59">
        <v>0</v>
      </c>
      <c r="G179" s="59">
        <v>0</v>
      </c>
      <c r="H179" s="59">
        <v>0</v>
      </c>
      <c r="I179" s="51">
        <f t="shared" si="48"/>
        <v>0</v>
      </c>
      <c r="J179" s="52">
        <f t="shared" si="42"/>
        <v>0</v>
      </c>
      <c r="K179" s="52">
        <f t="shared" si="37"/>
        <v>0</v>
      </c>
      <c r="L179" s="104"/>
      <c r="M179" s="80"/>
      <c r="N179" s="85"/>
      <c r="O179" s="5"/>
      <c r="P179" s="5"/>
      <c r="Q179" s="5"/>
      <c r="R179" s="5"/>
      <c r="S179" s="5"/>
      <c r="T179" s="5"/>
      <c r="U179" s="5"/>
      <c r="V179" s="5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16.25" customHeight="1" x14ac:dyDescent="0.5">
      <c r="A180" s="53"/>
      <c r="B180" s="46"/>
      <c r="C180" s="47"/>
      <c r="D180" s="40" t="s">
        <v>27</v>
      </c>
      <c r="E180" s="78">
        <v>0</v>
      </c>
      <c r="F180" s="59">
        <v>0</v>
      </c>
      <c r="G180" s="59">
        <v>0</v>
      </c>
      <c r="H180" s="59">
        <v>0</v>
      </c>
      <c r="I180" s="51">
        <f t="shared" si="48"/>
        <v>0</v>
      </c>
      <c r="J180" s="52">
        <f t="shared" si="42"/>
        <v>0</v>
      </c>
      <c r="K180" s="52">
        <f t="shared" si="37"/>
        <v>0</v>
      </c>
      <c r="L180" s="104"/>
      <c r="M180" s="80"/>
      <c r="N180" s="85"/>
      <c r="O180" s="5"/>
      <c r="P180" s="5"/>
      <c r="Q180" s="5"/>
      <c r="R180" s="5"/>
      <c r="S180" s="5"/>
      <c r="T180" s="5"/>
      <c r="U180" s="5"/>
      <c r="V180" s="5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16.25" customHeight="1" x14ac:dyDescent="0.5">
      <c r="A181" s="53"/>
      <c r="B181" s="46"/>
      <c r="C181" s="47"/>
      <c r="D181" s="42" t="s">
        <v>28</v>
      </c>
      <c r="E181" s="79">
        <v>0</v>
      </c>
      <c r="F181" s="59">
        <v>0</v>
      </c>
      <c r="G181" s="59">
        <v>0</v>
      </c>
      <c r="H181" s="59">
        <v>0</v>
      </c>
      <c r="I181" s="51">
        <f t="shared" si="48"/>
        <v>0</v>
      </c>
      <c r="J181" s="52">
        <f t="shared" si="42"/>
        <v>0</v>
      </c>
      <c r="K181" s="52">
        <f t="shared" si="37"/>
        <v>0</v>
      </c>
      <c r="L181" s="104"/>
      <c r="M181" s="80"/>
      <c r="N181" s="85"/>
      <c r="O181" s="5"/>
      <c r="P181" s="5"/>
      <c r="Q181" s="5"/>
      <c r="R181" s="5"/>
      <c r="S181" s="5"/>
      <c r="T181" s="5"/>
      <c r="U181" s="5"/>
      <c r="V181" s="5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16.25" customHeight="1" x14ac:dyDescent="0.5">
      <c r="A182" s="53"/>
      <c r="B182" s="46"/>
      <c r="C182" s="47"/>
      <c r="D182" s="44" t="s">
        <v>29</v>
      </c>
      <c r="E182" s="59">
        <v>0</v>
      </c>
      <c r="F182" s="59">
        <v>0</v>
      </c>
      <c r="G182" s="59">
        <v>0</v>
      </c>
      <c r="H182" s="59">
        <v>0</v>
      </c>
      <c r="I182" s="51">
        <f t="shared" si="48"/>
        <v>0</v>
      </c>
      <c r="J182" s="52">
        <f t="shared" si="42"/>
        <v>0</v>
      </c>
      <c r="K182" s="52">
        <f t="shared" si="37"/>
        <v>0</v>
      </c>
      <c r="L182" s="104"/>
      <c r="M182" s="80"/>
      <c r="N182" s="85"/>
      <c r="O182" s="5"/>
      <c r="P182" s="5"/>
      <c r="Q182" s="5"/>
      <c r="R182" s="5"/>
      <c r="S182" s="5"/>
      <c r="T182" s="5"/>
      <c r="U182" s="5"/>
      <c r="V182" s="5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16.25" customHeight="1" x14ac:dyDescent="0.5">
      <c r="A183" s="53">
        <v>22</v>
      </c>
      <c r="B183" s="46" t="s">
        <v>71</v>
      </c>
      <c r="C183" s="47">
        <v>3</v>
      </c>
      <c r="D183" s="29" t="s">
        <v>22</v>
      </c>
      <c r="E183" s="30">
        <f>E184+E185+E186+E187+E189</f>
        <v>67783.485110000009</v>
      </c>
      <c r="F183" s="30">
        <f t="shared" ref="F183:H183" si="49">F184+F185+F186+F187+F189</f>
        <v>0</v>
      </c>
      <c r="G183" s="30">
        <f t="shared" si="49"/>
        <v>56158.58511</v>
      </c>
      <c r="H183" s="30">
        <f t="shared" si="49"/>
        <v>5262.18</v>
      </c>
      <c r="I183" s="70">
        <f>H183-F183</f>
        <v>5262.18</v>
      </c>
      <c r="J183" s="30">
        <f t="shared" si="42"/>
        <v>9.3702147048269904</v>
      </c>
      <c r="K183" s="30">
        <v>0</v>
      </c>
      <c r="L183" s="92"/>
      <c r="M183" s="80">
        <v>3</v>
      </c>
      <c r="N183" s="84"/>
      <c r="O183" s="5"/>
      <c r="P183" s="5"/>
      <c r="Q183" s="5"/>
      <c r="R183" s="5"/>
      <c r="S183" s="5"/>
      <c r="T183" s="5"/>
      <c r="U183" s="5"/>
      <c r="V183" s="5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16.25" customHeight="1" x14ac:dyDescent="0.5">
      <c r="A184" s="53"/>
      <c r="B184" s="46"/>
      <c r="C184" s="47"/>
      <c r="D184" s="36" t="s">
        <v>23</v>
      </c>
      <c r="E184" s="59">
        <v>0</v>
      </c>
      <c r="F184" s="59">
        <v>0</v>
      </c>
      <c r="G184" s="59">
        <v>0</v>
      </c>
      <c r="H184" s="59">
        <v>0</v>
      </c>
      <c r="I184" s="51">
        <f t="shared" ref="I184:I190" si="50">H184-F184</f>
        <v>0</v>
      </c>
      <c r="J184" s="52">
        <f t="shared" si="42"/>
        <v>0</v>
      </c>
      <c r="K184" s="52">
        <f t="shared" ref="K184:K190" si="51">IF(H184=0,0,H184/F184*100)</f>
        <v>0</v>
      </c>
      <c r="L184" s="104"/>
      <c r="M184" s="80"/>
      <c r="N184" s="85"/>
      <c r="O184" s="5"/>
      <c r="P184" s="5"/>
      <c r="Q184" s="5"/>
      <c r="R184" s="5"/>
      <c r="S184" s="5"/>
      <c r="T184" s="5"/>
      <c r="U184" s="5"/>
      <c r="V184" s="5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16.25" customHeight="1" x14ac:dyDescent="0.5">
      <c r="A185" s="53"/>
      <c r="B185" s="46"/>
      <c r="C185" s="47"/>
      <c r="D185" s="36" t="s">
        <v>24</v>
      </c>
      <c r="E185" s="59">
        <v>10474.900000000001</v>
      </c>
      <c r="F185" s="59">
        <v>0</v>
      </c>
      <c r="G185" s="59">
        <v>0</v>
      </c>
      <c r="H185" s="59">
        <v>0</v>
      </c>
      <c r="I185" s="51">
        <f t="shared" si="50"/>
        <v>0</v>
      </c>
      <c r="J185" s="52">
        <f t="shared" si="42"/>
        <v>0</v>
      </c>
      <c r="K185" s="52">
        <f t="shared" si="51"/>
        <v>0</v>
      </c>
      <c r="L185" s="104"/>
      <c r="M185" s="80"/>
      <c r="N185" s="85"/>
      <c r="O185" s="5"/>
      <c r="P185" s="5"/>
      <c r="Q185" s="5"/>
      <c r="R185" s="5"/>
      <c r="S185" s="5"/>
      <c r="T185" s="5"/>
      <c r="U185" s="5"/>
      <c r="V185" s="5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16.25" customHeight="1" x14ac:dyDescent="0.5">
      <c r="A186" s="53"/>
      <c r="B186" s="46"/>
      <c r="C186" s="47"/>
      <c r="D186" s="36" t="s">
        <v>25</v>
      </c>
      <c r="E186" s="78">
        <v>56158.58511</v>
      </c>
      <c r="F186" s="78">
        <v>0</v>
      </c>
      <c r="G186" s="59">
        <v>56158.58511</v>
      </c>
      <c r="H186" s="59">
        <v>5262.18</v>
      </c>
      <c r="I186" s="68">
        <f t="shared" si="50"/>
        <v>5262.18</v>
      </c>
      <c r="J186" s="52">
        <f t="shared" si="42"/>
        <v>9.3702147048269904</v>
      </c>
      <c r="K186" s="52">
        <v>0</v>
      </c>
      <c r="L186" s="104"/>
      <c r="M186" s="80"/>
      <c r="N186" s="85"/>
      <c r="O186" s="5"/>
      <c r="P186" s="5"/>
      <c r="Q186" s="5"/>
      <c r="R186" s="5"/>
      <c r="S186" s="5"/>
      <c r="T186" s="5"/>
      <c r="U186" s="5"/>
      <c r="V186" s="5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16.25" customHeight="1" x14ac:dyDescent="0.5">
      <c r="A187" s="53"/>
      <c r="B187" s="46"/>
      <c r="C187" s="47"/>
      <c r="D187" s="40" t="s">
        <v>26</v>
      </c>
      <c r="E187" s="78">
        <v>0</v>
      </c>
      <c r="F187" s="59">
        <v>0</v>
      </c>
      <c r="G187" s="59">
        <v>0</v>
      </c>
      <c r="H187" s="59">
        <v>0</v>
      </c>
      <c r="I187" s="51">
        <f t="shared" si="50"/>
        <v>0</v>
      </c>
      <c r="J187" s="52">
        <f t="shared" si="42"/>
        <v>0</v>
      </c>
      <c r="K187" s="52">
        <f t="shared" si="51"/>
        <v>0</v>
      </c>
      <c r="L187" s="104"/>
      <c r="M187" s="80"/>
      <c r="N187" s="85"/>
      <c r="O187" s="5"/>
      <c r="P187" s="5"/>
      <c r="Q187" s="5"/>
      <c r="R187" s="5"/>
      <c r="S187" s="5"/>
      <c r="T187" s="5"/>
      <c r="U187" s="5"/>
      <c r="V187" s="5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16.25" customHeight="1" x14ac:dyDescent="0.5">
      <c r="A188" s="53"/>
      <c r="B188" s="46"/>
      <c r="C188" s="47"/>
      <c r="D188" s="40" t="s">
        <v>27</v>
      </c>
      <c r="E188" s="78">
        <v>870.82488999999998</v>
      </c>
      <c r="F188" s="59">
        <v>0</v>
      </c>
      <c r="G188" s="59">
        <v>0</v>
      </c>
      <c r="H188" s="59">
        <v>0</v>
      </c>
      <c r="I188" s="51">
        <f t="shared" si="50"/>
        <v>0</v>
      </c>
      <c r="J188" s="52">
        <f t="shared" si="42"/>
        <v>0</v>
      </c>
      <c r="K188" s="52">
        <f t="shared" si="51"/>
        <v>0</v>
      </c>
      <c r="L188" s="104"/>
      <c r="M188" s="80"/>
      <c r="N188" s="85"/>
      <c r="O188" s="5"/>
      <c r="P188" s="5"/>
      <c r="Q188" s="5"/>
      <c r="R188" s="5"/>
      <c r="S188" s="5"/>
      <c r="T188" s="5"/>
      <c r="U188" s="5"/>
      <c r="V188" s="5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16.25" customHeight="1" x14ac:dyDescent="0.5">
      <c r="A189" s="53"/>
      <c r="B189" s="46"/>
      <c r="C189" s="47"/>
      <c r="D189" s="42" t="s">
        <v>28</v>
      </c>
      <c r="E189" s="79">
        <v>1150</v>
      </c>
      <c r="F189" s="59">
        <v>0</v>
      </c>
      <c r="G189" s="59">
        <v>0</v>
      </c>
      <c r="H189" s="59">
        <v>0</v>
      </c>
      <c r="I189" s="51">
        <f t="shared" si="50"/>
        <v>0</v>
      </c>
      <c r="J189" s="52">
        <f t="shared" si="42"/>
        <v>0</v>
      </c>
      <c r="K189" s="52">
        <f t="shared" si="51"/>
        <v>0</v>
      </c>
      <c r="L189" s="104"/>
      <c r="M189" s="80"/>
      <c r="N189" s="85"/>
      <c r="O189" s="5"/>
      <c r="P189" s="5"/>
      <c r="Q189" s="5"/>
      <c r="R189" s="5"/>
      <c r="S189" s="5"/>
      <c r="T189" s="5"/>
      <c r="U189" s="5"/>
      <c r="V189" s="5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16.25" customHeight="1" x14ac:dyDescent="0.5">
      <c r="A190" s="53"/>
      <c r="B190" s="46"/>
      <c r="C190" s="47"/>
      <c r="D190" s="44" t="s">
        <v>29</v>
      </c>
      <c r="E190" s="59">
        <v>0</v>
      </c>
      <c r="F190" s="59">
        <v>0</v>
      </c>
      <c r="G190" s="59">
        <v>0</v>
      </c>
      <c r="H190" s="59">
        <v>0</v>
      </c>
      <c r="I190" s="51">
        <f t="shared" si="50"/>
        <v>0</v>
      </c>
      <c r="J190" s="52">
        <f t="shared" si="42"/>
        <v>0</v>
      </c>
      <c r="K190" s="52">
        <f t="shared" si="51"/>
        <v>0</v>
      </c>
      <c r="L190" s="104"/>
      <c r="M190" s="80"/>
      <c r="N190" s="85"/>
      <c r="O190" s="5"/>
      <c r="P190" s="5"/>
      <c r="Q190" s="5"/>
      <c r="R190" s="5"/>
      <c r="S190" s="5"/>
      <c r="T190" s="5"/>
      <c r="U190" s="5"/>
      <c r="V190" s="5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</sheetData>
  <mergeCells count="147">
    <mergeCell ref="A183:A190"/>
    <mergeCell ref="B183:B190"/>
    <mergeCell ref="C183:C190"/>
    <mergeCell ref="L183:L190"/>
    <mergeCell ref="M183:M190"/>
    <mergeCell ref="N183:N190"/>
    <mergeCell ref="A175:A182"/>
    <mergeCell ref="B175:B182"/>
    <mergeCell ref="C175:C182"/>
    <mergeCell ref="L175:L182"/>
    <mergeCell ref="M175:M182"/>
    <mergeCell ref="N175:N182"/>
    <mergeCell ref="A167:A174"/>
    <mergeCell ref="B167:B174"/>
    <mergeCell ref="C167:C174"/>
    <mergeCell ref="L167:L174"/>
    <mergeCell ref="M167:M174"/>
    <mergeCell ref="N167:N174"/>
    <mergeCell ref="A159:A166"/>
    <mergeCell ref="B159:B166"/>
    <mergeCell ref="C159:C166"/>
    <mergeCell ref="L159:L166"/>
    <mergeCell ref="M159:M166"/>
    <mergeCell ref="N159:N166"/>
    <mergeCell ref="A151:A158"/>
    <mergeCell ref="B151:B158"/>
    <mergeCell ref="C151:C158"/>
    <mergeCell ref="L151:L158"/>
    <mergeCell ref="M151:M158"/>
    <mergeCell ref="N151:N158"/>
    <mergeCell ref="A143:A150"/>
    <mergeCell ref="B143:B150"/>
    <mergeCell ref="C143:C150"/>
    <mergeCell ref="L143:L150"/>
    <mergeCell ref="M143:M150"/>
    <mergeCell ref="N143:N150"/>
    <mergeCell ref="A135:A142"/>
    <mergeCell ref="B135:B142"/>
    <mergeCell ref="C135:C142"/>
    <mergeCell ref="L135:L142"/>
    <mergeCell ref="M135:M142"/>
    <mergeCell ref="N135:N142"/>
    <mergeCell ref="A127:A134"/>
    <mergeCell ref="B127:B134"/>
    <mergeCell ref="C127:C134"/>
    <mergeCell ref="L127:L134"/>
    <mergeCell ref="M127:M134"/>
    <mergeCell ref="N127:N134"/>
    <mergeCell ref="A119:A126"/>
    <mergeCell ref="B119:B126"/>
    <mergeCell ref="C119:C126"/>
    <mergeCell ref="L119:L126"/>
    <mergeCell ref="M119:M126"/>
    <mergeCell ref="N119:N126"/>
    <mergeCell ref="A111:A118"/>
    <mergeCell ref="B111:B118"/>
    <mergeCell ref="C111:C118"/>
    <mergeCell ref="L111:L118"/>
    <mergeCell ref="M111:M118"/>
    <mergeCell ref="N111:N118"/>
    <mergeCell ref="A103:A110"/>
    <mergeCell ref="B103:B110"/>
    <mergeCell ref="C103:C110"/>
    <mergeCell ref="L103:L110"/>
    <mergeCell ref="M103:M110"/>
    <mergeCell ref="N103:N110"/>
    <mergeCell ref="A95:A102"/>
    <mergeCell ref="B95:B102"/>
    <mergeCell ref="C95:C102"/>
    <mergeCell ref="L95:L102"/>
    <mergeCell ref="M95:M102"/>
    <mergeCell ref="N95:N102"/>
    <mergeCell ref="A87:A94"/>
    <mergeCell ref="B87:B94"/>
    <mergeCell ref="C87:C94"/>
    <mergeCell ref="L87:L94"/>
    <mergeCell ref="M87:M94"/>
    <mergeCell ref="N87:N94"/>
    <mergeCell ref="A79:A86"/>
    <mergeCell ref="B79:B86"/>
    <mergeCell ref="C79:C86"/>
    <mergeCell ref="L79:L86"/>
    <mergeCell ref="M79:M86"/>
    <mergeCell ref="N79:N86"/>
    <mergeCell ref="A71:A78"/>
    <mergeCell ref="B71:B78"/>
    <mergeCell ref="C71:C78"/>
    <mergeCell ref="L71:L78"/>
    <mergeCell ref="M71:M78"/>
    <mergeCell ref="N71:N78"/>
    <mergeCell ref="A63:A70"/>
    <mergeCell ref="B63:B70"/>
    <mergeCell ref="C63:C70"/>
    <mergeCell ref="L63:L70"/>
    <mergeCell ref="M63:M70"/>
    <mergeCell ref="N63:N70"/>
    <mergeCell ref="A55:A62"/>
    <mergeCell ref="B55:B62"/>
    <mergeCell ref="C55:C62"/>
    <mergeCell ref="L55:L62"/>
    <mergeCell ref="M55:M62"/>
    <mergeCell ref="N55:N62"/>
    <mergeCell ref="A47:A54"/>
    <mergeCell ref="B47:B54"/>
    <mergeCell ref="C47:C54"/>
    <mergeCell ref="L47:L54"/>
    <mergeCell ref="M47:M54"/>
    <mergeCell ref="N47:N54"/>
    <mergeCell ref="A39:A46"/>
    <mergeCell ref="B39:B46"/>
    <mergeCell ref="C39:C46"/>
    <mergeCell ref="L39:L46"/>
    <mergeCell ref="M39:M46"/>
    <mergeCell ref="N39:N46"/>
    <mergeCell ref="A31:A38"/>
    <mergeCell ref="B31:B38"/>
    <mergeCell ref="C31:C38"/>
    <mergeCell ref="L31:L38"/>
    <mergeCell ref="M31:M38"/>
    <mergeCell ref="N31:N38"/>
    <mergeCell ref="A23:A30"/>
    <mergeCell ref="B23:B30"/>
    <mergeCell ref="C23:C30"/>
    <mergeCell ref="L23:L30"/>
    <mergeCell ref="M23:M30"/>
    <mergeCell ref="N23:N30"/>
    <mergeCell ref="A15:A22"/>
    <mergeCell ref="B15:B22"/>
    <mergeCell ref="C15:C22"/>
    <mergeCell ref="L15:L22"/>
    <mergeCell ref="M15:M22"/>
    <mergeCell ref="N15:N22"/>
    <mergeCell ref="N4:N5"/>
    <mergeCell ref="A7:A14"/>
    <mergeCell ref="B7:B14"/>
    <mergeCell ref="C7:C14"/>
    <mergeCell ref="L7:L14"/>
    <mergeCell ref="M7:M14"/>
    <mergeCell ref="N7:N14"/>
    <mergeCell ref="A2:M2"/>
    <mergeCell ref="A4:A5"/>
    <mergeCell ref="B4:B5"/>
    <mergeCell ref="C4:C5"/>
    <mergeCell ref="D4:D5"/>
    <mergeCell ref="E4:K4"/>
    <mergeCell ref="L4:L5"/>
    <mergeCell ref="M4:M5"/>
  </mergeCells>
  <pageMargins left="0.59055118110236227" right="0" top="0" bottom="0" header="0" footer="0"/>
  <pageSetup paperSize="9" scale="26" orientation="landscape" horizontalDpi="0" verticalDpi="0" r:id="rId1"/>
  <rowBreaks count="10" manualBreakCount="10">
    <brk id="22" max="16383" man="1"/>
    <brk id="38" max="13" man="1"/>
    <brk id="54" max="13" man="1"/>
    <brk id="70" max="13" man="1"/>
    <brk id="86" max="13" man="1"/>
    <brk id="102" max="13" man="1"/>
    <brk id="118" max="16383" man="1"/>
    <brk id="134" max="13" man="1"/>
    <brk id="150" max="13" man="1"/>
    <brk id="16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СВОД(июнь)</vt:lpstr>
      <vt:lpstr>'СВОД(июнь)'!Заголовки_для_печати</vt:lpstr>
      <vt:lpstr>'СВОД(июнь)'!Область_печати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2017-07-04T10:37:32Z</dcterms:modified>
</cp:coreProperties>
</file>