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март)" sheetId="4" r:id="rId1"/>
  </sheets>
  <definedNames>
    <definedName name="_xlnm._FilterDatabase" localSheetId="0" hidden="1">'СВОД(март)'!$A$6:$AH$182</definedName>
    <definedName name="_xlnm.Print_Titles" localSheetId="0">'СВОД(март)'!$4:$6</definedName>
    <definedName name="_xlnm.Print_Area" localSheetId="0">'СВОД(март)'!$A$1:$N$182</definedName>
  </definedNames>
  <calcPr calcId="144525"/>
</workbook>
</file>

<file path=xl/calcChain.xml><?xml version="1.0" encoding="utf-8"?>
<calcChain xmlns="http://schemas.openxmlformats.org/spreadsheetml/2006/main">
  <c r="K182" i="4" l="1"/>
  <c r="J182" i="4"/>
  <c r="I182" i="4"/>
  <c r="K181" i="4"/>
  <c r="J181" i="4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H175" i="4"/>
  <c r="J175" i="4" s="1"/>
  <c r="G175" i="4"/>
  <c r="F175" i="4"/>
  <c r="E175" i="4"/>
  <c r="K174" i="4"/>
  <c r="J174" i="4"/>
  <c r="I174" i="4"/>
  <c r="K173" i="4"/>
  <c r="J173" i="4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H167" i="4"/>
  <c r="G167" i="4"/>
  <c r="F167" i="4"/>
  <c r="K167" i="4" s="1"/>
  <c r="E167" i="4"/>
  <c r="K166" i="4"/>
  <c r="J166" i="4"/>
  <c r="I166" i="4"/>
  <c r="K165" i="4"/>
  <c r="J165" i="4"/>
  <c r="I165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H159" i="4"/>
  <c r="I159" i="4" s="1"/>
  <c r="G159" i="4"/>
  <c r="F159" i="4"/>
  <c r="E159" i="4"/>
  <c r="K158" i="4"/>
  <c r="J158" i="4"/>
  <c r="I158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H151" i="4"/>
  <c r="G151" i="4"/>
  <c r="F151" i="4"/>
  <c r="E151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H143" i="4"/>
  <c r="J143" i="4" s="1"/>
  <c r="G143" i="4"/>
  <c r="F143" i="4"/>
  <c r="K143" i="4" s="1"/>
  <c r="E143" i="4"/>
  <c r="K142" i="4"/>
  <c r="J142" i="4"/>
  <c r="I142" i="4"/>
  <c r="K141" i="4"/>
  <c r="J141" i="4"/>
  <c r="I141" i="4"/>
  <c r="K139" i="4"/>
  <c r="J139" i="4"/>
  <c r="I139" i="4"/>
  <c r="K138" i="4"/>
  <c r="J138" i="4"/>
  <c r="I138" i="4"/>
  <c r="K137" i="4"/>
  <c r="J137" i="4"/>
  <c r="I137" i="4"/>
  <c r="K136" i="4"/>
  <c r="J136" i="4"/>
  <c r="I136" i="4"/>
  <c r="J135" i="4"/>
  <c r="H135" i="4"/>
  <c r="K135" i="4" s="1"/>
  <c r="G135" i="4"/>
  <c r="F135" i="4"/>
  <c r="E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H127" i="4"/>
  <c r="G127" i="4"/>
  <c r="F127" i="4"/>
  <c r="E127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J119" i="4"/>
  <c r="H119" i="4"/>
  <c r="G119" i="4"/>
  <c r="F119" i="4"/>
  <c r="E119" i="4"/>
  <c r="K118" i="4"/>
  <c r="J118" i="4"/>
  <c r="I118" i="4"/>
  <c r="K117" i="4"/>
  <c r="J117" i="4"/>
  <c r="I117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I111" i="4"/>
  <c r="H111" i="4"/>
  <c r="J111" i="4" s="1"/>
  <c r="G111" i="4"/>
  <c r="F111" i="4"/>
  <c r="E111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H103" i="4"/>
  <c r="J103" i="4" s="1"/>
  <c r="G103" i="4"/>
  <c r="F103" i="4"/>
  <c r="E103" i="4"/>
  <c r="K102" i="4"/>
  <c r="J102" i="4"/>
  <c r="I102" i="4"/>
  <c r="K101" i="4"/>
  <c r="J101" i="4"/>
  <c r="I101" i="4"/>
  <c r="K99" i="4"/>
  <c r="J99" i="4"/>
  <c r="I99" i="4"/>
  <c r="K98" i="4"/>
  <c r="J98" i="4"/>
  <c r="I98" i="4"/>
  <c r="K97" i="4"/>
  <c r="J97" i="4"/>
  <c r="I97" i="4"/>
  <c r="K96" i="4"/>
  <c r="J96" i="4"/>
  <c r="I96" i="4"/>
  <c r="H95" i="4"/>
  <c r="G95" i="4"/>
  <c r="F95" i="4"/>
  <c r="E95" i="4"/>
  <c r="K94" i="4"/>
  <c r="J94" i="4"/>
  <c r="I94" i="4"/>
  <c r="K93" i="4"/>
  <c r="J93" i="4"/>
  <c r="I93" i="4"/>
  <c r="I92" i="4"/>
  <c r="K91" i="4"/>
  <c r="J91" i="4"/>
  <c r="I91" i="4"/>
  <c r="K90" i="4"/>
  <c r="J90" i="4"/>
  <c r="I90" i="4"/>
  <c r="K89" i="4"/>
  <c r="J89" i="4"/>
  <c r="I89" i="4"/>
  <c r="K88" i="4"/>
  <c r="J88" i="4"/>
  <c r="I88" i="4"/>
  <c r="H87" i="4"/>
  <c r="G87" i="4"/>
  <c r="F87" i="4"/>
  <c r="E87" i="4"/>
  <c r="K86" i="4"/>
  <c r="J86" i="4"/>
  <c r="K85" i="4"/>
  <c r="K83" i="4"/>
  <c r="J83" i="4"/>
  <c r="K82" i="4"/>
  <c r="J82" i="4"/>
  <c r="I82" i="4"/>
  <c r="K81" i="4"/>
  <c r="J81" i="4"/>
  <c r="I81" i="4"/>
  <c r="K80" i="4"/>
  <c r="J80" i="4"/>
  <c r="H79" i="4"/>
  <c r="K79" i="4" s="1"/>
  <c r="G79" i="4"/>
  <c r="F79" i="4"/>
  <c r="E79" i="4"/>
  <c r="K78" i="4"/>
  <c r="J78" i="4"/>
  <c r="K77" i="4"/>
  <c r="J77" i="4"/>
  <c r="K75" i="4"/>
  <c r="J75" i="4"/>
  <c r="I75" i="4"/>
  <c r="K74" i="4"/>
  <c r="J74" i="4"/>
  <c r="I74" i="4"/>
  <c r="K73" i="4"/>
  <c r="J73" i="4"/>
  <c r="I73" i="4"/>
  <c r="K72" i="4"/>
  <c r="J72" i="4"/>
  <c r="I72" i="4"/>
  <c r="H71" i="4"/>
  <c r="J71" i="4" s="1"/>
  <c r="G71" i="4"/>
  <c r="F71" i="4"/>
  <c r="K71" i="4" s="1"/>
  <c r="E71" i="4"/>
  <c r="K70" i="4"/>
  <c r="J70" i="4"/>
  <c r="I70" i="4"/>
  <c r="K69" i="4"/>
  <c r="J69" i="4"/>
  <c r="I69" i="4"/>
  <c r="K67" i="4"/>
  <c r="J67" i="4"/>
  <c r="K66" i="4"/>
  <c r="J66" i="4"/>
  <c r="I66" i="4"/>
  <c r="K65" i="4"/>
  <c r="J65" i="4"/>
  <c r="I65" i="4"/>
  <c r="K64" i="4"/>
  <c r="J64" i="4"/>
  <c r="I64" i="4"/>
  <c r="I63" i="4"/>
  <c r="H63" i="4"/>
  <c r="J63" i="4" s="1"/>
  <c r="G63" i="4"/>
  <c r="F63" i="4"/>
  <c r="E63" i="4"/>
  <c r="K62" i="4"/>
  <c r="J62" i="4"/>
  <c r="I62" i="4"/>
  <c r="K61" i="4"/>
  <c r="I61" i="4"/>
  <c r="K59" i="4"/>
  <c r="J59" i="4"/>
  <c r="I59" i="4"/>
  <c r="K58" i="4"/>
  <c r="J58" i="4"/>
  <c r="I58" i="4"/>
  <c r="K57" i="4"/>
  <c r="J57" i="4"/>
  <c r="I57" i="4"/>
  <c r="K56" i="4"/>
  <c r="J56" i="4"/>
  <c r="I56" i="4"/>
  <c r="H55" i="4"/>
  <c r="J55" i="4" s="1"/>
  <c r="G55" i="4"/>
  <c r="F55" i="4"/>
  <c r="E55" i="4"/>
  <c r="K54" i="4"/>
  <c r="J54" i="4"/>
  <c r="I54" i="4"/>
  <c r="K53" i="4"/>
  <c r="J53" i="4"/>
  <c r="I53" i="4"/>
  <c r="K51" i="4"/>
  <c r="J51" i="4"/>
  <c r="I51" i="4"/>
  <c r="K50" i="4"/>
  <c r="J50" i="4"/>
  <c r="I50" i="4"/>
  <c r="K49" i="4"/>
  <c r="J49" i="4"/>
  <c r="I49" i="4"/>
  <c r="K48" i="4"/>
  <c r="J48" i="4"/>
  <c r="I48" i="4"/>
  <c r="H47" i="4"/>
  <c r="G47" i="4"/>
  <c r="F47" i="4"/>
  <c r="E47" i="4"/>
  <c r="K46" i="4"/>
  <c r="J46" i="4"/>
  <c r="I46" i="4"/>
  <c r="K45" i="4"/>
  <c r="J45" i="4"/>
  <c r="I45" i="4"/>
  <c r="K43" i="4"/>
  <c r="J43" i="4"/>
  <c r="I43" i="4"/>
  <c r="K42" i="4"/>
  <c r="J42" i="4"/>
  <c r="I42" i="4"/>
  <c r="K41" i="4"/>
  <c r="J41" i="4"/>
  <c r="I41" i="4"/>
  <c r="K40" i="4"/>
  <c r="J40" i="4"/>
  <c r="I40" i="4"/>
  <c r="H39" i="4"/>
  <c r="K39" i="4" s="1"/>
  <c r="G39" i="4"/>
  <c r="J39" i="4" s="1"/>
  <c r="F39" i="4"/>
  <c r="E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H31" i="4"/>
  <c r="I31" i="4" s="1"/>
  <c r="G31" i="4"/>
  <c r="J31" i="4" s="1"/>
  <c r="F31" i="4"/>
  <c r="K31" i="4" s="1"/>
  <c r="E31" i="4"/>
  <c r="K30" i="4"/>
  <c r="J30" i="4"/>
  <c r="I30" i="4"/>
  <c r="K29" i="4"/>
  <c r="J29" i="4"/>
  <c r="K28" i="4"/>
  <c r="J28" i="4"/>
  <c r="K27" i="4"/>
  <c r="J27" i="4"/>
  <c r="K26" i="4"/>
  <c r="J26" i="4"/>
  <c r="K25" i="4"/>
  <c r="J25" i="4"/>
  <c r="I25" i="4"/>
  <c r="K24" i="4"/>
  <c r="J24" i="4"/>
  <c r="I24" i="4"/>
  <c r="I23" i="4"/>
  <c r="H23" i="4"/>
  <c r="G23" i="4"/>
  <c r="J23" i="4" s="1"/>
  <c r="F23" i="4"/>
  <c r="K23" i="4" s="1"/>
  <c r="E23" i="4"/>
  <c r="K22" i="4"/>
  <c r="J22" i="4"/>
  <c r="I22" i="4"/>
  <c r="K19" i="4"/>
  <c r="J19" i="4"/>
  <c r="K18" i="4"/>
  <c r="J18" i="4"/>
  <c r="I18" i="4"/>
  <c r="K17" i="4"/>
  <c r="J17" i="4"/>
  <c r="I17" i="4"/>
  <c r="K16" i="4"/>
  <c r="J16" i="4"/>
  <c r="H15" i="4"/>
  <c r="K15" i="4" s="1"/>
  <c r="G15" i="4"/>
  <c r="F15" i="4"/>
  <c r="E15" i="4"/>
  <c r="J14" i="4"/>
  <c r="H14" i="4"/>
  <c r="K14" i="4" s="1"/>
  <c r="G14" i="4"/>
  <c r="F14" i="4"/>
  <c r="E14" i="4"/>
  <c r="H13" i="4"/>
  <c r="G13" i="4"/>
  <c r="F13" i="4"/>
  <c r="E13" i="4"/>
  <c r="H12" i="4"/>
  <c r="J12" i="4" s="1"/>
  <c r="G12" i="4"/>
  <c r="F12" i="4"/>
  <c r="E12" i="4"/>
  <c r="H11" i="4"/>
  <c r="G11" i="4"/>
  <c r="F11" i="4"/>
  <c r="E11" i="4"/>
  <c r="H10" i="4"/>
  <c r="K10" i="4" s="1"/>
  <c r="G10" i="4"/>
  <c r="J10" i="4" s="1"/>
  <c r="F10" i="4"/>
  <c r="I10" i="4" s="1"/>
  <c r="E10" i="4"/>
  <c r="H9" i="4"/>
  <c r="G9" i="4"/>
  <c r="F9" i="4"/>
  <c r="E9" i="4"/>
  <c r="H8" i="4"/>
  <c r="G8" i="4"/>
  <c r="G7" i="4" s="1"/>
  <c r="F8" i="4"/>
  <c r="E8" i="4"/>
  <c r="E7" i="4" s="1"/>
  <c r="M7" i="4"/>
  <c r="H7" i="4"/>
  <c r="C7" i="4"/>
  <c r="J7" i="4" l="1"/>
  <c r="J8" i="4"/>
  <c r="K9" i="4"/>
  <c r="I15" i="4"/>
  <c r="K47" i="4"/>
  <c r="I55" i="4"/>
  <c r="K63" i="4"/>
  <c r="J79" i="4"/>
  <c r="I103" i="4"/>
  <c r="K111" i="4"/>
  <c r="K127" i="4"/>
  <c r="J167" i="4"/>
  <c r="I175" i="4"/>
  <c r="I11" i="4"/>
  <c r="I39" i="4"/>
  <c r="J47" i="4"/>
  <c r="K55" i="4"/>
  <c r="K87" i="4"/>
  <c r="I95" i="4"/>
  <c r="K103" i="4"/>
  <c r="J127" i="4"/>
  <c r="I151" i="4"/>
  <c r="I167" i="4"/>
  <c r="K175" i="4"/>
  <c r="F7" i="4"/>
  <c r="I7" i="4" s="1"/>
  <c r="I12" i="4"/>
  <c r="J15" i="4"/>
  <c r="I71" i="4"/>
  <c r="J87" i="4"/>
  <c r="K119" i="4"/>
  <c r="I143" i="4"/>
  <c r="K7" i="4"/>
  <c r="K8" i="4"/>
  <c r="J11" i="4"/>
  <c r="K12" i="4"/>
  <c r="J95" i="4"/>
  <c r="J151" i="4"/>
  <c r="J159" i="4"/>
  <c r="I9" i="4"/>
  <c r="K11" i="4"/>
  <c r="I14" i="4"/>
  <c r="I47" i="4"/>
  <c r="I79" i="4"/>
  <c r="I87" i="4"/>
  <c r="K95" i="4"/>
  <c r="I119" i="4"/>
  <c r="I127" i="4"/>
  <c r="I135" i="4"/>
  <c r="K151" i="4"/>
  <c r="K159" i="4"/>
  <c r="J9" i="4"/>
  <c r="I8" i="4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48"/>
            <color indexed="81"/>
            <rFont val="Tahoma"/>
            <family val="2"/>
            <charset val="204"/>
          </rPr>
          <t>В соответствии с утвержденной мп</t>
        </r>
      </text>
    </comment>
  </commentList>
</comments>
</file>

<file path=xl/sharedStrings.xml><?xml version="1.0" encoding="utf-8"?>
<sst xmlns="http://schemas.openxmlformats.org/spreadsheetml/2006/main" count="239" uniqueCount="71">
  <si>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</si>
  <si>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</si>
  <si>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</si>
  <si>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</si>
  <si>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</si>
  <si>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апреля 2017</t>
  </si>
  <si>
    <t>Примечание</t>
  </si>
  <si>
    <t>Количество целевых показателей</t>
  </si>
  <si>
    <t>Ответственные исполнители              (Ф.И.О. 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</si>
  <si>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</si>
  <si>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</si>
  <si>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</si>
  <si>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</si>
  <si>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</si>
  <si>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</si>
  <si>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</si>
  <si>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</si>
  <si>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</si>
  <si>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</si>
  <si>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</si>
  <si>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</si>
  <si>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</si>
  <si>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</si>
  <si>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</si>
  <si>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</si>
  <si>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</si>
  <si>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</si>
  <si>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</si>
  <si>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</si>
  <si>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</si>
  <si>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</si>
  <si>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</si>
  <si>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Захаров А.А.
250218
Главный специалист 
Рошка И.В.
238014</t>
  </si>
  <si>
    <t>"Развитие культуры Нефтеюганского района на 2017 -2020 годы"</t>
  </si>
  <si>
    <t>Заместитель директоар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</si>
  <si>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</si>
  <si>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</si>
  <si>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</si>
  <si>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</si>
  <si>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</si>
  <si>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</si>
  <si>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</si>
  <si>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</si>
  <si>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</si>
  <si>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</si>
  <si>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</si>
  <si>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Травкина В.М. 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</si>
  <si>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</si>
  <si>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</si>
  <si>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</si>
  <si>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</si>
  <si>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</si>
  <si>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</si>
  <si>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</si>
  <si>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</si>
  <si>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</si>
  <si>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</si>
  <si>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</si>
  <si>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</si>
  <si>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
 Большакова О.Н,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</si>
  <si>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</si>
  <si>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</si>
  <si>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</si>
  <si>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Главный специалист отдела социально-трудовых отношений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</si>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</sst>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\ _р_._-;\-* #,##0.00\ _р_._-;_-* &quot;-&quot;??\ _р_._-;_-@_-"/>
    <numFmt numFmtId="170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48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8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right" vertical="center" wrapText="1"/>
    </xf>
    <xf numFmtId="49" fontId="14" fillId="3" borderId="1" xfId="3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4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167" fontId="17" fillId="0" borderId="0" xfId="0" applyNumberFormat="1" applyFont="1"/>
    <xf numFmtId="0" fontId="5" fillId="0" borderId="1" xfId="6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18" fillId="5" borderId="1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14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20" fillId="3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168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left" vertical="center"/>
    </xf>
    <xf numFmtId="2" fontId="11" fillId="3" borderId="1" xfId="3" applyNumberFormat="1" applyFont="1" applyFill="1" applyBorder="1" applyAlignment="1">
      <alignment horizontal="left" vertical="center" wrapText="1"/>
    </xf>
    <xf numFmtId="166" fontId="5" fillId="0" borderId="1" xfId="3" applyNumberFormat="1" applyFont="1" applyFill="1" applyBorder="1" applyAlignment="1">
      <alignment horizontal="right" vertical="center" wrapText="1"/>
    </xf>
    <xf numFmtId="167" fontId="11" fillId="3" borderId="1" xfId="3" applyNumberFormat="1" applyFont="1" applyFill="1" applyBorder="1" applyAlignment="1">
      <alignment horizontal="left" vertical="center" wrapText="1"/>
    </xf>
    <xf numFmtId="167" fontId="11" fillId="3" borderId="1" xfId="3" applyNumberFormat="1" applyFont="1" applyFill="1" applyBorder="1" applyAlignment="1">
      <alignment horizontal="left" vertical="center"/>
    </xf>
    <xf numFmtId="166" fontId="5" fillId="3" borderId="1" xfId="3" applyNumberFormat="1" applyFont="1" applyFill="1" applyBorder="1" applyAlignment="1">
      <alignment horizontal="right" vertical="center" wrapText="1"/>
    </xf>
    <xf numFmtId="166" fontId="5" fillId="3" borderId="1" xfId="5" applyNumberFormat="1" applyFont="1" applyFill="1" applyBorder="1" applyAlignment="1">
      <alignment horizontal="right" vertical="center" wrapText="1"/>
    </xf>
    <xf numFmtId="166" fontId="5" fillId="3" borderId="4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167" fontId="20" fillId="3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16"/>
    <cellStyle name="Обычный 2 2 13" xfId="17"/>
    <cellStyle name="Обычный 2 2 14" xfId="1"/>
    <cellStyle name="Обычный 2 2 15" xfId="18"/>
    <cellStyle name="Обычный 2 2 2" xfId="19"/>
    <cellStyle name="Обычный 2 2 2 2" xfId="20"/>
    <cellStyle name="Обычный 2 2 2 2 2" xfId="21"/>
    <cellStyle name="Обычный 2 2 2 2 2 2" xfId="22"/>
    <cellStyle name="Обычный 2 2 2 2 2 2 2" xfId="23"/>
    <cellStyle name="Обычный 2 2 2 2 2 2 2 2" xfId="24"/>
    <cellStyle name="Обычный 2 2 2 2 2 2 2 3" xfId="25"/>
    <cellStyle name="Обычный 2 2 2 2 2 2 3" xfId="26"/>
    <cellStyle name="Обычный 2 2 2 2 2 2 4" xfId="27"/>
    <cellStyle name="Обычный 2 2 2 2 2 3" xfId="28"/>
    <cellStyle name="Обычный 2 2 2 2 2 3 2" xfId="29"/>
    <cellStyle name="Обычный 2 2 2 2 2 3 3" xfId="30"/>
    <cellStyle name="Обычный 2 2 2 2 2 4" xfId="31"/>
    <cellStyle name="Обычный 2 2 2 2 2 5" xfId="32"/>
    <cellStyle name="Обычный 2 2 2 2 2 6" xfId="33"/>
    <cellStyle name="Обычный 2 2 2 2 2 7" xfId="34"/>
    <cellStyle name="Обычный 2 2 2 2 3" xfId="35"/>
    <cellStyle name="Обычный 2 2 2 2 3 2" xfId="36"/>
    <cellStyle name="Обычный 2 2 2 2 3 2 2" xfId="37"/>
    <cellStyle name="Обычный 2 2 2 2 3 2 3" xfId="38"/>
    <cellStyle name="Обычный 2 2 2 2 3 3" xfId="39"/>
    <cellStyle name="Обычный 2 2 2 2 3 4" xfId="40"/>
    <cellStyle name="Обычный 2 2 2 2 3 5" xfId="41"/>
    <cellStyle name="Обычный 2 2 2 2 3 6" xfId="42"/>
    <cellStyle name="Обычный 2 2 2 2 4" xfId="43"/>
    <cellStyle name="Обычный 2 2 2 2 4 2" xfId="44"/>
    <cellStyle name="Обычный 2 2 2 2 4 3" xfId="45"/>
    <cellStyle name="Обычный 2 2 2 2 4 4" xfId="46"/>
    <cellStyle name="Обычный 2 2 2 2 5" xfId="47"/>
    <cellStyle name="Обычный 2 2 2 2 5 2" xfId="48"/>
    <cellStyle name="Обычный 2 2 2 2 6" xfId="49"/>
    <cellStyle name="Обычный 2 2 2 2 6 2" xfId="50"/>
    <cellStyle name="Обычный 2 2 2 2 7" xfId="51"/>
    <cellStyle name="Обычный 2 2 2 2 8" xfId="52"/>
    <cellStyle name="Обычный 2 2 2 3" xfId="53"/>
    <cellStyle name="Обычный 2 2 2 3 2" xfId="54"/>
    <cellStyle name="Обычный 2 2 2 3 2 2" xfId="55"/>
    <cellStyle name="Обычный 2 2 2 3 2 2 2" xfId="56"/>
    <cellStyle name="Обычный 2 2 2 3 2 2 3" xfId="57"/>
    <cellStyle name="Обычный 2 2 2 3 2 3" xfId="58"/>
    <cellStyle name="Обычный 2 2 2 3 2 4" xfId="59"/>
    <cellStyle name="Обычный 2 2 2 3 3" xfId="60"/>
    <cellStyle name="Обычный 2 2 2 3 3 2" xfId="61"/>
    <cellStyle name="Обычный 2 2 2 3 3 3" xfId="62"/>
    <cellStyle name="Обычный 2 2 2 3 4" xfId="63"/>
    <cellStyle name="Обычный 2 2 2 3 5" xfId="64"/>
    <cellStyle name="Обычный 2 2 2 3 6" xfId="65"/>
    <cellStyle name="Обычный 2 2 2 3 7" xfId="66"/>
    <cellStyle name="Обычный 2 2 2 4" xfId="67"/>
    <cellStyle name="Обычный 2 2 2 4 2" xfId="68"/>
    <cellStyle name="Обычный 2 2 2 4 2 2" xfId="69"/>
    <cellStyle name="Обычный 2 2 2 4 2 3" xfId="70"/>
    <cellStyle name="Обычный 2 2 2 4 3" xfId="71"/>
    <cellStyle name="Обычный 2 2 2 4 4" xfId="72"/>
    <cellStyle name="Обычный 2 2 2 4 5" xfId="73"/>
    <cellStyle name="Обычный 2 2 2 4 6" xfId="74"/>
    <cellStyle name="Обычный 2 2 2 5" xfId="75"/>
    <cellStyle name="Обычный 2 2 2 5 2" xfId="76"/>
    <cellStyle name="Обычный 2 2 2 5 3" xfId="77"/>
    <cellStyle name="Обычный 2 2 2 5 4" xfId="78"/>
    <cellStyle name="Обычный 2 2 2 6" xfId="79"/>
    <cellStyle name="Обычный 2 2 2 6 2" xfId="80"/>
    <cellStyle name="Обычный 2 2 2 7" xfId="81"/>
    <cellStyle name="Обычный 2 2 2 7 2" xfId="82"/>
    <cellStyle name="Обычный 2 2 2 8" xfId="83"/>
    <cellStyle name="Обычный 2 2 2 9" xfId="84"/>
    <cellStyle name="Обычный 2 2 3" xfId="85"/>
    <cellStyle name="Обычный 2 2 3 2" xfId="86"/>
    <cellStyle name="Обычный 2 2 3 2 2" xfId="87"/>
    <cellStyle name="Обычный 2 2 3 2 2 2" xfId="88"/>
    <cellStyle name="Обычный 2 2 3 2 2 2 2" xfId="89"/>
    <cellStyle name="Обычный 2 2 3 2 2 2 2 2" xfId="90"/>
    <cellStyle name="Обычный 2 2 3 2 2 2 2 3" xfId="91"/>
    <cellStyle name="Обычный 2 2 3 2 2 2 3" xfId="92"/>
    <cellStyle name="Обычный 2 2 3 2 2 2 4" xfId="93"/>
    <cellStyle name="Обычный 2 2 3 2 2 3" xfId="94"/>
    <cellStyle name="Обычный 2 2 3 2 2 3 2" xfId="95"/>
    <cellStyle name="Обычный 2 2 3 2 2 3 3" xfId="96"/>
    <cellStyle name="Обычный 2 2 3 2 2 4" xfId="97"/>
    <cellStyle name="Обычный 2 2 3 2 2 5" xfId="98"/>
    <cellStyle name="Обычный 2 2 3 2 2 6" xfId="99"/>
    <cellStyle name="Обычный 2 2 3 2 2 7" xfId="100"/>
    <cellStyle name="Обычный 2 2 3 2 3" xfId="101"/>
    <cellStyle name="Обычный 2 2 3 2 3 2" xfId="102"/>
    <cellStyle name="Обычный 2 2 3 2 3 2 2" xfId="103"/>
    <cellStyle name="Обычный 2 2 3 2 3 2 3" xfId="104"/>
    <cellStyle name="Обычный 2 2 3 2 3 3" xfId="105"/>
    <cellStyle name="Обычный 2 2 3 2 3 4" xfId="106"/>
    <cellStyle name="Обычный 2 2 3 2 3 5" xfId="107"/>
    <cellStyle name="Обычный 2 2 3 2 3 6" xfId="108"/>
    <cellStyle name="Обычный 2 2 3 2 4" xfId="109"/>
    <cellStyle name="Обычный 2 2 3 2 4 2" xfId="110"/>
    <cellStyle name="Обычный 2 2 3 2 4 3" xfId="111"/>
    <cellStyle name="Обычный 2 2 3 2 4 4" xfId="112"/>
    <cellStyle name="Обычный 2 2 3 2 5" xfId="113"/>
    <cellStyle name="Обычный 2 2 3 2 5 2" xfId="114"/>
    <cellStyle name="Обычный 2 2 3 2 6" xfId="115"/>
    <cellStyle name="Обычный 2 2 3 2 6 2" xfId="116"/>
    <cellStyle name="Обычный 2 2 3 2 7" xfId="117"/>
    <cellStyle name="Обычный 2 2 3 2 8" xfId="118"/>
    <cellStyle name="Обычный 2 2 3 3" xfId="119"/>
    <cellStyle name="Обычный 2 2 3 3 2" xfId="120"/>
    <cellStyle name="Обычный 2 2 3 3 2 2" xfId="121"/>
    <cellStyle name="Обычный 2 2 3 3 2 2 2" xfId="122"/>
    <cellStyle name="Обычный 2 2 3 3 2 2 3" xfId="123"/>
    <cellStyle name="Обычный 2 2 3 3 2 3" xfId="124"/>
    <cellStyle name="Обычный 2 2 3 3 2 4" xfId="125"/>
    <cellStyle name="Обычный 2 2 3 3 3" xfId="126"/>
    <cellStyle name="Обычный 2 2 3 3 3 2" xfId="127"/>
    <cellStyle name="Обычный 2 2 3 3 3 3" xfId="128"/>
    <cellStyle name="Обычный 2 2 3 3 4" xfId="129"/>
    <cellStyle name="Обычный 2 2 3 3 5" xfId="130"/>
    <cellStyle name="Обычный 2 2 3 3 6" xfId="131"/>
    <cellStyle name="Обычный 2 2 3 3 7" xfId="132"/>
    <cellStyle name="Обычный 2 2 3 4" xfId="133"/>
    <cellStyle name="Обычный 2 2 3 4 2" xfId="134"/>
    <cellStyle name="Обычный 2 2 3 4 2 2" xfId="135"/>
    <cellStyle name="Обычный 2 2 3 4 2 3" xfId="136"/>
    <cellStyle name="Обычный 2 2 3 4 3" xfId="137"/>
    <cellStyle name="Обычный 2 2 3 4 4" xfId="138"/>
    <cellStyle name="Обычный 2 2 3 4 5" xfId="139"/>
    <cellStyle name="Обычный 2 2 3 4 6" xfId="140"/>
    <cellStyle name="Обычный 2 2 3 5" xfId="141"/>
    <cellStyle name="Обычный 2 2 3 5 2" xfId="142"/>
    <cellStyle name="Обычный 2 2 3 5 3" xfId="143"/>
    <cellStyle name="Обычный 2 2 3 5 4" xfId="144"/>
    <cellStyle name="Обычный 2 2 3 6" xfId="145"/>
    <cellStyle name="Обычный 2 2 3 6 2" xfId="146"/>
    <cellStyle name="Обычный 2 2 3 7" xfId="147"/>
    <cellStyle name="Обычный 2 2 3 7 2" xfId="148"/>
    <cellStyle name="Обычный 2 2 3 8" xfId="149"/>
    <cellStyle name="Обычный 2 2 3 9" xfId="150"/>
    <cellStyle name="Обычный 2 2 4" xfId="151"/>
    <cellStyle name="Обычный 2 2 4 2" xfId="152"/>
    <cellStyle name="Обычный 2 2 4 2 2" xfId="153"/>
    <cellStyle name="Обычный 2 2 4 2 2 2" xfId="154"/>
    <cellStyle name="Обычный 2 2 4 2 2 2 2" xfId="155"/>
    <cellStyle name="Обычный 2 2 4 2 2 2 2 2" xfId="156"/>
    <cellStyle name="Обычный 2 2 4 2 2 2 2 3" xfId="157"/>
    <cellStyle name="Обычный 2 2 4 2 2 2 3" xfId="158"/>
    <cellStyle name="Обычный 2 2 4 2 2 2 4" xfId="159"/>
    <cellStyle name="Обычный 2 2 4 2 2 3" xfId="160"/>
    <cellStyle name="Обычный 2 2 4 2 2 3 2" xfId="161"/>
    <cellStyle name="Обычный 2 2 4 2 2 3 3" xfId="162"/>
    <cellStyle name="Обычный 2 2 4 2 2 4" xfId="163"/>
    <cellStyle name="Обычный 2 2 4 2 2 5" xfId="164"/>
    <cellStyle name="Обычный 2 2 4 2 2 6" xfId="165"/>
    <cellStyle name="Обычный 2 2 4 2 2 7" xfId="166"/>
    <cellStyle name="Обычный 2 2 4 2 3" xfId="167"/>
    <cellStyle name="Обычный 2 2 4 2 3 2" xfId="168"/>
    <cellStyle name="Обычный 2 2 4 2 3 2 2" xfId="169"/>
    <cellStyle name="Обычный 2 2 4 2 3 2 3" xfId="170"/>
    <cellStyle name="Обычный 2 2 4 2 3 3" xfId="171"/>
    <cellStyle name="Обычный 2 2 4 2 3 4" xfId="172"/>
    <cellStyle name="Обычный 2 2 4 2 3 5" xfId="173"/>
    <cellStyle name="Обычный 2 2 4 2 3 6" xfId="174"/>
    <cellStyle name="Обычный 2 2 4 2 4" xfId="175"/>
    <cellStyle name="Обычный 2 2 4 2 4 2" xfId="176"/>
    <cellStyle name="Обычный 2 2 4 2 4 3" xfId="177"/>
    <cellStyle name="Обычный 2 2 4 2 4 4" xfId="178"/>
    <cellStyle name="Обычный 2 2 4 2 5" xfId="179"/>
    <cellStyle name="Обычный 2 2 4 2 5 2" xfId="180"/>
    <cellStyle name="Обычный 2 2 4 2 6" xfId="181"/>
    <cellStyle name="Обычный 2 2 4 2 6 2" xfId="182"/>
    <cellStyle name="Обычный 2 2 4 2 7" xfId="183"/>
    <cellStyle name="Обычный 2 2 4 2 8" xfId="184"/>
    <cellStyle name="Обычный 2 2 4 3" xfId="185"/>
    <cellStyle name="Обычный 2 2 4 3 2" xfId="186"/>
    <cellStyle name="Обычный 2 2 4 3 2 2" xfId="187"/>
    <cellStyle name="Обычный 2 2 4 3 2 2 2" xfId="188"/>
    <cellStyle name="Обычный 2 2 4 3 2 2 3" xfId="189"/>
    <cellStyle name="Обычный 2 2 4 3 2 3" xfId="190"/>
    <cellStyle name="Обычный 2 2 4 3 2 4" xfId="191"/>
    <cellStyle name="Обычный 2 2 4 3 3" xfId="192"/>
    <cellStyle name="Обычный 2 2 4 3 3 2" xfId="193"/>
    <cellStyle name="Обычный 2 2 4 3 3 3" xfId="194"/>
    <cellStyle name="Обычный 2 2 4 3 4" xfId="195"/>
    <cellStyle name="Обычный 2 2 4 3 5" xfId="196"/>
    <cellStyle name="Обычный 2 2 4 3 6" xfId="197"/>
    <cellStyle name="Обычный 2 2 4 3 7" xfId="198"/>
    <cellStyle name="Обычный 2 2 4 4" xfId="199"/>
    <cellStyle name="Обычный 2 2 4 4 2" xfId="200"/>
    <cellStyle name="Обычный 2 2 4 4 2 2" xfId="201"/>
    <cellStyle name="Обычный 2 2 4 4 2 3" xfId="202"/>
    <cellStyle name="Обычный 2 2 4 4 3" xfId="203"/>
    <cellStyle name="Обычный 2 2 4 4 4" xfId="204"/>
    <cellStyle name="Обычный 2 2 4 4 5" xfId="205"/>
    <cellStyle name="Обычный 2 2 4 4 6" xfId="206"/>
    <cellStyle name="Обычный 2 2 4 5" xfId="207"/>
    <cellStyle name="Обычный 2 2 4 5 2" xfId="208"/>
    <cellStyle name="Обычный 2 2 4 5 3" xfId="209"/>
    <cellStyle name="Обычный 2 2 4 5 4" xfId="210"/>
    <cellStyle name="Обычный 2 2 4 6" xfId="211"/>
    <cellStyle name="Обычный 2 2 4 6 2" xfId="212"/>
    <cellStyle name="Обычный 2 2 4 7" xfId="213"/>
    <cellStyle name="Обычный 2 2 4 7 2" xfId="214"/>
    <cellStyle name="Обычный 2 2 4 8" xfId="215"/>
    <cellStyle name="Обычный 2 2 4 9" xfId="216"/>
    <cellStyle name="Обычный 2 2 5" xfId="217"/>
    <cellStyle name="Обычный 2 2 5 2" xfId="218"/>
    <cellStyle name="Обычный 2 2 5 2 2" xfId="219"/>
    <cellStyle name="Обычный 2 2 5 2 2 2" xfId="220"/>
    <cellStyle name="Обычный 2 2 5 2 2 2 2" xfId="221"/>
    <cellStyle name="Обычный 2 2 5 2 2 2 3" xfId="222"/>
    <cellStyle name="Обычный 2 2 5 2 2 3" xfId="223"/>
    <cellStyle name="Обычный 2 2 5 2 2 4" xfId="224"/>
    <cellStyle name="Обычный 2 2 5 2 3" xfId="225"/>
    <cellStyle name="Обычный 2 2 5 2 3 2" xfId="226"/>
    <cellStyle name="Обычный 2 2 5 2 3 3" xfId="227"/>
    <cellStyle name="Обычный 2 2 5 2 4" xfId="228"/>
    <cellStyle name="Обычный 2 2 5 2 5" xfId="229"/>
    <cellStyle name="Обычный 2 2 5 2 6" xfId="230"/>
    <cellStyle name="Обычный 2 2 5 2 7" xfId="231"/>
    <cellStyle name="Обычный 2 2 5 3" xfId="232"/>
    <cellStyle name="Обычный 2 2 5 3 2" xfId="233"/>
    <cellStyle name="Обычный 2 2 5 3 2 2" xfId="234"/>
    <cellStyle name="Обычный 2 2 5 3 2 3" xfId="235"/>
    <cellStyle name="Обычный 2 2 5 3 3" xfId="236"/>
    <cellStyle name="Обычный 2 2 5 3 4" xfId="237"/>
    <cellStyle name="Обычный 2 2 5 3 5" xfId="238"/>
    <cellStyle name="Обычный 2 2 5 3 6" xfId="239"/>
    <cellStyle name="Обычный 2 2 5 4" xfId="240"/>
    <cellStyle name="Обычный 2 2 5 4 2" xfId="241"/>
    <cellStyle name="Обычный 2 2 5 4 3" xfId="242"/>
    <cellStyle name="Обычный 2 2 5 4 4" xfId="243"/>
    <cellStyle name="Обычный 2 2 5 5" xfId="244"/>
    <cellStyle name="Обычный 2 2 5 5 2" xfId="245"/>
    <cellStyle name="Обычный 2 2 5 6" xfId="246"/>
    <cellStyle name="Обычный 2 2 5 6 2" xfId="247"/>
    <cellStyle name="Обычный 2 2 5 7" xfId="248"/>
    <cellStyle name="Обычный 2 2 5 8" xfId="249"/>
    <cellStyle name="Обычный 2 2 6" xfId="250"/>
    <cellStyle name="Обычный 2 2 6 2" xfId="251"/>
    <cellStyle name="Обычный 2 2 6 2 2" xfId="252"/>
    <cellStyle name="Обычный 2 2 6 2 2 2" xfId="253"/>
    <cellStyle name="Обычный 2 2 6 2 2 2 2" xfId="254"/>
    <cellStyle name="Обычный 2 2 6 2 2 2 3" xfId="255"/>
    <cellStyle name="Обычный 2 2 6 2 2 3" xfId="256"/>
    <cellStyle name="Обычный 2 2 6 2 2 4" xfId="257"/>
    <cellStyle name="Обычный 2 2 6 2 3" xfId="258"/>
    <cellStyle name="Обычный 2 2 6 2 3 2" xfId="259"/>
    <cellStyle name="Обычный 2 2 6 2 3 3" xfId="260"/>
    <cellStyle name="Обычный 2 2 6 2 4" xfId="261"/>
    <cellStyle name="Обычный 2 2 6 2 5" xfId="262"/>
    <cellStyle name="Обычный 2 2 6 2 6" xfId="263"/>
    <cellStyle name="Обычный 2 2 6 2 7" xfId="264"/>
    <cellStyle name="Обычный 2 2 6 3" xfId="265"/>
    <cellStyle name="Обычный 2 2 6 3 2" xfId="266"/>
    <cellStyle name="Обычный 2 2 6 3 2 2" xfId="267"/>
    <cellStyle name="Обычный 2 2 6 3 2 3" xfId="268"/>
    <cellStyle name="Обычный 2 2 6 3 3" xfId="269"/>
    <cellStyle name="Обычный 2 2 6 3 4" xfId="270"/>
    <cellStyle name="Обычный 2 2 6 3 5" xfId="271"/>
    <cellStyle name="Обычный 2 2 6 3 6" xfId="272"/>
    <cellStyle name="Обычный 2 2 6 4" xfId="273"/>
    <cellStyle name="Обычный 2 2 6 4 2" xfId="274"/>
    <cellStyle name="Обычный 2 2 6 4 3" xfId="275"/>
    <cellStyle name="Обычный 2 2 6 4 4" xfId="276"/>
    <cellStyle name="Обычный 2 2 6 5" xfId="277"/>
    <cellStyle name="Обычный 2 2 6 5 2" xfId="278"/>
    <cellStyle name="Обычный 2 2 6 6" xfId="279"/>
    <cellStyle name="Обычный 2 2 6 6 2" xfId="280"/>
    <cellStyle name="Обычный 2 2 6 7" xfId="281"/>
    <cellStyle name="Обычный 2 2 6 8" xfId="6"/>
    <cellStyle name="Обычный 2 2 6 9" xfId="282"/>
    <cellStyle name="Обычный 2 2 7" xfId="283"/>
    <cellStyle name="Обычный 2 2 7 2" xfId="284"/>
    <cellStyle name="Обычный 2 2 7 2 2" xfId="285"/>
    <cellStyle name="Обычный 2 2 7 2 2 2" xfId="286"/>
    <cellStyle name="Обычный 2 2 7 2 2 3" xfId="287"/>
    <cellStyle name="Обычный 2 2 7 2 3" xfId="288"/>
    <cellStyle name="Обычный 2 2 7 2 4" xfId="289"/>
    <cellStyle name="Обычный 2 2 7 2 5" xfId="290"/>
    <cellStyle name="Обычный 2 2 7 3" xfId="291"/>
    <cellStyle name="Обычный 2 2 7 3 2" xfId="292"/>
    <cellStyle name="Обычный 2 2 7 3 3" xfId="293"/>
    <cellStyle name="Обычный 2 2 7 4" xfId="294"/>
    <cellStyle name="Обычный 2 2 7 5" xfId="295"/>
    <cellStyle name="Обычный 2 2 7 6" xfId="296"/>
    <cellStyle name="Обычный 2 2 7 7" xfId="4"/>
    <cellStyle name="Обычный 2 2 7 8" xfId="297"/>
    <cellStyle name="Обычный 2 2 8" xfId="298"/>
    <cellStyle name="Обычный 2 2 8 2" xfId="299"/>
    <cellStyle name="Обычный 2 2 8 2 2" xfId="300"/>
    <cellStyle name="Обычный 2 2 8 2 3" xfId="301"/>
    <cellStyle name="Обычный 2 2 8 3" xfId="302"/>
    <cellStyle name="Обычный 2 2 8 4" xfId="303"/>
    <cellStyle name="Обычный 2 2 8 4 3" xfId="304"/>
    <cellStyle name="Обычный 2 2 8 4 3 5" xfId="305"/>
    <cellStyle name="Обычный 2 2 8 4 3 5 12" xfId="306"/>
    <cellStyle name="Обычный 2 2 8 5" xfId="307"/>
    <cellStyle name="Обычный 2 2 8 6" xfId="308"/>
    <cellStyle name="Обычный 2 2 9" xfId="309"/>
    <cellStyle name="Обычный 2 2 9 2" xfId="310"/>
    <cellStyle name="Обычный 2 2 9 3" xfId="311"/>
    <cellStyle name="Обычный 2 2 9 4" xfId="312"/>
    <cellStyle name="Обычный 2 2 9 5" xfId="313"/>
    <cellStyle name="Обычный 2 2_30-ра" xfId="2"/>
    <cellStyle name="Обычный 3" xfId="314"/>
    <cellStyle name="Обычный 4" xfId="315"/>
    <cellStyle name="Обычный 4 10" xfId="316"/>
    <cellStyle name="Обычный 4 10 2" xfId="317"/>
    <cellStyle name="Обычный 4 11" xfId="318"/>
    <cellStyle name="Обычный 4 12" xfId="319"/>
    <cellStyle name="Обычный 4 2" xfId="320"/>
    <cellStyle name="Обычный 4 2 2" xfId="321"/>
    <cellStyle name="Обычный 4 2 2 2" xfId="322"/>
    <cellStyle name="Обычный 4 2 2 2 2" xfId="323"/>
    <cellStyle name="Обычный 4 2 2 2 2 2" xfId="324"/>
    <cellStyle name="Обычный 4 2 2 2 2 2 2" xfId="325"/>
    <cellStyle name="Обычный 4 2 2 2 2 2 3" xfId="326"/>
    <cellStyle name="Обычный 4 2 2 2 2 3" xfId="327"/>
    <cellStyle name="Обычный 4 2 2 2 2 4" xfId="328"/>
    <cellStyle name="Обычный 4 2 2 2 3" xfId="329"/>
    <cellStyle name="Обычный 4 2 2 2 3 2" xfId="330"/>
    <cellStyle name="Обычный 4 2 2 2 3 3" xfId="331"/>
    <cellStyle name="Обычный 4 2 2 2 4" xfId="332"/>
    <cellStyle name="Обычный 4 2 2 2 5" xfId="333"/>
    <cellStyle name="Обычный 4 2 2 2 6" xfId="334"/>
    <cellStyle name="Обычный 4 2 2 2 7" xfId="335"/>
    <cellStyle name="Обычный 4 2 2 3" xfId="336"/>
    <cellStyle name="Обычный 4 2 2 3 2" xfId="337"/>
    <cellStyle name="Обычный 4 2 2 3 2 2" xfId="338"/>
    <cellStyle name="Обычный 4 2 2 3 2 3" xfId="339"/>
    <cellStyle name="Обычный 4 2 2 3 3" xfId="340"/>
    <cellStyle name="Обычный 4 2 2 3 4" xfId="341"/>
    <cellStyle name="Обычный 4 2 2 3 5" xfId="342"/>
    <cellStyle name="Обычный 4 2 2 3 6" xfId="343"/>
    <cellStyle name="Обычный 4 2 2 4" xfId="344"/>
    <cellStyle name="Обычный 4 2 2 4 2" xfId="345"/>
    <cellStyle name="Обычный 4 2 2 4 3" xfId="346"/>
    <cellStyle name="Обычный 4 2 2 4 4" xfId="347"/>
    <cellStyle name="Обычный 4 2 2 5" xfId="348"/>
    <cellStyle name="Обычный 4 2 2 5 2" xfId="349"/>
    <cellStyle name="Обычный 4 2 2 6" xfId="350"/>
    <cellStyle name="Обычный 4 2 2 6 2" xfId="351"/>
    <cellStyle name="Обычный 4 2 2 7" xfId="352"/>
    <cellStyle name="Обычный 4 2 2 8" xfId="353"/>
    <cellStyle name="Обычный 4 2 3" xfId="354"/>
    <cellStyle name="Обычный 4 2 3 2" xfId="355"/>
    <cellStyle name="Обычный 4 2 3 2 2" xfId="356"/>
    <cellStyle name="Обычный 4 2 3 2 2 2" xfId="357"/>
    <cellStyle name="Обычный 4 2 3 2 2 3" xfId="358"/>
    <cellStyle name="Обычный 4 2 3 2 3" xfId="359"/>
    <cellStyle name="Обычный 4 2 3 2 4" xfId="360"/>
    <cellStyle name="Обычный 4 2 3 3" xfId="361"/>
    <cellStyle name="Обычный 4 2 3 3 2" xfId="362"/>
    <cellStyle name="Обычный 4 2 3 3 3" xfId="363"/>
    <cellStyle name="Обычный 4 2 3 4" xfId="364"/>
    <cellStyle name="Обычный 4 2 3 5" xfId="365"/>
    <cellStyle name="Обычный 4 2 3 6" xfId="366"/>
    <cellStyle name="Обычный 4 2 3 7" xfId="367"/>
    <cellStyle name="Обычный 4 2 4" xfId="368"/>
    <cellStyle name="Обычный 4 2 4 2" xfId="369"/>
    <cellStyle name="Обычный 4 2 4 2 2" xfId="370"/>
    <cellStyle name="Обычный 4 2 4 2 3" xfId="371"/>
    <cellStyle name="Обычный 4 2 4 3" xfId="372"/>
    <cellStyle name="Обычный 4 2 4 4" xfId="373"/>
    <cellStyle name="Обычный 4 2 4 5" xfId="374"/>
    <cellStyle name="Обычный 4 2 4 6" xfId="375"/>
    <cellStyle name="Обычный 4 2 5" xfId="376"/>
    <cellStyle name="Обычный 4 2 5 2" xfId="377"/>
    <cellStyle name="Обычный 4 2 5 3" xfId="378"/>
    <cellStyle name="Обычный 4 2 5 4" xfId="379"/>
    <cellStyle name="Обычный 4 2 6" xfId="380"/>
    <cellStyle name="Обычный 4 2 6 2" xfId="381"/>
    <cellStyle name="Обычный 4 2 7" xfId="382"/>
    <cellStyle name="Обычный 4 2 7 2" xfId="383"/>
    <cellStyle name="Обычный 4 2 8" xfId="384"/>
    <cellStyle name="Обычный 4 2 9" xfId="385"/>
    <cellStyle name="Обычный 4 3" xfId="386"/>
    <cellStyle name="Обычный 4 3 2" xfId="387"/>
    <cellStyle name="Обычный 4 3 2 2" xfId="388"/>
    <cellStyle name="Обычный 4 3 2 2 2" xfId="389"/>
    <cellStyle name="Обычный 4 3 2 2 2 2" xfId="390"/>
    <cellStyle name="Обычный 4 3 2 2 2 2 2" xfId="391"/>
    <cellStyle name="Обычный 4 3 2 2 2 2 3" xfId="392"/>
    <cellStyle name="Обычный 4 3 2 2 2 3" xfId="393"/>
    <cellStyle name="Обычный 4 3 2 2 2 4" xfId="394"/>
    <cellStyle name="Обычный 4 3 2 2 3" xfId="395"/>
    <cellStyle name="Обычный 4 3 2 2 3 2" xfId="396"/>
    <cellStyle name="Обычный 4 3 2 2 3 3" xfId="397"/>
    <cellStyle name="Обычный 4 3 2 2 4" xfId="398"/>
    <cellStyle name="Обычный 4 3 2 2 5" xfId="399"/>
    <cellStyle name="Обычный 4 3 2 2 6" xfId="400"/>
    <cellStyle name="Обычный 4 3 2 2 7" xfId="401"/>
    <cellStyle name="Обычный 4 3 2 3" xfId="402"/>
    <cellStyle name="Обычный 4 3 2 3 2" xfId="403"/>
    <cellStyle name="Обычный 4 3 2 3 2 2" xfId="404"/>
    <cellStyle name="Обычный 4 3 2 3 2 3" xfId="405"/>
    <cellStyle name="Обычный 4 3 2 3 3" xfId="406"/>
    <cellStyle name="Обычный 4 3 2 3 4" xfId="407"/>
    <cellStyle name="Обычный 4 3 2 3 5" xfId="408"/>
    <cellStyle name="Обычный 4 3 2 3 6" xfId="409"/>
    <cellStyle name="Обычный 4 3 2 4" xfId="410"/>
    <cellStyle name="Обычный 4 3 2 4 2" xfId="411"/>
    <cellStyle name="Обычный 4 3 2 4 3" xfId="412"/>
    <cellStyle name="Обычный 4 3 2 4 4" xfId="413"/>
    <cellStyle name="Обычный 4 3 2 5" xfId="414"/>
    <cellStyle name="Обычный 4 3 2 5 2" xfId="415"/>
    <cellStyle name="Обычный 4 3 2 6" xfId="416"/>
    <cellStyle name="Обычный 4 3 2 6 2" xfId="417"/>
    <cellStyle name="Обычный 4 3 2 7" xfId="418"/>
    <cellStyle name="Обычный 4 3 2 8" xfId="419"/>
    <cellStyle name="Обычный 4 3 3" xfId="420"/>
    <cellStyle name="Обычный 4 3 3 2" xfId="421"/>
    <cellStyle name="Обычный 4 3 3 2 2" xfId="422"/>
    <cellStyle name="Обычный 4 3 3 2 2 2" xfId="423"/>
    <cellStyle name="Обычный 4 3 3 2 2 3" xfId="424"/>
    <cellStyle name="Обычный 4 3 3 2 3" xfId="425"/>
    <cellStyle name="Обычный 4 3 3 2 4" xfId="426"/>
    <cellStyle name="Обычный 4 3 3 3" xfId="427"/>
    <cellStyle name="Обычный 4 3 3 3 2" xfId="428"/>
    <cellStyle name="Обычный 4 3 3 3 3" xfId="429"/>
    <cellStyle name="Обычный 4 3 3 4" xfId="430"/>
    <cellStyle name="Обычный 4 3 3 5" xfId="431"/>
    <cellStyle name="Обычный 4 3 3 6" xfId="432"/>
    <cellStyle name="Обычный 4 3 3 7" xfId="433"/>
    <cellStyle name="Обычный 4 3 4" xfId="434"/>
    <cellStyle name="Обычный 4 3 4 2" xfId="435"/>
    <cellStyle name="Обычный 4 3 4 2 2" xfId="436"/>
    <cellStyle name="Обычный 4 3 4 2 3" xfId="437"/>
    <cellStyle name="Обычный 4 3 4 3" xfId="438"/>
    <cellStyle name="Обычный 4 3 4 4" xfId="439"/>
    <cellStyle name="Обычный 4 3 4 5" xfId="440"/>
    <cellStyle name="Обычный 4 3 4 6" xfId="441"/>
    <cellStyle name="Обычный 4 3 5" xfId="442"/>
    <cellStyle name="Обычный 4 3 5 2" xfId="443"/>
    <cellStyle name="Обычный 4 3 5 3" xfId="444"/>
    <cellStyle name="Обычный 4 3 5 4" xfId="445"/>
    <cellStyle name="Обычный 4 3 6" xfId="446"/>
    <cellStyle name="Обычный 4 3 6 2" xfId="447"/>
    <cellStyle name="Обычный 4 3 7" xfId="448"/>
    <cellStyle name="Обычный 4 3 7 2" xfId="449"/>
    <cellStyle name="Обычный 4 3 8" xfId="450"/>
    <cellStyle name="Обычный 4 3 9" xfId="451"/>
    <cellStyle name="Обычный 4 4" xfId="452"/>
    <cellStyle name="Обычный 4 4 2" xfId="453"/>
    <cellStyle name="Обычный 4 4 2 2" xfId="454"/>
    <cellStyle name="Обычный 4 4 2 2 2" xfId="455"/>
    <cellStyle name="Обычный 4 4 2 2 2 2" xfId="456"/>
    <cellStyle name="Обычный 4 4 2 2 2 3" xfId="457"/>
    <cellStyle name="Обычный 4 4 2 2 3" xfId="458"/>
    <cellStyle name="Обычный 4 4 2 2 4" xfId="459"/>
    <cellStyle name="Обычный 4 4 2 3" xfId="460"/>
    <cellStyle name="Обычный 4 4 2 3 2" xfId="461"/>
    <cellStyle name="Обычный 4 4 2 3 3" xfId="462"/>
    <cellStyle name="Обычный 4 4 2 4" xfId="463"/>
    <cellStyle name="Обычный 4 4 2 5" xfId="464"/>
    <cellStyle name="Обычный 4 4 2 6" xfId="465"/>
    <cellStyle name="Обычный 4 4 2 7" xfId="466"/>
    <cellStyle name="Обычный 4 4 3" xfId="467"/>
    <cellStyle name="Обычный 4 4 3 2" xfId="468"/>
    <cellStyle name="Обычный 4 4 3 2 2" xfId="469"/>
    <cellStyle name="Обычный 4 4 3 2 3" xfId="470"/>
    <cellStyle name="Обычный 4 4 3 3" xfId="471"/>
    <cellStyle name="Обычный 4 4 3 4" xfId="472"/>
    <cellStyle name="Обычный 4 4 3 5" xfId="473"/>
    <cellStyle name="Обычный 4 4 3 6" xfId="474"/>
    <cellStyle name="Обычный 4 4 4" xfId="475"/>
    <cellStyle name="Обычный 4 4 4 2" xfId="476"/>
    <cellStyle name="Обычный 4 4 4 3" xfId="477"/>
    <cellStyle name="Обычный 4 4 4 4" xfId="478"/>
    <cellStyle name="Обычный 4 4 5" xfId="479"/>
    <cellStyle name="Обычный 4 4 5 2" xfId="480"/>
    <cellStyle name="Обычный 4 4 6" xfId="481"/>
    <cellStyle name="Обычный 4 4 6 2" xfId="482"/>
    <cellStyle name="Обычный 4 4 7" xfId="483"/>
    <cellStyle name="Обычный 4 4 8" xfId="484"/>
    <cellStyle name="Обычный 4 5" xfId="485"/>
    <cellStyle name="Обычный 4 5 2" xfId="486"/>
    <cellStyle name="Обычный 4 5 2 2" xfId="487"/>
    <cellStyle name="Обычный 4 5 2 2 2" xfId="488"/>
    <cellStyle name="Обычный 4 5 2 2 2 2" xfId="489"/>
    <cellStyle name="Обычный 4 5 2 2 2 3" xfId="490"/>
    <cellStyle name="Обычный 4 5 2 2 3" xfId="491"/>
    <cellStyle name="Обычный 4 5 2 2 4" xfId="492"/>
    <cellStyle name="Обычный 4 5 2 3" xfId="493"/>
    <cellStyle name="Обычный 4 5 2 3 2" xfId="494"/>
    <cellStyle name="Обычный 4 5 2 3 3" xfId="495"/>
    <cellStyle name="Обычный 4 5 2 4" xfId="496"/>
    <cellStyle name="Обычный 4 5 2 5" xfId="497"/>
    <cellStyle name="Обычный 4 5 2 6" xfId="498"/>
    <cellStyle name="Обычный 4 5 2 7" xfId="499"/>
    <cellStyle name="Обычный 4 5 3" xfId="500"/>
    <cellStyle name="Обычный 4 5 3 2" xfId="501"/>
    <cellStyle name="Обычный 4 5 3 2 2" xfId="502"/>
    <cellStyle name="Обычный 4 5 3 2 3" xfId="503"/>
    <cellStyle name="Обычный 4 5 3 3" xfId="504"/>
    <cellStyle name="Обычный 4 5 3 4" xfId="505"/>
    <cellStyle name="Обычный 4 5 3 5" xfId="506"/>
    <cellStyle name="Обычный 4 5 3 6" xfId="507"/>
    <cellStyle name="Обычный 4 5 4" xfId="508"/>
    <cellStyle name="Обычный 4 5 4 2" xfId="509"/>
    <cellStyle name="Обычный 4 5 4 3" xfId="510"/>
    <cellStyle name="Обычный 4 5 4 4" xfId="511"/>
    <cellStyle name="Обычный 4 5 5" xfId="512"/>
    <cellStyle name="Обычный 4 5 5 2" xfId="513"/>
    <cellStyle name="Обычный 4 5 6" xfId="514"/>
    <cellStyle name="Обычный 4 5 6 2" xfId="515"/>
    <cellStyle name="Обычный 4 5 7" xfId="516"/>
    <cellStyle name="Обычный 4 5 8" xfId="517"/>
    <cellStyle name="Обычный 4 6" xfId="518"/>
    <cellStyle name="Обычный 4 6 2" xfId="519"/>
    <cellStyle name="Обычный 4 6 2 2" xfId="520"/>
    <cellStyle name="Обычный 4 6 2 2 2" xfId="521"/>
    <cellStyle name="Обычный 4 6 2 2 3" xfId="522"/>
    <cellStyle name="Обычный 4 6 2 3" xfId="523"/>
    <cellStyle name="Обычный 4 6 2 4" xfId="524"/>
    <cellStyle name="Обычный 4 6 3" xfId="525"/>
    <cellStyle name="Обычный 4 6 3 2" xfId="526"/>
    <cellStyle name="Обычный 4 6 3 3" xfId="527"/>
    <cellStyle name="Обычный 4 6 4" xfId="528"/>
    <cellStyle name="Обычный 4 6 5" xfId="529"/>
    <cellStyle name="Обычный 4 6 6" xfId="530"/>
    <cellStyle name="Обычный 4 6 7" xfId="531"/>
    <cellStyle name="Обычный 4 7" xfId="532"/>
    <cellStyle name="Обычный 4 7 2" xfId="533"/>
    <cellStyle name="Обычный 4 7 2 2" xfId="534"/>
    <cellStyle name="Обычный 4 7 2 3" xfId="535"/>
    <cellStyle name="Обычный 4 7 3" xfId="536"/>
    <cellStyle name="Обычный 4 7 4" xfId="537"/>
    <cellStyle name="Обычный 4 7 5" xfId="538"/>
    <cellStyle name="Обычный 4 7 6" xfId="539"/>
    <cellStyle name="Обычный 4 8" xfId="540"/>
    <cellStyle name="Обычный 4 8 2" xfId="541"/>
    <cellStyle name="Обычный 4 8 3" xfId="542"/>
    <cellStyle name="Обычный 4 8 4" xfId="543"/>
    <cellStyle name="Обычный 4 9" xfId="544"/>
    <cellStyle name="Обычный 4 9 2" xfId="545"/>
    <cellStyle name="Процентный 2" xfId="546"/>
    <cellStyle name="Процентный 2 2" xfId="547"/>
    <cellStyle name="Процентный 3" xfId="548"/>
    <cellStyle name="Процентный 4" xfId="549"/>
    <cellStyle name="Финансовый 2" xfId="5"/>
    <cellStyle name="Финансовый 2 2" xfId="3"/>
    <cellStyle name="Финансовый 2 3" xfId="550"/>
    <cellStyle name="Финансовый 3" xfId="551"/>
    <cellStyle name="Финансовый 3 2" xfId="552"/>
    <cellStyle name="Финансовый 3 2 2" xfId="553"/>
    <cellStyle name="Финансовый 3 3" xfId="554"/>
    <cellStyle name="Финансовый 4" xfId="555"/>
    <cellStyle name="Финансовый 5" xfId="556"/>
    <cellStyle name="Финансовый 6" xfId="5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56B1F"/>
  </sheetPr>
  <dimension ref="A1:AH182"/>
  <sheetViews>
    <sheetView tabSelected="1" view="pageBreakPreview" zoomScale="30" zoomScaleNormal="25" zoomScaleSheetLayoutView="30" workbookViewId="0">
      <selection activeCell="U10" sqref="U10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9" width="43.85546875" customWidth="1"/>
    <col min="10" max="10" width="45.28515625" customWidth="1"/>
    <col min="11" max="11" width="45.85546875" customWidth="1"/>
    <col min="12" max="12" width="26.42578125" hidden="1" customWidth="1"/>
    <col min="13" max="13" width="53.7109375" customWidth="1"/>
    <col min="14" max="14" width="49.5703125" customWidth="1"/>
    <col min="15" max="18" width="21.42578125" customWidth="1"/>
    <col min="19" max="19" width="81.42578125" customWidth="1"/>
  </cols>
  <sheetData>
    <row r="1" spans="1:34" ht="23.4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3.45" customHeight="1" x14ac:dyDescent="0.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3" customFormat="1" ht="54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9" t="s">
        <v>6</v>
      </c>
      <c r="M4" s="10" t="s">
        <v>7</v>
      </c>
      <c r="N4" s="7" t="s">
        <v>8</v>
      </c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9"/>
      <c r="M5" s="10"/>
      <c r="N5" s="7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25" customFormat="1" ht="92.25" customHeight="1" x14ac:dyDescent="0.4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16</v>
      </c>
      <c r="J6" s="19" t="s">
        <v>17</v>
      </c>
      <c r="K6" s="19" t="s">
        <v>18</v>
      </c>
      <c r="L6" s="20" t="s">
        <v>19</v>
      </c>
      <c r="M6" s="21">
        <v>14</v>
      </c>
      <c r="N6" s="22">
        <v>15</v>
      </c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34" customFormat="1" ht="107.25" customHeight="1" x14ac:dyDescent="0.5">
      <c r="A7" s="26"/>
      <c r="B7" s="27" t="s">
        <v>20</v>
      </c>
      <c r="C7" s="28">
        <f>C15+C23+C31+C39+C47+C55+C63+C71+C79+C87+C95+C103+C111+C119+C127+C135+C143++C151+C159+C167+C175</f>
        <v>122</v>
      </c>
      <c r="D7" s="29" t="s">
        <v>21</v>
      </c>
      <c r="E7" s="30">
        <f>E8+E9+E10+E11+E13</f>
        <v>6557617.9781400012</v>
      </c>
      <c r="F7" s="30">
        <f t="shared" ref="F7:G7" si="0">F8+F9+F10+F11+F13</f>
        <v>837951.84186000016</v>
      </c>
      <c r="G7" s="30">
        <f t="shared" si="0"/>
        <v>2777790.6398099996</v>
      </c>
      <c r="H7" s="30">
        <f>H8+H9+H10+H11+H13</f>
        <v>792668.57344000007</v>
      </c>
      <c r="I7" s="31">
        <f>H7-F7</f>
        <v>-45283.268420000095</v>
      </c>
      <c r="J7" s="30">
        <f>IF(H7=0, ,H7/G7*100)</f>
        <v>28.535936512991434</v>
      </c>
      <c r="K7" s="30">
        <f t="shared" ref="K7:K78" si="1">IF(H7=0,0,H7/F7*100)</f>
        <v>94.595958125769513</v>
      </c>
      <c r="L7" s="32"/>
      <c r="M7" s="33">
        <f>M15+M23+M31+M39+M47+M55+M63+M71+M79+M87+M95+M103+M111+M119+M127+M135+M143+M151+M159+M167+M175</f>
        <v>138</v>
      </c>
      <c r="N7" s="26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4" customFormat="1" ht="107.25" customHeight="1" x14ac:dyDescent="0.5">
      <c r="A8" s="26"/>
      <c r="B8" s="27"/>
      <c r="C8" s="35"/>
      <c r="D8" s="36" t="s">
        <v>22</v>
      </c>
      <c r="E8" s="37">
        <f t="shared" ref="E8:H14" si="2">E16+E24+E32+E40+E48+E56+E64+E72+E80+E88+E96+E104+E112+E120+E128+E136+E144+E152+E160+E168+E176</f>
        <v>13209</v>
      </c>
      <c r="F8" s="37">
        <f t="shared" si="2"/>
        <v>1061.3800000000001</v>
      </c>
      <c r="G8" s="37">
        <f t="shared" si="2"/>
        <v>1061.3800000000001</v>
      </c>
      <c r="H8" s="37">
        <f t="shared" si="2"/>
        <v>936.73648000000003</v>
      </c>
      <c r="I8" s="38">
        <f>H8-F8</f>
        <v>-124.64352000000008</v>
      </c>
      <c r="J8" s="39">
        <f t="shared" ref="J8:J80" si="3">IF(H8=0, ,H8/G8*100)</f>
        <v>88.25646611015847</v>
      </c>
      <c r="K8" s="39">
        <f t="shared" si="1"/>
        <v>88.25646611015847</v>
      </c>
      <c r="L8" s="32"/>
      <c r="M8" s="10"/>
      <c r="N8" s="26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34" customFormat="1" ht="107.25" customHeight="1" x14ac:dyDescent="0.5">
      <c r="A9" s="26"/>
      <c r="B9" s="27"/>
      <c r="C9" s="35"/>
      <c r="D9" s="36" t="s">
        <v>23</v>
      </c>
      <c r="E9" s="37">
        <f t="shared" si="2"/>
        <v>1960581.7470000004</v>
      </c>
      <c r="F9" s="37">
        <f t="shared" si="2"/>
        <v>309678.28188999998</v>
      </c>
      <c r="G9" s="37">
        <f t="shared" si="2"/>
        <v>289579.34439999994</v>
      </c>
      <c r="H9" s="37">
        <f t="shared" si="2"/>
        <v>286527.31200999999</v>
      </c>
      <c r="I9" s="38">
        <f t="shared" ref="I9:I14" si="4">H9-F9</f>
        <v>-23150.96987999999</v>
      </c>
      <c r="J9" s="39">
        <f t="shared" si="3"/>
        <v>98.946046239477596</v>
      </c>
      <c r="K9" s="39">
        <f t="shared" si="1"/>
        <v>92.524186798406689</v>
      </c>
      <c r="L9" s="32"/>
      <c r="M9" s="10"/>
      <c r="N9" s="26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34" customFormat="1" ht="107.25" customHeight="1" x14ac:dyDescent="0.5">
      <c r="A10" s="26"/>
      <c r="B10" s="27"/>
      <c r="C10" s="35"/>
      <c r="D10" s="36" t="s">
        <v>24</v>
      </c>
      <c r="E10" s="37">
        <f t="shared" si="2"/>
        <v>2593257.7461200003</v>
      </c>
      <c r="F10" s="37">
        <f t="shared" si="2"/>
        <v>527212.17997000017</v>
      </c>
      <c r="G10" s="37">
        <f t="shared" si="2"/>
        <v>2487149.9154099999</v>
      </c>
      <c r="H10" s="37">
        <f t="shared" si="2"/>
        <v>505204.52495000005</v>
      </c>
      <c r="I10" s="38">
        <f t="shared" si="4"/>
        <v>-22007.655020000122</v>
      </c>
      <c r="J10" s="39">
        <f t="shared" si="3"/>
        <v>20.312588389619389</v>
      </c>
      <c r="K10" s="39">
        <f t="shared" si="1"/>
        <v>95.825655048171981</v>
      </c>
      <c r="L10" s="32"/>
      <c r="M10" s="10"/>
      <c r="N10" s="26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34" customFormat="1" ht="128.25" customHeight="1" x14ac:dyDescent="0.5">
      <c r="A11" s="26"/>
      <c r="B11" s="27"/>
      <c r="C11" s="35"/>
      <c r="D11" s="40" t="s">
        <v>25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41">
        <f t="shared" si="4"/>
        <v>0</v>
      </c>
      <c r="J11" s="39">
        <f t="shared" si="3"/>
        <v>0</v>
      </c>
      <c r="K11" s="39">
        <f t="shared" si="1"/>
        <v>0</v>
      </c>
      <c r="L11" s="32"/>
      <c r="M11" s="10"/>
      <c r="N11" s="26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34" customFormat="1" ht="107.25" customHeight="1" x14ac:dyDescent="0.5">
      <c r="A12" s="26"/>
      <c r="B12" s="27"/>
      <c r="C12" s="35"/>
      <c r="D12" s="40" t="s">
        <v>26</v>
      </c>
      <c r="E12" s="37">
        <f>E20+E28+E36+E44+E52+E60+E68+E76+E84+E92+E100+E108+E116+E124+E132+E140+E148+E156+E164+E172+E180</f>
        <v>1870.95</v>
      </c>
      <c r="F12" s="37">
        <f t="shared" si="2"/>
        <v>43.688000000000002</v>
      </c>
      <c r="G12" s="37">
        <f t="shared" si="2"/>
        <v>1654.4</v>
      </c>
      <c r="H12" s="37">
        <f t="shared" si="2"/>
        <v>0</v>
      </c>
      <c r="I12" s="41">
        <f t="shared" si="4"/>
        <v>-43.688000000000002</v>
      </c>
      <c r="J12" s="39">
        <f t="shared" si="3"/>
        <v>0</v>
      </c>
      <c r="K12" s="39">
        <f t="shared" si="1"/>
        <v>0</v>
      </c>
      <c r="L12" s="32"/>
      <c r="M12" s="10"/>
      <c r="N12" s="26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34" customFormat="1" ht="107.25" customHeight="1" x14ac:dyDescent="0.5">
      <c r="A13" s="26"/>
      <c r="B13" s="27"/>
      <c r="C13" s="35"/>
      <c r="D13" s="42" t="s">
        <v>27</v>
      </c>
      <c r="E13" s="37">
        <f>E21+E29+E37+E45+E54+E61+E69+E77+E85+E93+E101+E109+E117+E125+E133+E141+E149+E157+E165+E173+E181</f>
        <v>1990569.4850200003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41">
        <v>0</v>
      </c>
      <c r="J13" s="39">
        <v>0</v>
      </c>
      <c r="K13" s="39">
        <v>0</v>
      </c>
      <c r="L13" s="32"/>
      <c r="M13" s="10"/>
      <c r="N13" s="26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34" customFormat="1" ht="107.25" customHeight="1" x14ac:dyDescent="0.5">
      <c r="A14" s="26"/>
      <c r="B14" s="27"/>
      <c r="C14" s="43"/>
      <c r="D14" s="44" t="s">
        <v>28</v>
      </c>
      <c r="E14" s="37">
        <f>E22+E30+E38+E46+E55+E62+E70+E78+E86+E94+E102+E110+E118+E126+E134+E142+E150+E158+E166+E174+E182</f>
        <v>114114.97886</v>
      </c>
      <c r="F14" s="37">
        <f t="shared" si="2"/>
        <v>0</v>
      </c>
      <c r="G14" s="37">
        <f t="shared" si="2"/>
        <v>0</v>
      </c>
      <c r="H14" s="37">
        <f t="shared" si="2"/>
        <v>0</v>
      </c>
      <c r="I14" s="41">
        <f t="shared" si="4"/>
        <v>0</v>
      </c>
      <c r="J14" s="39">
        <f t="shared" si="3"/>
        <v>0</v>
      </c>
      <c r="K14" s="39">
        <f t="shared" si="1"/>
        <v>0</v>
      </c>
      <c r="L14" s="32"/>
      <c r="M14" s="10"/>
      <c r="N14" s="26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5" customFormat="1" ht="137.25" customHeight="1" x14ac:dyDescent="0.5">
      <c r="A15" s="45">
        <v>1</v>
      </c>
      <c r="B15" s="46" t="s">
        <v>29</v>
      </c>
      <c r="C15" s="47">
        <v>11</v>
      </c>
      <c r="D15" s="29" t="s">
        <v>21</v>
      </c>
      <c r="E15" s="30">
        <f>E16+E17+E18+E21</f>
        <v>2223753.4299999997</v>
      </c>
      <c r="F15" s="30">
        <f t="shared" ref="F15:H15" si="5">F16+F17+F18+F21</f>
        <v>355741.62</v>
      </c>
      <c r="G15" s="30">
        <f t="shared" si="5"/>
        <v>586893.9</v>
      </c>
      <c r="H15" s="30">
        <f t="shared" si="5"/>
        <v>315150.52399999998</v>
      </c>
      <c r="I15" s="31">
        <f>H15-F15</f>
        <v>-40591.09600000002</v>
      </c>
      <c r="J15" s="30">
        <f t="shared" si="3"/>
        <v>53.698040480570675</v>
      </c>
      <c r="K15" s="30">
        <f t="shared" si="1"/>
        <v>88.589725318055272</v>
      </c>
      <c r="L15" s="48"/>
      <c r="M15" s="10">
        <v>14</v>
      </c>
      <c r="N15" s="49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90.75" customHeight="1" x14ac:dyDescent="0.5">
      <c r="A16" s="45"/>
      <c r="B16" s="46"/>
      <c r="C16" s="47"/>
      <c r="D16" s="36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v>0</v>
      </c>
      <c r="J16" s="52">
        <f t="shared" si="3"/>
        <v>0</v>
      </c>
      <c r="K16" s="52">
        <f t="shared" si="1"/>
        <v>0</v>
      </c>
      <c r="L16" s="48"/>
      <c r="M16" s="10"/>
      <c r="N16" s="53"/>
      <c r="O16" s="4"/>
      <c r="P16" s="4"/>
      <c r="Q16" s="4"/>
      <c r="R16" s="4"/>
      <c r="S16" s="4"/>
      <c r="T16" s="4"/>
      <c r="U16" s="4"/>
      <c r="V16" s="4"/>
    </row>
    <row r="17" spans="1:34" s="5" customFormat="1" ht="135.75" customHeight="1" x14ac:dyDescent="0.5">
      <c r="A17" s="45"/>
      <c r="B17" s="46"/>
      <c r="C17" s="47"/>
      <c r="D17" s="36" t="s">
        <v>23</v>
      </c>
      <c r="E17" s="50">
        <v>1463991.7</v>
      </c>
      <c r="F17" s="50">
        <v>251065.50999999998</v>
      </c>
      <c r="G17" s="50">
        <v>212751.93</v>
      </c>
      <c r="H17" s="50">
        <v>212634.81</v>
      </c>
      <c r="I17" s="54">
        <f>H17-F17</f>
        <v>-38430.699999999983</v>
      </c>
      <c r="J17" s="52">
        <f t="shared" si="3"/>
        <v>99.944949970606615</v>
      </c>
      <c r="K17" s="52">
        <f t="shared" si="1"/>
        <v>84.692959220085626</v>
      </c>
      <c r="L17" s="48"/>
      <c r="M17" s="10"/>
      <c r="N17" s="53"/>
      <c r="O17" s="4"/>
      <c r="P17" s="4"/>
      <c r="Q17" s="4"/>
      <c r="R17" s="4"/>
      <c r="S17" s="4"/>
      <c r="T17" s="4"/>
      <c r="U17" s="4"/>
      <c r="V17" s="4"/>
    </row>
    <row r="18" spans="1:34" s="5" customFormat="1" ht="90.75" customHeight="1" x14ac:dyDescent="0.85">
      <c r="A18" s="45"/>
      <c r="B18" s="46"/>
      <c r="C18" s="47"/>
      <c r="D18" s="36" t="s">
        <v>24</v>
      </c>
      <c r="E18" s="50">
        <v>374141.97000000003</v>
      </c>
      <c r="F18" s="50">
        <v>104676.11000000002</v>
      </c>
      <c r="G18" s="50">
        <v>374141.97000000003</v>
      </c>
      <c r="H18" s="50">
        <v>102515.71400000001</v>
      </c>
      <c r="I18" s="54">
        <f t="shared" ref="I18:I30" si="6">H18-F18</f>
        <v>-2160.3960000000079</v>
      </c>
      <c r="J18" s="52">
        <f t="shared" si="3"/>
        <v>27.400217623272795</v>
      </c>
      <c r="K18" s="52">
        <f t="shared" si="1"/>
        <v>97.936113598413229</v>
      </c>
      <c r="L18" s="48"/>
      <c r="M18" s="10"/>
      <c r="N18" s="53"/>
      <c r="O18" s="4"/>
      <c r="P18" s="4"/>
      <c r="Q18" s="4"/>
      <c r="R18" s="4"/>
      <c r="S18" s="55"/>
      <c r="T18" s="4"/>
      <c r="U18" s="4"/>
      <c r="V18" s="4"/>
    </row>
    <row r="19" spans="1:34" s="5" customFormat="1" ht="132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4">
        <v>0</v>
      </c>
      <c r="J19" s="52">
        <f t="shared" si="3"/>
        <v>0</v>
      </c>
      <c r="K19" s="52">
        <f t="shared" si="1"/>
        <v>0</v>
      </c>
      <c r="L19" s="48"/>
      <c r="M19" s="10"/>
      <c r="N19" s="53"/>
      <c r="O19" s="4"/>
      <c r="P19" s="4"/>
      <c r="Q19" s="4"/>
      <c r="R19" s="4"/>
      <c r="S19" s="4"/>
      <c r="T19" s="4"/>
      <c r="U19" s="4"/>
      <c r="V19" s="4"/>
    </row>
    <row r="20" spans="1:34" s="5" customFormat="1" ht="102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4"/>
      <c r="J20" s="52"/>
      <c r="K20" s="52"/>
      <c r="L20" s="48"/>
      <c r="M20" s="10"/>
      <c r="N20" s="53"/>
      <c r="O20" s="4"/>
      <c r="P20" s="4"/>
      <c r="Q20" s="4"/>
      <c r="R20" s="4"/>
      <c r="S20" s="4"/>
      <c r="T20" s="4"/>
      <c r="U20" s="4"/>
      <c r="V20" s="4"/>
    </row>
    <row r="21" spans="1:34" s="5" customFormat="1" ht="110.25" customHeight="1" x14ac:dyDescent="0.5">
      <c r="A21" s="45"/>
      <c r="B21" s="46"/>
      <c r="C21" s="47"/>
      <c r="D21" s="42" t="s">
        <v>27</v>
      </c>
      <c r="E21" s="50">
        <v>385619.75999999995</v>
      </c>
      <c r="F21" s="50">
        <v>0</v>
      </c>
      <c r="G21" s="50">
        <v>0</v>
      </c>
      <c r="H21" s="50">
        <v>0</v>
      </c>
      <c r="I21" s="54">
        <v>0</v>
      </c>
      <c r="J21" s="52">
        <v>0</v>
      </c>
      <c r="K21" s="52">
        <v>0</v>
      </c>
      <c r="L21" s="48"/>
      <c r="M21" s="10"/>
      <c r="N21" s="53"/>
      <c r="O21" s="4"/>
      <c r="P21" s="4"/>
      <c r="Q21" s="4"/>
      <c r="R21" s="4"/>
      <c r="S21" s="4"/>
      <c r="T21" s="4"/>
      <c r="U21" s="4"/>
      <c r="V21" s="4"/>
    </row>
    <row r="22" spans="1:34" s="5" customFormat="1" ht="92.25" customHeight="1" x14ac:dyDescent="0.5">
      <c r="A22" s="45"/>
      <c r="B22" s="46"/>
      <c r="C22" s="47"/>
      <c r="D22" s="44" t="s">
        <v>28</v>
      </c>
      <c r="E22" s="50">
        <v>0</v>
      </c>
      <c r="F22" s="50">
        <v>0</v>
      </c>
      <c r="G22" s="50">
        <v>0</v>
      </c>
      <c r="H22" s="50">
        <v>0</v>
      </c>
      <c r="I22" s="54">
        <f t="shared" si="6"/>
        <v>0</v>
      </c>
      <c r="J22" s="52">
        <f t="shared" si="3"/>
        <v>0</v>
      </c>
      <c r="K22" s="52">
        <f t="shared" si="1"/>
        <v>0</v>
      </c>
      <c r="L22" s="48"/>
      <c r="M22" s="10"/>
      <c r="N22" s="53"/>
      <c r="O22" s="4"/>
      <c r="P22" s="4"/>
      <c r="Q22" s="4"/>
      <c r="R22" s="4"/>
      <c r="S22" s="4"/>
      <c r="T22" s="4"/>
      <c r="U22" s="4"/>
      <c r="V22" s="4"/>
    </row>
    <row r="23" spans="1:34" ht="111" customHeight="1" x14ac:dyDescent="0.5">
      <c r="A23" s="45">
        <v>2</v>
      </c>
      <c r="B23" s="46" t="s">
        <v>31</v>
      </c>
      <c r="C23" s="47">
        <v>3</v>
      </c>
      <c r="D23" s="29" t="s">
        <v>21</v>
      </c>
      <c r="E23" s="30">
        <f t="shared" ref="E23:H23" si="7">E24+E25+E26+E29</f>
        <v>3319.32</v>
      </c>
      <c r="F23" s="30">
        <f t="shared" si="7"/>
        <v>135.24</v>
      </c>
      <c r="G23" s="30">
        <f t="shared" si="7"/>
        <v>3089</v>
      </c>
      <c r="H23" s="30">
        <f t="shared" si="7"/>
        <v>185.23999999999998</v>
      </c>
      <c r="I23" s="30">
        <f t="shared" si="6"/>
        <v>49.999999999999972</v>
      </c>
      <c r="J23" s="30">
        <f t="shared" ref="J23:J30" si="8">IF(G23=0,0,H23/G23)*100</f>
        <v>5.9967627063774671</v>
      </c>
      <c r="K23" s="30">
        <f t="shared" ref="K23:K30" si="9">IF(F23=0,0,H23/F23*100)</f>
        <v>136.97131026323569</v>
      </c>
      <c r="L23" s="48"/>
      <c r="M23" s="10">
        <v>3</v>
      </c>
      <c r="N23" s="56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11" customHeight="1" x14ac:dyDescent="0.5">
      <c r="A24" s="45"/>
      <c r="B24" s="46"/>
      <c r="C24" s="47"/>
      <c r="D24" s="36" t="s">
        <v>22</v>
      </c>
      <c r="E24" s="57">
        <v>0</v>
      </c>
      <c r="F24" s="57">
        <v>0</v>
      </c>
      <c r="G24" s="57">
        <v>0</v>
      </c>
      <c r="H24" s="58">
        <v>0</v>
      </c>
      <c r="I24" s="59">
        <f t="shared" si="6"/>
        <v>0</v>
      </c>
      <c r="J24" s="59">
        <f t="shared" si="8"/>
        <v>0</v>
      </c>
      <c r="K24" s="59">
        <f t="shared" si="9"/>
        <v>0</v>
      </c>
      <c r="L24" s="48"/>
      <c r="M24" s="10"/>
      <c r="N24" s="60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11" customHeight="1" x14ac:dyDescent="0.5">
      <c r="A25" s="45"/>
      <c r="B25" s="46"/>
      <c r="C25" s="47"/>
      <c r="D25" s="36" t="s">
        <v>23</v>
      </c>
      <c r="E25" s="57">
        <v>0</v>
      </c>
      <c r="F25" s="57">
        <v>0</v>
      </c>
      <c r="G25" s="57">
        <v>0</v>
      </c>
      <c r="H25" s="57">
        <v>0</v>
      </c>
      <c r="I25" s="59">
        <f t="shared" si="6"/>
        <v>0</v>
      </c>
      <c r="J25" s="59">
        <f t="shared" si="8"/>
        <v>0</v>
      </c>
      <c r="K25" s="59">
        <f t="shared" si="9"/>
        <v>0</v>
      </c>
      <c r="L25" s="48"/>
      <c r="M25" s="10"/>
      <c r="N25" s="60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11" customHeight="1" x14ac:dyDescent="0.5">
      <c r="A26" s="45"/>
      <c r="B26" s="46"/>
      <c r="C26" s="47"/>
      <c r="D26" s="36" t="s">
        <v>24</v>
      </c>
      <c r="E26" s="57">
        <v>3089</v>
      </c>
      <c r="F26" s="57">
        <v>135.24</v>
      </c>
      <c r="G26" s="57">
        <v>3089</v>
      </c>
      <c r="H26" s="57">
        <v>185.23999999999998</v>
      </c>
      <c r="I26" s="59">
        <v>49.999999999999972</v>
      </c>
      <c r="J26" s="59">
        <f t="shared" si="8"/>
        <v>5.9967627063774671</v>
      </c>
      <c r="K26" s="59">
        <f t="shared" si="9"/>
        <v>136.97131026323569</v>
      </c>
      <c r="L26" s="48"/>
      <c r="M26" s="10"/>
      <c r="N26" s="60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20" customHeight="1" x14ac:dyDescent="0.5">
      <c r="A27" s="45"/>
      <c r="B27" s="46"/>
      <c r="C27" s="47"/>
      <c r="D27" s="40" t="s">
        <v>25</v>
      </c>
      <c r="E27" s="57">
        <v>0</v>
      </c>
      <c r="F27" s="57">
        <v>0</v>
      </c>
      <c r="G27" s="57">
        <v>0</v>
      </c>
      <c r="H27" s="57">
        <v>0</v>
      </c>
      <c r="I27" s="59">
        <v>0</v>
      </c>
      <c r="J27" s="59">
        <f t="shared" si="8"/>
        <v>0</v>
      </c>
      <c r="K27" s="59">
        <f t="shared" si="9"/>
        <v>0</v>
      </c>
      <c r="L27" s="48"/>
      <c r="M27" s="10"/>
      <c r="N27" s="60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11" customHeight="1" x14ac:dyDescent="0.5">
      <c r="A28" s="45"/>
      <c r="B28" s="46"/>
      <c r="C28" s="47"/>
      <c r="D28" s="40" t="s">
        <v>26</v>
      </c>
      <c r="E28" s="57">
        <v>0</v>
      </c>
      <c r="F28" s="57">
        <v>0</v>
      </c>
      <c r="G28" s="57">
        <v>0</v>
      </c>
      <c r="H28" s="57">
        <v>0</v>
      </c>
      <c r="I28" s="59">
        <v>0</v>
      </c>
      <c r="J28" s="59">
        <f t="shared" si="8"/>
        <v>0</v>
      </c>
      <c r="K28" s="59">
        <f t="shared" si="9"/>
        <v>0</v>
      </c>
      <c r="L28" s="48"/>
      <c r="M28" s="10"/>
      <c r="N28" s="60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11" customHeight="1" x14ac:dyDescent="0.5">
      <c r="A29" s="45"/>
      <c r="B29" s="46"/>
      <c r="C29" s="47"/>
      <c r="D29" s="42" t="s">
        <v>27</v>
      </c>
      <c r="E29" s="50">
        <v>230.32</v>
      </c>
      <c r="F29" s="57">
        <v>0</v>
      </c>
      <c r="G29" s="57">
        <v>0</v>
      </c>
      <c r="H29" s="57">
        <v>0</v>
      </c>
      <c r="I29" s="59">
        <v>0</v>
      </c>
      <c r="J29" s="59">
        <f t="shared" si="8"/>
        <v>0</v>
      </c>
      <c r="K29" s="59">
        <f t="shared" si="9"/>
        <v>0</v>
      </c>
      <c r="L29" s="48"/>
      <c r="M29" s="10"/>
      <c r="N29" s="60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11" customHeight="1" x14ac:dyDescent="0.5">
      <c r="A30" s="45"/>
      <c r="B30" s="46"/>
      <c r="C30" s="47"/>
      <c r="D30" s="44" t="s">
        <v>28</v>
      </c>
      <c r="E30" s="57">
        <v>0</v>
      </c>
      <c r="F30" s="57">
        <v>0</v>
      </c>
      <c r="G30" s="57">
        <v>0</v>
      </c>
      <c r="H30" s="57">
        <v>0</v>
      </c>
      <c r="I30" s="59">
        <f t="shared" si="6"/>
        <v>0</v>
      </c>
      <c r="J30" s="59">
        <f t="shared" si="8"/>
        <v>0</v>
      </c>
      <c r="K30" s="59">
        <f t="shared" si="9"/>
        <v>0</v>
      </c>
      <c r="L30" s="48"/>
      <c r="M30" s="10"/>
      <c r="N30" s="60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11" customHeight="1" x14ac:dyDescent="0.5">
      <c r="A31" s="45">
        <v>3</v>
      </c>
      <c r="B31" s="46" t="s">
        <v>33</v>
      </c>
      <c r="C31" s="47">
        <v>5</v>
      </c>
      <c r="D31" s="29" t="s">
        <v>21</v>
      </c>
      <c r="E31" s="30">
        <f>E32+E33+E34+E35+E37</f>
        <v>646202.47760999994</v>
      </c>
      <c r="F31" s="30">
        <f t="shared" ref="F31:H31" si="10">F32+F33+F34+F35+F37</f>
        <v>75973.458100000003</v>
      </c>
      <c r="G31" s="30">
        <f t="shared" si="10"/>
        <v>423859.21801000001</v>
      </c>
      <c r="H31" s="30">
        <f t="shared" si="10"/>
        <v>73281.620289999992</v>
      </c>
      <c r="I31" s="31">
        <f>H31-F31</f>
        <v>-2691.8378100000118</v>
      </c>
      <c r="J31" s="30">
        <f t="shared" si="3"/>
        <v>17.28914157725622</v>
      </c>
      <c r="K31" s="30">
        <f t="shared" si="1"/>
        <v>96.456870758131245</v>
      </c>
      <c r="L31" s="48"/>
      <c r="M31" s="10">
        <v>11</v>
      </c>
      <c r="N31" s="61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11" customHeight="1" x14ac:dyDescent="0.5">
      <c r="A32" s="45"/>
      <c r="B32" s="46"/>
      <c r="C32" s="47"/>
      <c r="D32" s="36" t="s">
        <v>22</v>
      </c>
      <c r="E32" s="62">
        <v>0</v>
      </c>
      <c r="F32" s="57">
        <v>0</v>
      </c>
      <c r="G32" s="57">
        <v>0</v>
      </c>
      <c r="H32" s="57">
        <v>0</v>
      </c>
      <c r="I32" s="51">
        <f t="shared" ref="I32:I94" si="11">H32-F32</f>
        <v>0</v>
      </c>
      <c r="J32" s="52">
        <f t="shared" si="3"/>
        <v>0</v>
      </c>
      <c r="K32" s="52">
        <f t="shared" si="1"/>
        <v>0</v>
      </c>
      <c r="L32" s="48"/>
      <c r="M32" s="10"/>
      <c r="N32" s="63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11" customHeight="1" x14ac:dyDescent="0.5">
      <c r="A33" s="45"/>
      <c r="B33" s="46"/>
      <c r="C33" s="47"/>
      <c r="D33" s="36" t="s">
        <v>23</v>
      </c>
      <c r="E33" s="57">
        <v>29915.072</v>
      </c>
      <c r="F33" s="62">
        <v>6110.3533200000002</v>
      </c>
      <c r="G33" s="62">
        <v>5974</v>
      </c>
      <c r="H33" s="62">
        <v>5974</v>
      </c>
      <c r="I33" s="51">
        <f t="shared" si="11"/>
        <v>-136.35332000000017</v>
      </c>
      <c r="J33" s="52">
        <f t="shared" si="3"/>
        <v>100</v>
      </c>
      <c r="K33" s="52">
        <f t="shared" si="1"/>
        <v>97.768487142082321</v>
      </c>
      <c r="L33" s="48"/>
      <c r="M33" s="10"/>
      <c r="N33" s="63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11" customHeight="1" x14ac:dyDescent="0.5">
      <c r="A34" s="45"/>
      <c r="B34" s="46"/>
      <c r="C34" s="47"/>
      <c r="D34" s="36" t="s">
        <v>24</v>
      </c>
      <c r="E34" s="57">
        <v>473137.52100000001</v>
      </c>
      <c r="F34" s="57">
        <v>69863.104780000009</v>
      </c>
      <c r="G34" s="57">
        <v>417885.21801000001</v>
      </c>
      <c r="H34" s="57">
        <v>67307.620289999992</v>
      </c>
      <c r="I34" s="51">
        <f t="shared" si="11"/>
        <v>-2555.4844900000171</v>
      </c>
      <c r="J34" s="52">
        <f t="shared" si="3"/>
        <v>16.106724380087865</v>
      </c>
      <c r="K34" s="52">
        <f t="shared" si="1"/>
        <v>96.342154420352088</v>
      </c>
      <c r="L34" s="48"/>
      <c r="M34" s="10"/>
      <c r="N34" s="63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6" customHeight="1" x14ac:dyDescent="0.5">
      <c r="A35" s="45"/>
      <c r="B35" s="46"/>
      <c r="C35" s="47"/>
      <c r="D35" s="40" t="s">
        <v>25</v>
      </c>
      <c r="E35" s="57">
        <v>0</v>
      </c>
      <c r="F35" s="57">
        <v>0</v>
      </c>
      <c r="G35" s="57">
        <v>0</v>
      </c>
      <c r="H35" s="57">
        <v>0</v>
      </c>
      <c r="I35" s="51">
        <f t="shared" si="11"/>
        <v>0</v>
      </c>
      <c r="J35" s="52">
        <f t="shared" si="3"/>
        <v>0</v>
      </c>
      <c r="K35" s="52">
        <f t="shared" si="1"/>
        <v>0</v>
      </c>
      <c r="L35" s="48"/>
      <c r="M35" s="10"/>
      <c r="N35" s="63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11" customHeight="1" x14ac:dyDescent="0.5">
      <c r="A36" s="45"/>
      <c r="B36" s="46"/>
      <c r="C36" s="47"/>
      <c r="D36" s="40" t="s">
        <v>26</v>
      </c>
      <c r="E36" s="57">
        <v>0</v>
      </c>
      <c r="F36" s="57">
        <v>0</v>
      </c>
      <c r="G36" s="57">
        <v>0</v>
      </c>
      <c r="H36" s="57">
        <v>0</v>
      </c>
      <c r="I36" s="51">
        <f t="shared" si="11"/>
        <v>0</v>
      </c>
      <c r="J36" s="52">
        <f t="shared" si="3"/>
        <v>0</v>
      </c>
      <c r="K36" s="52">
        <f t="shared" si="1"/>
        <v>0</v>
      </c>
      <c r="L36" s="48"/>
      <c r="M36" s="10"/>
      <c r="N36" s="63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11" customHeight="1" x14ac:dyDescent="0.5">
      <c r="A37" s="45"/>
      <c r="B37" s="46"/>
      <c r="C37" s="47"/>
      <c r="D37" s="42" t="s">
        <v>27</v>
      </c>
      <c r="E37" s="50">
        <v>143149.88461000001</v>
      </c>
      <c r="F37" s="57">
        <v>0</v>
      </c>
      <c r="G37" s="57">
        <v>0</v>
      </c>
      <c r="H37" s="57">
        <v>0</v>
      </c>
      <c r="I37" s="51">
        <f t="shared" si="11"/>
        <v>0</v>
      </c>
      <c r="J37" s="52">
        <f t="shared" si="3"/>
        <v>0</v>
      </c>
      <c r="K37" s="52">
        <f t="shared" si="1"/>
        <v>0</v>
      </c>
      <c r="L37" s="48"/>
      <c r="M37" s="10"/>
      <c r="N37" s="63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11" customHeight="1" x14ac:dyDescent="0.5">
      <c r="A38" s="45"/>
      <c r="B38" s="46"/>
      <c r="C38" s="47"/>
      <c r="D38" s="44" t="s">
        <v>28</v>
      </c>
      <c r="E38" s="57">
        <v>0</v>
      </c>
      <c r="F38" s="57">
        <v>0</v>
      </c>
      <c r="G38" s="57">
        <v>0</v>
      </c>
      <c r="H38" s="57">
        <v>0</v>
      </c>
      <c r="I38" s="51">
        <f t="shared" si="11"/>
        <v>0</v>
      </c>
      <c r="J38" s="52">
        <f t="shared" si="3"/>
        <v>0</v>
      </c>
      <c r="K38" s="52">
        <f t="shared" si="1"/>
        <v>0</v>
      </c>
      <c r="L38" s="48"/>
      <c r="M38" s="10"/>
      <c r="N38" s="63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05.75" customHeight="1" x14ac:dyDescent="0.5">
      <c r="A39" s="53">
        <v>4</v>
      </c>
      <c r="B39" s="46" t="s">
        <v>35</v>
      </c>
      <c r="C39" s="47">
        <v>5</v>
      </c>
      <c r="D39" s="29" t="s">
        <v>21</v>
      </c>
      <c r="E39" s="30">
        <f t="shared" ref="E39:H39" si="12">E40+E41+E42+E45</f>
        <v>16589.8</v>
      </c>
      <c r="F39" s="30">
        <f t="shared" si="12"/>
        <v>355</v>
      </c>
      <c r="G39" s="30">
        <f t="shared" si="12"/>
        <v>15089.8</v>
      </c>
      <c r="H39" s="30">
        <f t="shared" si="12"/>
        <v>35</v>
      </c>
      <c r="I39" s="31">
        <f>H39-F39</f>
        <v>-320</v>
      </c>
      <c r="J39" s="30">
        <f t="shared" si="3"/>
        <v>0.23194475738578377</v>
      </c>
      <c r="K39" s="30">
        <f t="shared" si="1"/>
        <v>9.8591549295774641</v>
      </c>
      <c r="L39" s="48"/>
      <c r="M39" s="10">
        <v>4</v>
      </c>
      <c r="N39" s="64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5.75" customHeight="1" x14ac:dyDescent="0.5">
      <c r="A40" s="53"/>
      <c r="B40" s="46"/>
      <c r="C40" s="47"/>
      <c r="D40" s="36" t="s">
        <v>22</v>
      </c>
      <c r="E40" s="57">
        <v>0</v>
      </c>
      <c r="F40" s="57">
        <v>0</v>
      </c>
      <c r="G40" s="57">
        <v>0</v>
      </c>
      <c r="H40" s="57">
        <v>0</v>
      </c>
      <c r="I40" s="51">
        <f t="shared" si="11"/>
        <v>0</v>
      </c>
      <c r="J40" s="52">
        <f t="shared" si="3"/>
        <v>0</v>
      </c>
      <c r="K40" s="52">
        <f t="shared" si="1"/>
        <v>0</v>
      </c>
      <c r="L40" s="48"/>
      <c r="M40" s="10"/>
      <c r="N40" s="26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05.75" customHeight="1" x14ac:dyDescent="0.5">
      <c r="A41" s="53"/>
      <c r="B41" s="46"/>
      <c r="C41" s="47"/>
      <c r="D41" s="36" t="s">
        <v>23</v>
      </c>
      <c r="E41" s="57">
        <v>0</v>
      </c>
      <c r="F41" s="57">
        <v>0</v>
      </c>
      <c r="G41" s="57">
        <v>0</v>
      </c>
      <c r="H41" s="57">
        <v>0</v>
      </c>
      <c r="I41" s="51">
        <f t="shared" si="11"/>
        <v>0</v>
      </c>
      <c r="J41" s="52">
        <f t="shared" si="3"/>
        <v>0</v>
      </c>
      <c r="K41" s="52">
        <f t="shared" si="1"/>
        <v>0</v>
      </c>
      <c r="L41" s="48"/>
      <c r="M41" s="10"/>
      <c r="N41" s="26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05.75" customHeight="1" x14ac:dyDescent="0.5">
      <c r="A42" s="53"/>
      <c r="B42" s="46"/>
      <c r="C42" s="47"/>
      <c r="D42" s="36" t="s">
        <v>24</v>
      </c>
      <c r="E42" s="57">
        <v>15089.8</v>
      </c>
      <c r="F42" s="57">
        <v>355</v>
      </c>
      <c r="G42" s="57">
        <v>15089.8</v>
      </c>
      <c r="H42" s="57">
        <v>35</v>
      </c>
      <c r="I42" s="65">
        <f t="shared" si="11"/>
        <v>-320</v>
      </c>
      <c r="J42" s="52">
        <f t="shared" si="3"/>
        <v>0.23194475738578377</v>
      </c>
      <c r="K42" s="52">
        <f t="shared" si="1"/>
        <v>9.8591549295774641</v>
      </c>
      <c r="L42" s="48"/>
      <c r="M42" s="10"/>
      <c r="N42" s="26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05.75" customHeight="1" x14ac:dyDescent="0.5">
      <c r="A43" s="53"/>
      <c r="B43" s="46"/>
      <c r="C43" s="47"/>
      <c r="D43" s="40" t="s">
        <v>25</v>
      </c>
      <c r="E43" s="57">
        <v>0</v>
      </c>
      <c r="F43" s="57">
        <v>0</v>
      </c>
      <c r="G43" s="57">
        <v>0</v>
      </c>
      <c r="H43" s="57">
        <v>0</v>
      </c>
      <c r="I43" s="51">
        <f t="shared" si="11"/>
        <v>0</v>
      </c>
      <c r="J43" s="52">
        <f t="shared" si="3"/>
        <v>0</v>
      </c>
      <c r="K43" s="52">
        <f t="shared" si="1"/>
        <v>0</v>
      </c>
      <c r="L43" s="48"/>
      <c r="M43" s="10"/>
      <c r="N43" s="26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05.75" customHeight="1" x14ac:dyDescent="0.5">
      <c r="A44" s="53"/>
      <c r="B44" s="46"/>
      <c r="C44" s="47"/>
      <c r="D44" s="40" t="s">
        <v>26</v>
      </c>
      <c r="E44" s="57">
        <v>0</v>
      </c>
      <c r="F44" s="57">
        <v>0</v>
      </c>
      <c r="G44" s="57">
        <v>0</v>
      </c>
      <c r="H44" s="57">
        <v>0</v>
      </c>
      <c r="I44" s="51"/>
      <c r="J44" s="52"/>
      <c r="K44" s="52"/>
      <c r="L44" s="48"/>
      <c r="M44" s="10"/>
      <c r="N44" s="26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05.75" customHeight="1" x14ac:dyDescent="0.5">
      <c r="A45" s="53"/>
      <c r="B45" s="46"/>
      <c r="C45" s="47"/>
      <c r="D45" s="42" t="s">
        <v>27</v>
      </c>
      <c r="E45" s="50">
        <v>1500</v>
      </c>
      <c r="F45" s="57">
        <v>0</v>
      </c>
      <c r="G45" s="57">
        <v>0</v>
      </c>
      <c r="H45" s="57">
        <v>0</v>
      </c>
      <c r="I45" s="51">
        <f t="shared" si="11"/>
        <v>0</v>
      </c>
      <c r="J45" s="52">
        <f t="shared" si="3"/>
        <v>0</v>
      </c>
      <c r="K45" s="52">
        <f t="shared" si="1"/>
        <v>0</v>
      </c>
      <c r="L45" s="48"/>
      <c r="M45" s="10"/>
      <c r="N45" s="26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05.75" customHeight="1" x14ac:dyDescent="0.5">
      <c r="A46" s="53"/>
      <c r="B46" s="46"/>
      <c r="C46" s="47"/>
      <c r="D46" s="44" t="s">
        <v>28</v>
      </c>
      <c r="E46" s="57">
        <v>0</v>
      </c>
      <c r="F46" s="57">
        <v>0</v>
      </c>
      <c r="G46" s="57">
        <v>0</v>
      </c>
      <c r="H46" s="57">
        <v>0</v>
      </c>
      <c r="I46" s="51">
        <f t="shared" si="11"/>
        <v>0</v>
      </c>
      <c r="J46" s="52">
        <f t="shared" si="3"/>
        <v>0</v>
      </c>
      <c r="K46" s="52">
        <f t="shared" si="1"/>
        <v>0</v>
      </c>
      <c r="L46" s="48"/>
      <c r="M46" s="10"/>
      <c r="N46" s="26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05.75" customHeight="1" x14ac:dyDescent="0.5">
      <c r="A47" s="53">
        <v>5</v>
      </c>
      <c r="B47" s="46" t="s">
        <v>37</v>
      </c>
      <c r="C47" s="47">
        <v>12</v>
      </c>
      <c r="D47" s="29" t="s">
        <v>21</v>
      </c>
      <c r="E47" s="30">
        <f t="shared" ref="E47:H47" si="13">E48+E49+E50+E53</f>
        <v>309735.13296000002</v>
      </c>
      <c r="F47" s="30">
        <f t="shared" si="13"/>
        <v>27833.913670000002</v>
      </c>
      <c r="G47" s="30">
        <f t="shared" si="13"/>
        <v>187856.02433000001</v>
      </c>
      <c r="H47" s="30">
        <f t="shared" si="13"/>
        <v>34259.092149999997</v>
      </c>
      <c r="I47" s="31">
        <f>H47-F47</f>
        <v>6425.178479999995</v>
      </c>
      <c r="J47" s="30">
        <f t="shared" si="3"/>
        <v>18.236887676180277</v>
      </c>
      <c r="K47" s="30">
        <f t="shared" si="1"/>
        <v>123.08399226992354</v>
      </c>
      <c r="L47" s="48"/>
      <c r="M47" s="10">
        <v>6</v>
      </c>
      <c r="N47" s="49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05.75" customHeight="1" x14ac:dyDescent="0.5">
      <c r="A48" s="53"/>
      <c r="B48" s="46"/>
      <c r="C48" s="47"/>
      <c r="D48" s="36" t="s">
        <v>22</v>
      </c>
      <c r="E48" s="62">
        <v>0</v>
      </c>
      <c r="F48" s="62">
        <v>0</v>
      </c>
      <c r="G48" s="62">
        <v>0</v>
      </c>
      <c r="H48" s="62">
        <v>0</v>
      </c>
      <c r="I48" s="65">
        <f t="shared" si="11"/>
        <v>0</v>
      </c>
      <c r="J48" s="52">
        <f t="shared" si="3"/>
        <v>0</v>
      </c>
      <c r="K48" s="52">
        <f t="shared" si="1"/>
        <v>0</v>
      </c>
      <c r="L48" s="48"/>
      <c r="M48" s="10"/>
      <c r="N48" s="53"/>
      <c r="O48" s="4"/>
      <c r="P48" s="4"/>
      <c r="Q48" s="4"/>
      <c r="R48" s="4"/>
      <c r="S48" s="4"/>
      <c r="T48" s="4"/>
      <c r="U48" s="4"/>
      <c r="V48" s="4"/>
    </row>
    <row r="49" spans="1:34" s="5" customFormat="1" ht="105.75" customHeight="1" x14ac:dyDescent="0.5">
      <c r="A49" s="53"/>
      <c r="B49" s="46"/>
      <c r="C49" s="47"/>
      <c r="D49" s="36" t="s">
        <v>23</v>
      </c>
      <c r="E49" s="62">
        <v>2734.328</v>
      </c>
      <c r="F49" s="62">
        <v>104</v>
      </c>
      <c r="G49" s="62">
        <v>2104</v>
      </c>
      <c r="H49" s="62">
        <v>104</v>
      </c>
      <c r="I49" s="65">
        <f t="shared" si="11"/>
        <v>0</v>
      </c>
      <c r="J49" s="52">
        <f t="shared" si="3"/>
        <v>4.9429657794676807</v>
      </c>
      <c r="K49" s="52">
        <f t="shared" si="1"/>
        <v>100</v>
      </c>
      <c r="L49" s="48"/>
      <c r="M49" s="10"/>
      <c r="N49" s="53"/>
      <c r="O49" s="4"/>
      <c r="P49" s="4"/>
      <c r="Q49" s="4"/>
      <c r="R49" s="4"/>
      <c r="S49" s="4"/>
      <c r="T49" s="4"/>
      <c r="U49" s="4"/>
      <c r="V49" s="4"/>
    </row>
    <row r="50" spans="1:34" s="5" customFormat="1" ht="105.75" customHeight="1" x14ac:dyDescent="0.5">
      <c r="A50" s="53"/>
      <c r="B50" s="46"/>
      <c r="C50" s="47"/>
      <c r="D50" s="36" t="s">
        <v>24</v>
      </c>
      <c r="E50" s="62">
        <v>162406.78400000001</v>
      </c>
      <c r="F50" s="62">
        <v>27729.913670000002</v>
      </c>
      <c r="G50" s="62">
        <v>185752.02433000001</v>
      </c>
      <c r="H50" s="62">
        <v>34155.092149999997</v>
      </c>
      <c r="I50" s="65">
        <f t="shared" si="11"/>
        <v>6425.178479999995</v>
      </c>
      <c r="J50" s="52">
        <f t="shared" si="3"/>
        <v>18.387466986266247</v>
      </c>
      <c r="K50" s="52">
        <f t="shared" si="1"/>
        <v>123.17056791616039</v>
      </c>
      <c r="L50" s="48"/>
      <c r="M50" s="10"/>
      <c r="N50" s="53"/>
      <c r="O50" s="4"/>
      <c r="P50" s="4"/>
      <c r="Q50" s="4"/>
      <c r="R50" s="4"/>
      <c r="S50" s="4"/>
      <c r="T50" s="4"/>
      <c r="U50" s="4"/>
      <c r="V50" s="4"/>
    </row>
    <row r="51" spans="1:34" s="5" customFormat="1" ht="105.75" customHeight="1" x14ac:dyDescent="0.5">
      <c r="A51" s="53"/>
      <c r="B51" s="46"/>
      <c r="C51" s="47"/>
      <c r="D51" s="40" t="s">
        <v>25</v>
      </c>
      <c r="E51" s="66">
        <v>0</v>
      </c>
      <c r="F51" s="62">
        <v>0</v>
      </c>
      <c r="G51" s="62">
        <v>0</v>
      </c>
      <c r="H51" s="62">
        <v>0</v>
      </c>
      <c r="I51" s="51">
        <f t="shared" si="11"/>
        <v>0</v>
      </c>
      <c r="J51" s="59">
        <f t="shared" si="3"/>
        <v>0</v>
      </c>
      <c r="K51" s="59">
        <f t="shared" si="1"/>
        <v>0</v>
      </c>
      <c r="L51" s="48"/>
      <c r="M51" s="10"/>
      <c r="N51" s="53"/>
      <c r="O51" s="4"/>
      <c r="P51" s="4"/>
      <c r="Q51" s="4"/>
      <c r="R51" s="4"/>
      <c r="S51" s="4"/>
      <c r="T51" s="4"/>
      <c r="U51" s="4"/>
      <c r="V51" s="4"/>
    </row>
    <row r="52" spans="1:34" s="5" customFormat="1" ht="105.75" customHeight="1" x14ac:dyDescent="0.5">
      <c r="A52" s="53"/>
      <c r="B52" s="46"/>
      <c r="C52" s="47"/>
      <c r="D52" s="40" t="s">
        <v>26</v>
      </c>
      <c r="E52" s="66">
        <v>0</v>
      </c>
      <c r="F52" s="62">
        <v>0</v>
      </c>
      <c r="G52" s="62">
        <v>0</v>
      </c>
      <c r="H52" s="62">
        <v>0</v>
      </c>
      <c r="I52" s="51"/>
      <c r="J52" s="59"/>
      <c r="K52" s="59"/>
      <c r="L52" s="48"/>
      <c r="M52" s="10"/>
      <c r="N52" s="53"/>
      <c r="O52" s="4"/>
      <c r="P52" s="4"/>
      <c r="Q52" s="4"/>
      <c r="R52" s="4"/>
      <c r="S52" s="4"/>
      <c r="T52" s="4"/>
      <c r="U52" s="4"/>
      <c r="V52" s="4"/>
    </row>
    <row r="53" spans="1:34" s="5" customFormat="1" ht="105.75" customHeight="1" x14ac:dyDescent="0.5">
      <c r="A53" s="53"/>
      <c r="B53" s="46"/>
      <c r="C53" s="47"/>
      <c r="D53" s="42" t="s">
        <v>27</v>
      </c>
      <c r="E53" s="62">
        <v>144594.02095999999</v>
      </c>
      <c r="F53" s="62">
        <v>0</v>
      </c>
      <c r="G53" s="62">
        <v>0</v>
      </c>
      <c r="H53" s="62">
        <v>0</v>
      </c>
      <c r="I53" s="51">
        <f t="shared" si="11"/>
        <v>0</v>
      </c>
      <c r="J53" s="59">
        <f t="shared" si="3"/>
        <v>0</v>
      </c>
      <c r="K53" s="59">
        <f t="shared" si="1"/>
        <v>0</v>
      </c>
      <c r="L53" s="48"/>
      <c r="M53" s="10"/>
      <c r="N53" s="53"/>
      <c r="O53" s="4"/>
      <c r="P53" s="4"/>
      <c r="Q53" s="4"/>
      <c r="R53" s="4"/>
      <c r="S53" s="4"/>
      <c r="T53" s="4"/>
      <c r="U53" s="4"/>
      <c r="V53" s="4"/>
    </row>
    <row r="54" spans="1:34" ht="105.75" customHeight="1" x14ac:dyDescent="0.5">
      <c r="A54" s="53"/>
      <c r="B54" s="46"/>
      <c r="C54" s="47"/>
      <c r="D54" s="44" t="s">
        <v>28</v>
      </c>
      <c r="E54" s="62">
        <v>0</v>
      </c>
      <c r="F54" s="62">
        <v>0</v>
      </c>
      <c r="G54" s="62">
        <v>0</v>
      </c>
      <c r="H54" s="62">
        <v>0</v>
      </c>
      <c r="I54" s="51">
        <f t="shared" si="11"/>
        <v>0</v>
      </c>
      <c r="J54" s="52">
        <f t="shared" si="3"/>
        <v>0</v>
      </c>
      <c r="K54" s="52">
        <f t="shared" si="1"/>
        <v>0</v>
      </c>
      <c r="L54" s="48"/>
      <c r="M54" s="10"/>
      <c r="N54" s="53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16.25" customHeight="1" x14ac:dyDescent="0.5">
      <c r="A55" s="53">
        <v>6</v>
      </c>
      <c r="B55" s="46" t="s">
        <v>39</v>
      </c>
      <c r="C55" s="47">
        <v>8</v>
      </c>
      <c r="D55" s="29" t="s">
        <v>21</v>
      </c>
      <c r="E55" s="30">
        <f t="shared" ref="E55:H55" si="14">E56+E57+E58+E61</f>
        <v>101326.836</v>
      </c>
      <c r="F55" s="30">
        <f t="shared" si="14"/>
        <v>14694</v>
      </c>
      <c r="G55" s="30">
        <f t="shared" si="14"/>
        <v>37608.987000000008</v>
      </c>
      <c r="H55" s="30">
        <f t="shared" si="14"/>
        <v>26799.009600000001</v>
      </c>
      <c r="I55" s="31">
        <f>H55-F55</f>
        <v>12105.009600000001</v>
      </c>
      <c r="J55" s="30">
        <f t="shared" si="3"/>
        <v>71.256930158741042</v>
      </c>
      <c r="K55" s="30">
        <f t="shared" si="1"/>
        <v>182.38062882809311</v>
      </c>
      <c r="L55" s="48"/>
      <c r="M55" s="10">
        <v>11</v>
      </c>
      <c r="N55" s="49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16.25" customHeight="1" x14ac:dyDescent="0.5">
      <c r="A56" s="53"/>
      <c r="B56" s="46"/>
      <c r="C56" s="47"/>
      <c r="D56" s="36" t="s">
        <v>22</v>
      </c>
      <c r="E56" s="62">
        <v>0</v>
      </c>
      <c r="F56" s="62">
        <v>0</v>
      </c>
      <c r="G56" s="62">
        <v>0</v>
      </c>
      <c r="H56" s="62">
        <v>0</v>
      </c>
      <c r="I56" s="51">
        <f t="shared" si="11"/>
        <v>0</v>
      </c>
      <c r="J56" s="52">
        <f t="shared" si="3"/>
        <v>0</v>
      </c>
      <c r="K56" s="52">
        <f t="shared" si="1"/>
        <v>0</v>
      </c>
      <c r="L56" s="48"/>
      <c r="M56" s="10"/>
      <c r="N56" s="53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16.25" customHeight="1" x14ac:dyDescent="0.5">
      <c r="A57" s="53"/>
      <c r="B57" s="46"/>
      <c r="C57" s="47"/>
      <c r="D57" s="36" t="s">
        <v>23</v>
      </c>
      <c r="E57" s="62">
        <v>77251</v>
      </c>
      <c r="F57" s="62">
        <v>13494</v>
      </c>
      <c r="G57" s="62">
        <v>25658.987000000005</v>
      </c>
      <c r="H57" s="62">
        <v>25658.887000000002</v>
      </c>
      <c r="I57" s="65">
        <f t="shared" si="11"/>
        <v>12164.887000000002</v>
      </c>
      <c r="J57" s="52">
        <f t="shared" si="3"/>
        <v>99.999610273001025</v>
      </c>
      <c r="K57" s="52">
        <f t="shared" si="1"/>
        <v>190.15034089224844</v>
      </c>
      <c r="L57" s="48"/>
      <c r="M57" s="10"/>
      <c r="N57" s="53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16.25" customHeight="1" x14ac:dyDescent="0.5">
      <c r="A58" s="53"/>
      <c r="B58" s="46"/>
      <c r="C58" s="47"/>
      <c r="D58" s="36" t="s">
        <v>24</v>
      </c>
      <c r="E58" s="62">
        <v>11950</v>
      </c>
      <c r="F58" s="62">
        <v>1200</v>
      </c>
      <c r="G58" s="62">
        <v>11950</v>
      </c>
      <c r="H58" s="62">
        <v>1140.1225999999999</v>
      </c>
      <c r="I58" s="65">
        <f t="shared" si="11"/>
        <v>-59.87740000000008</v>
      </c>
      <c r="J58" s="52">
        <f t="shared" si="3"/>
        <v>9.5407748953974885</v>
      </c>
      <c r="K58" s="52">
        <f t="shared" si="1"/>
        <v>95.010216666666665</v>
      </c>
      <c r="L58" s="48"/>
      <c r="M58" s="10"/>
      <c r="N58" s="53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16.25" customHeight="1" x14ac:dyDescent="0.5">
      <c r="A59" s="53"/>
      <c r="B59" s="46"/>
      <c r="C59" s="47"/>
      <c r="D59" s="40" t="s">
        <v>25</v>
      </c>
      <c r="E59" s="62">
        <v>0</v>
      </c>
      <c r="F59" s="62">
        <v>0</v>
      </c>
      <c r="G59" s="62">
        <v>0</v>
      </c>
      <c r="H59" s="62">
        <v>0</v>
      </c>
      <c r="I59" s="51">
        <f t="shared" si="11"/>
        <v>0</v>
      </c>
      <c r="J59" s="52">
        <f t="shared" si="3"/>
        <v>0</v>
      </c>
      <c r="K59" s="52">
        <f t="shared" si="1"/>
        <v>0</v>
      </c>
      <c r="L59" s="48"/>
      <c r="M59" s="10"/>
      <c r="N59" s="53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16.25" customHeight="1" x14ac:dyDescent="0.5">
      <c r="A60" s="53"/>
      <c r="B60" s="46"/>
      <c r="C60" s="47"/>
      <c r="D60" s="40" t="s">
        <v>26</v>
      </c>
      <c r="E60" s="62">
        <v>0</v>
      </c>
      <c r="F60" s="62">
        <v>0</v>
      </c>
      <c r="G60" s="62">
        <v>0</v>
      </c>
      <c r="H60" s="62">
        <v>0</v>
      </c>
      <c r="I60" s="51"/>
      <c r="J60" s="52"/>
      <c r="K60" s="52"/>
      <c r="L60" s="48"/>
      <c r="M60" s="10"/>
      <c r="N60" s="53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16.25" customHeight="1" x14ac:dyDescent="0.5">
      <c r="A61" s="53"/>
      <c r="B61" s="46"/>
      <c r="C61" s="47"/>
      <c r="D61" s="42" t="s">
        <v>27</v>
      </c>
      <c r="E61" s="62">
        <v>12125.836000000001</v>
      </c>
      <c r="F61" s="62">
        <v>0</v>
      </c>
      <c r="G61" s="62">
        <v>0</v>
      </c>
      <c r="H61" s="62">
        <v>0</v>
      </c>
      <c r="I61" s="51">
        <f t="shared" si="11"/>
        <v>0</v>
      </c>
      <c r="J61" s="52">
        <v>0</v>
      </c>
      <c r="K61" s="52">
        <f t="shared" si="1"/>
        <v>0</v>
      </c>
      <c r="L61" s="48"/>
      <c r="M61" s="10"/>
      <c r="N61" s="53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16.25" customHeight="1" x14ac:dyDescent="0.5">
      <c r="A62" s="53"/>
      <c r="B62" s="46"/>
      <c r="C62" s="47"/>
      <c r="D62" s="44" t="s">
        <v>28</v>
      </c>
      <c r="E62" s="62">
        <v>0</v>
      </c>
      <c r="F62" s="62">
        <v>0</v>
      </c>
      <c r="G62" s="62">
        <v>0</v>
      </c>
      <c r="H62" s="62">
        <v>0</v>
      </c>
      <c r="I62" s="51">
        <f t="shared" si="11"/>
        <v>0</v>
      </c>
      <c r="J62" s="52">
        <f t="shared" si="3"/>
        <v>0</v>
      </c>
      <c r="K62" s="52">
        <f t="shared" si="1"/>
        <v>0</v>
      </c>
      <c r="L62" s="48"/>
      <c r="M62" s="10"/>
      <c r="N62" s="53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16.25" customHeight="1" x14ac:dyDescent="0.5">
      <c r="A63" s="53">
        <v>7</v>
      </c>
      <c r="B63" s="46" t="s">
        <v>41</v>
      </c>
      <c r="C63" s="47">
        <v>6</v>
      </c>
      <c r="D63" s="29" t="s">
        <v>21</v>
      </c>
      <c r="E63" s="30">
        <f t="shared" ref="E63:H63" si="15">E64+E65+E66+E67+E69</f>
        <v>10235.6</v>
      </c>
      <c r="F63" s="30">
        <f t="shared" si="15"/>
        <v>209</v>
      </c>
      <c r="G63" s="30">
        <f t="shared" si="15"/>
        <v>7206.6975000000002</v>
      </c>
      <c r="H63" s="30">
        <f t="shared" si="15"/>
        <v>203.89749999999998</v>
      </c>
      <c r="I63" s="67">
        <f>H63-F63</f>
        <v>-5.1025000000000205</v>
      </c>
      <c r="J63" s="30">
        <f t="shared" si="3"/>
        <v>2.8292779043382907</v>
      </c>
      <c r="K63" s="30">
        <f t="shared" si="1"/>
        <v>97.558612440191368</v>
      </c>
      <c r="L63" s="48"/>
      <c r="M63" s="33">
        <v>3</v>
      </c>
      <c r="N63" s="68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16.25" customHeight="1" x14ac:dyDescent="0.5">
      <c r="A64" s="53"/>
      <c r="B64" s="46"/>
      <c r="C64" s="47"/>
      <c r="D64" s="36" t="s">
        <v>22</v>
      </c>
      <c r="E64" s="57">
        <v>0</v>
      </c>
      <c r="F64" s="57">
        <v>0</v>
      </c>
      <c r="G64" s="57">
        <v>0</v>
      </c>
      <c r="H64" s="57">
        <v>0</v>
      </c>
      <c r="I64" s="51">
        <f t="shared" si="11"/>
        <v>0</v>
      </c>
      <c r="J64" s="52">
        <f t="shared" si="3"/>
        <v>0</v>
      </c>
      <c r="K64" s="52">
        <f t="shared" si="1"/>
        <v>0</v>
      </c>
      <c r="L64" s="48"/>
      <c r="M64" s="33"/>
      <c r="N64" s="69"/>
      <c r="O64" s="4"/>
      <c r="P64" s="4"/>
      <c r="Q64" s="4"/>
      <c r="R64" s="4"/>
      <c r="S64" s="4"/>
      <c r="T64" s="4"/>
      <c r="U64" s="4"/>
      <c r="V64" s="4"/>
    </row>
    <row r="65" spans="1:34" s="5" customFormat="1" ht="116.25" customHeight="1" x14ac:dyDescent="0.5">
      <c r="A65" s="53"/>
      <c r="B65" s="46"/>
      <c r="C65" s="47"/>
      <c r="D65" s="36" t="s">
        <v>23</v>
      </c>
      <c r="E65" s="70">
        <v>944.6</v>
      </c>
      <c r="F65" s="66">
        <v>205</v>
      </c>
      <c r="G65" s="66">
        <v>199.89750000000001</v>
      </c>
      <c r="H65" s="66">
        <v>199.89749999999998</v>
      </c>
      <c r="I65" s="71">
        <f t="shared" si="11"/>
        <v>-5.1025000000000205</v>
      </c>
      <c r="J65" s="52">
        <f t="shared" si="3"/>
        <v>99.999999999999986</v>
      </c>
      <c r="K65" s="52">
        <f t="shared" si="1"/>
        <v>97.510975609756088</v>
      </c>
      <c r="L65" s="48"/>
      <c r="M65" s="33"/>
      <c r="N65" s="69"/>
      <c r="O65" s="4"/>
      <c r="P65" s="4"/>
      <c r="Q65" s="4"/>
      <c r="R65" s="4"/>
      <c r="S65" s="4"/>
      <c r="T65" s="4"/>
      <c r="U65" s="4"/>
      <c r="V65" s="4"/>
    </row>
    <row r="66" spans="1:34" s="5" customFormat="1" ht="116.25" customHeight="1" x14ac:dyDescent="0.5">
      <c r="A66" s="53"/>
      <c r="B66" s="46"/>
      <c r="C66" s="47"/>
      <c r="D66" s="36" t="s">
        <v>24</v>
      </c>
      <c r="E66" s="72">
        <v>7006.8</v>
      </c>
      <c r="F66" s="72">
        <v>4</v>
      </c>
      <c r="G66" s="72">
        <v>7006.8</v>
      </c>
      <c r="H66" s="72">
        <v>4</v>
      </c>
      <c r="I66" s="71">
        <f t="shared" si="11"/>
        <v>0</v>
      </c>
      <c r="J66" s="52">
        <f t="shared" si="3"/>
        <v>5.7087400810641092E-2</v>
      </c>
      <c r="K66" s="52">
        <f t="shared" si="1"/>
        <v>100</v>
      </c>
      <c r="L66" s="48"/>
      <c r="M66" s="33"/>
      <c r="N66" s="69"/>
      <c r="O66" s="4"/>
      <c r="P66" s="4"/>
      <c r="Q66" s="4"/>
      <c r="R66" s="4"/>
      <c r="S66" s="4"/>
      <c r="T66" s="4"/>
      <c r="U66" s="4"/>
      <c r="V66" s="4"/>
    </row>
    <row r="67" spans="1:34" s="5" customFormat="1" ht="116.25" customHeight="1" x14ac:dyDescent="0.5">
      <c r="A67" s="53"/>
      <c r="B67" s="46"/>
      <c r="C67" s="47"/>
      <c r="D67" s="40" t="s">
        <v>25</v>
      </c>
      <c r="E67" s="72">
        <v>0</v>
      </c>
      <c r="F67" s="72">
        <v>0</v>
      </c>
      <c r="G67" s="72">
        <v>0</v>
      </c>
      <c r="H67" s="72">
        <v>0</v>
      </c>
      <c r="I67" s="51">
        <v>0</v>
      </c>
      <c r="J67" s="52">
        <f t="shared" si="3"/>
        <v>0</v>
      </c>
      <c r="K67" s="52">
        <f t="shared" si="1"/>
        <v>0</v>
      </c>
      <c r="L67" s="48"/>
      <c r="M67" s="33"/>
      <c r="N67" s="69"/>
      <c r="O67" s="4"/>
      <c r="P67" s="4"/>
      <c r="Q67" s="4"/>
      <c r="R67" s="4"/>
      <c r="S67" s="4"/>
      <c r="T67" s="4"/>
      <c r="U67" s="4"/>
      <c r="V67" s="4"/>
    </row>
    <row r="68" spans="1:34" s="5" customFormat="1" ht="116.25" customHeight="1" x14ac:dyDescent="0.5">
      <c r="A68" s="53"/>
      <c r="B68" s="46"/>
      <c r="C68" s="47"/>
      <c r="D68" s="40" t="s">
        <v>26</v>
      </c>
      <c r="E68" s="72">
        <v>0</v>
      </c>
      <c r="F68" s="72">
        <v>0</v>
      </c>
      <c r="G68" s="72">
        <v>0</v>
      </c>
      <c r="H68" s="72">
        <v>0</v>
      </c>
      <c r="I68" s="51"/>
      <c r="J68" s="52"/>
      <c r="K68" s="52"/>
      <c r="L68" s="48"/>
      <c r="M68" s="33"/>
      <c r="N68" s="69"/>
      <c r="O68" s="4"/>
      <c r="P68" s="4"/>
      <c r="Q68" s="4"/>
      <c r="R68" s="4"/>
      <c r="S68" s="4"/>
      <c r="T68" s="4"/>
      <c r="U68" s="4"/>
      <c r="V68" s="4"/>
    </row>
    <row r="69" spans="1:34" s="5" customFormat="1" ht="116.25" customHeight="1" x14ac:dyDescent="0.5">
      <c r="A69" s="53"/>
      <c r="B69" s="46"/>
      <c r="C69" s="47"/>
      <c r="D69" s="42" t="s">
        <v>27</v>
      </c>
      <c r="E69" s="50">
        <v>2284.1999999999998</v>
      </c>
      <c r="F69" s="57">
        <v>0</v>
      </c>
      <c r="G69" s="57">
        <v>0</v>
      </c>
      <c r="H69" s="57">
        <v>0</v>
      </c>
      <c r="I69" s="51">
        <f t="shared" si="11"/>
        <v>0</v>
      </c>
      <c r="J69" s="52">
        <f t="shared" si="3"/>
        <v>0</v>
      </c>
      <c r="K69" s="52">
        <f t="shared" si="1"/>
        <v>0</v>
      </c>
      <c r="L69" s="48"/>
      <c r="M69" s="33"/>
      <c r="N69" s="69"/>
      <c r="O69" s="4"/>
      <c r="P69" s="4"/>
      <c r="Q69" s="4"/>
      <c r="R69" s="4"/>
      <c r="S69" s="4"/>
      <c r="T69" s="4"/>
      <c r="U69" s="4"/>
      <c r="V69" s="4"/>
    </row>
    <row r="70" spans="1:34" s="5" customFormat="1" ht="116.25" customHeight="1" x14ac:dyDescent="0.5">
      <c r="A70" s="53"/>
      <c r="B70" s="46"/>
      <c r="C70" s="47"/>
      <c r="D70" s="44" t="s">
        <v>28</v>
      </c>
      <c r="E70" s="57">
        <v>0</v>
      </c>
      <c r="F70" s="57">
        <v>0</v>
      </c>
      <c r="G70" s="57">
        <v>0</v>
      </c>
      <c r="H70" s="57">
        <v>0</v>
      </c>
      <c r="I70" s="51">
        <f t="shared" si="11"/>
        <v>0</v>
      </c>
      <c r="J70" s="52">
        <f t="shared" si="3"/>
        <v>0</v>
      </c>
      <c r="K70" s="52">
        <f t="shared" si="1"/>
        <v>0</v>
      </c>
      <c r="L70" s="48"/>
      <c r="M70" s="33"/>
      <c r="N70" s="69"/>
      <c r="O70" s="4"/>
      <c r="P70" s="4"/>
      <c r="Q70" s="4"/>
      <c r="R70" s="4"/>
      <c r="S70" s="4"/>
      <c r="T70" s="4"/>
      <c r="U70" s="4"/>
      <c r="V70" s="4"/>
    </row>
    <row r="71" spans="1:34" s="5" customFormat="1" ht="113.25" customHeight="1" x14ac:dyDescent="0.5">
      <c r="A71" s="53">
        <v>8</v>
      </c>
      <c r="B71" s="46" t="s">
        <v>43</v>
      </c>
      <c r="C71" s="47">
        <v>12</v>
      </c>
      <c r="D71" s="29" t="s">
        <v>21</v>
      </c>
      <c r="E71" s="30">
        <f>E72+E73+E74+E75+E77</f>
        <v>1342484.6700000002</v>
      </c>
      <c r="F71" s="30">
        <f t="shared" ref="F71:G71" si="16">F72+F73+F74+F75+F77</f>
        <v>5431.7056699999994</v>
      </c>
      <c r="G71" s="30">
        <f t="shared" si="16"/>
        <v>185421.22141</v>
      </c>
      <c r="H71" s="30">
        <f>H72+H73+H74+H75+H77</f>
        <v>3988.8509999999997</v>
      </c>
      <c r="I71" s="31">
        <f>H71-F71</f>
        <v>-1442.8546699999997</v>
      </c>
      <c r="J71" s="30">
        <f t="shared" si="3"/>
        <v>2.1512375820132936</v>
      </c>
      <c r="K71" s="30">
        <f t="shared" si="1"/>
        <v>73.436434931129099</v>
      </c>
      <c r="L71" s="48"/>
      <c r="M71" s="10">
        <v>9</v>
      </c>
      <c r="N71" s="64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13.25" customHeight="1" x14ac:dyDescent="0.5">
      <c r="A72" s="53"/>
      <c r="B72" s="46"/>
      <c r="C72" s="47"/>
      <c r="D72" s="36" t="s">
        <v>22</v>
      </c>
      <c r="E72" s="70">
        <v>8356.4</v>
      </c>
      <c r="F72" s="70">
        <v>0</v>
      </c>
      <c r="G72" s="70">
        <v>0</v>
      </c>
      <c r="H72" s="70">
        <v>0</v>
      </c>
      <c r="I72" s="65">
        <f t="shared" si="11"/>
        <v>0</v>
      </c>
      <c r="J72" s="52">
        <f t="shared" si="3"/>
        <v>0</v>
      </c>
      <c r="K72" s="59">
        <f t="shared" si="1"/>
        <v>0</v>
      </c>
      <c r="L72" s="48"/>
      <c r="M72" s="10"/>
      <c r="N72" s="26"/>
      <c r="O72" s="4"/>
      <c r="P72" s="4"/>
      <c r="Q72" s="4"/>
      <c r="R72" s="4"/>
      <c r="S72" s="4"/>
      <c r="T72" s="4"/>
      <c r="U72" s="4"/>
      <c r="V72" s="4"/>
    </row>
    <row r="73" spans="1:34" s="5" customFormat="1" ht="113.25" customHeight="1" x14ac:dyDescent="0.5">
      <c r="A73" s="53"/>
      <c r="B73" s="46"/>
      <c r="C73" s="47"/>
      <c r="D73" s="36" t="s">
        <v>23</v>
      </c>
      <c r="E73" s="70">
        <v>88742.05</v>
      </c>
      <c r="F73" s="66">
        <v>409.15467000000001</v>
      </c>
      <c r="G73" s="66">
        <v>0</v>
      </c>
      <c r="H73" s="66">
        <v>0</v>
      </c>
      <c r="I73" s="65">
        <f t="shared" si="11"/>
        <v>-409.15467000000001</v>
      </c>
      <c r="J73" s="52">
        <f t="shared" si="3"/>
        <v>0</v>
      </c>
      <c r="K73" s="52">
        <f t="shared" si="1"/>
        <v>0</v>
      </c>
      <c r="L73" s="48"/>
      <c r="M73" s="10"/>
      <c r="N73" s="26"/>
      <c r="O73" s="4"/>
      <c r="P73" s="4"/>
      <c r="Q73" s="4"/>
      <c r="R73" s="4"/>
      <c r="S73" s="4"/>
      <c r="T73" s="4"/>
      <c r="U73" s="4"/>
      <c r="V73" s="4"/>
    </row>
    <row r="74" spans="1:34" s="5" customFormat="1" ht="113.25" customHeight="1" x14ac:dyDescent="0.5">
      <c r="A74" s="53"/>
      <c r="B74" s="46"/>
      <c r="C74" s="47"/>
      <c r="D74" s="36" t="s">
        <v>24</v>
      </c>
      <c r="E74" s="70">
        <v>187199.39</v>
      </c>
      <c r="F74" s="70">
        <v>5022.5509999999995</v>
      </c>
      <c r="G74" s="70">
        <v>185421.22141</v>
      </c>
      <c r="H74" s="70">
        <v>3988.8509999999997</v>
      </c>
      <c r="I74" s="65">
        <f t="shared" si="11"/>
        <v>-1033.6999999999998</v>
      </c>
      <c r="J74" s="52">
        <f t="shared" si="3"/>
        <v>2.1512375820132936</v>
      </c>
      <c r="K74" s="52">
        <f t="shared" si="1"/>
        <v>79.418825214517483</v>
      </c>
      <c r="L74" s="48"/>
      <c r="M74" s="10"/>
      <c r="N74" s="26"/>
      <c r="O74" s="4"/>
      <c r="P74" s="4"/>
      <c r="Q74" s="4"/>
      <c r="R74" s="4"/>
      <c r="S74" s="4"/>
      <c r="T74" s="4"/>
      <c r="U74" s="4"/>
      <c r="V74" s="4"/>
    </row>
    <row r="75" spans="1:34" s="5" customFormat="1" ht="113.25" customHeight="1" x14ac:dyDescent="0.5">
      <c r="A75" s="53"/>
      <c r="B75" s="46"/>
      <c r="C75" s="47"/>
      <c r="D75" s="40" t="s">
        <v>25</v>
      </c>
      <c r="E75" s="72">
        <v>0</v>
      </c>
      <c r="F75" s="70">
        <v>0</v>
      </c>
      <c r="G75" s="70">
        <v>0</v>
      </c>
      <c r="H75" s="70">
        <v>0</v>
      </c>
      <c r="I75" s="65">
        <f t="shared" si="11"/>
        <v>0</v>
      </c>
      <c r="J75" s="52">
        <f t="shared" si="3"/>
        <v>0</v>
      </c>
      <c r="K75" s="52">
        <f t="shared" si="1"/>
        <v>0</v>
      </c>
      <c r="L75" s="48"/>
      <c r="M75" s="10"/>
      <c r="N75" s="26"/>
      <c r="O75" s="4"/>
      <c r="P75" s="4"/>
      <c r="Q75" s="4"/>
      <c r="R75" s="4"/>
      <c r="S75" s="4"/>
      <c r="T75" s="4"/>
      <c r="U75" s="4"/>
      <c r="V75" s="4"/>
    </row>
    <row r="76" spans="1:34" s="5" customFormat="1" ht="113.25" customHeight="1" x14ac:dyDescent="0.5">
      <c r="A76" s="53"/>
      <c r="B76" s="46"/>
      <c r="C76" s="47"/>
      <c r="D76" s="40" t="s">
        <v>26</v>
      </c>
      <c r="E76" s="72">
        <v>0</v>
      </c>
      <c r="F76" s="70">
        <v>0</v>
      </c>
      <c r="G76" s="70">
        <v>0</v>
      </c>
      <c r="H76" s="70">
        <v>0</v>
      </c>
      <c r="I76" s="51">
        <v>0</v>
      </c>
      <c r="J76" s="52"/>
      <c r="K76" s="52"/>
      <c r="L76" s="48"/>
      <c r="M76" s="10"/>
      <c r="N76" s="26"/>
      <c r="O76" s="4"/>
      <c r="P76" s="4"/>
      <c r="Q76" s="4"/>
      <c r="R76" s="4"/>
      <c r="S76" s="4"/>
      <c r="T76" s="4"/>
      <c r="U76" s="4"/>
      <c r="V76" s="4"/>
    </row>
    <row r="77" spans="1:34" s="5" customFormat="1" ht="113.25" customHeight="1" x14ac:dyDescent="0.5">
      <c r="A77" s="53"/>
      <c r="B77" s="46"/>
      <c r="C77" s="47"/>
      <c r="D77" s="42" t="s">
        <v>27</v>
      </c>
      <c r="E77" s="50">
        <v>1058186.83</v>
      </c>
      <c r="F77" s="50">
        <v>0</v>
      </c>
      <c r="G77" s="50">
        <v>0</v>
      </c>
      <c r="H77" s="50">
        <v>0</v>
      </c>
      <c r="I77" s="51">
        <v>0</v>
      </c>
      <c r="J77" s="52">
        <f t="shared" si="3"/>
        <v>0</v>
      </c>
      <c r="K77" s="52">
        <f t="shared" si="1"/>
        <v>0</v>
      </c>
      <c r="L77" s="48"/>
      <c r="M77" s="10"/>
      <c r="N77" s="26"/>
      <c r="O77" s="4"/>
      <c r="P77" s="4"/>
      <c r="Q77" s="4"/>
      <c r="R77" s="4"/>
      <c r="S77" s="4"/>
      <c r="T77" s="4"/>
      <c r="U77" s="4"/>
      <c r="V77" s="4"/>
    </row>
    <row r="78" spans="1:34" s="5" customFormat="1" ht="113.25" customHeight="1" x14ac:dyDescent="0.5">
      <c r="A78" s="53"/>
      <c r="B78" s="46"/>
      <c r="C78" s="47"/>
      <c r="D78" s="44" t="s">
        <v>28</v>
      </c>
      <c r="E78" s="57">
        <v>0</v>
      </c>
      <c r="F78" s="50">
        <v>0</v>
      </c>
      <c r="G78" s="50">
        <v>0</v>
      </c>
      <c r="H78" s="50">
        <v>0</v>
      </c>
      <c r="I78" s="51">
        <v>0</v>
      </c>
      <c r="J78" s="52">
        <f t="shared" si="3"/>
        <v>0</v>
      </c>
      <c r="K78" s="52">
        <f t="shared" si="1"/>
        <v>0</v>
      </c>
      <c r="L78" s="48"/>
      <c r="M78" s="10"/>
      <c r="N78" s="26"/>
      <c r="O78" s="4"/>
      <c r="P78" s="4"/>
      <c r="Q78" s="4"/>
      <c r="R78" s="4"/>
      <c r="S78" s="4"/>
      <c r="T78" s="4"/>
      <c r="U78" s="4"/>
      <c r="V78" s="4"/>
    </row>
    <row r="79" spans="1:34" ht="113.25" customHeight="1" x14ac:dyDescent="0.5">
      <c r="A79" s="53">
        <v>9</v>
      </c>
      <c r="B79" s="46" t="s">
        <v>45</v>
      </c>
      <c r="C79" s="47">
        <v>14</v>
      </c>
      <c r="D79" s="29" t="s">
        <v>21</v>
      </c>
      <c r="E79" s="30">
        <f>E80+E81+E82+E85</f>
        <v>493252.86048000003</v>
      </c>
      <c r="F79" s="30">
        <f t="shared" ref="F79:H79" si="17">F80+F81+F82+F85</f>
        <v>58657.964049999995</v>
      </c>
      <c r="G79" s="30">
        <f t="shared" si="17"/>
        <v>295501.10000999999</v>
      </c>
      <c r="H79" s="30">
        <f t="shared" si="17"/>
        <v>46442.91388</v>
      </c>
      <c r="I79" s="31">
        <f>H79-F79</f>
        <v>-12215.050169999995</v>
      </c>
      <c r="J79" s="30">
        <f t="shared" si="3"/>
        <v>15.716663619332833</v>
      </c>
      <c r="K79" s="30">
        <f t="shared" ref="K79:K142" si="18">IF(H79=0,0,H79/F79*100)</f>
        <v>79.175802693070125</v>
      </c>
      <c r="L79" s="48"/>
      <c r="M79" s="73">
        <v>8</v>
      </c>
      <c r="N79" s="64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13.25" customHeight="1" x14ac:dyDescent="0.5">
      <c r="A80" s="53"/>
      <c r="B80" s="46"/>
      <c r="C80" s="47"/>
      <c r="D80" s="36" t="s">
        <v>22</v>
      </c>
      <c r="E80" s="57">
        <v>0</v>
      </c>
      <c r="F80" s="50">
        <v>0</v>
      </c>
      <c r="G80" s="50">
        <v>0</v>
      </c>
      <c r="H80" s="50">
        <v>0</v>
      </c>
      <c r="I80" s="51">
        <v>0</v>
      </c>
      <c r="J80" s="52">
        <f t="shared" si="3"/>
        <v>0</v>
      </c>
      <c r="K80" s="52">
        <f t="shared" si="18"/>
        <v>0</v>
      </c>
      <c r="L80" s="48"/>
      <c r="M80" s="73"/>
      <c r="N80" s="26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13.25" customHeight="1" x14ac:dyDescent="0.5">
      <c r="A81" s="53"/>
      <c r="B81" s="46"/>
      <c r="C81" s="47"/>
      <c r="D81" s="36" t="s">
        <v>23</v>
      </c>
      <c r="E81" s="72">
        <v>20054.5</v>
      </c>
      <c r="F81" s="70">
        <v>120</v>
      </c>
      <c r="G81" s="70">
        <v>0</v>
      </c>
      <c r="H81" s="70">
        <v>0</v>
      </c>
      <c r="I81" s="65">
        <f t="shared" si="11"/>
        <v>-120</v>
      </c>
      <c r="J81" s="52">
        <f t="shared" ref="J81:J152" si="19">IF(H81=0, ,H81/G81*100)</f>
        <v>0</v>
      </c>
      <c r="K81" s="52">
        <f t="shared" si="18"/>
        <v>0</v>
      </c>
      <c r="L81" s="48"/>
      <c r="M81" s="73"/>
      <c r="N81" s="26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13.25" customHeight="1" x14ac:dyDescent="0.5">
      <c r="A82" s="53"/>
      <c r="B82" s="46"/>
      <c r="C82" s="47"/>
      <c r="D82" s="36" t="s">
        <v>24</v>
      </c>
      <c r="E82" s="72">
        <v>344084.81737</v>
      </c>
      <c r="F82" s="70">
        <v>58537.964049999995</v>
      </c>
      <c r="G82" s="70">
        <v>295501.10000999999</v>
      </c>
      <c r="H82" s="70">
        <v>46442.91388</v>
      </c>
      <c r="I82" s="65">
        <f t="shared" si="11"/>
        <v>-12095.050169999995</v>
      </c>
      <c r="J82" s="52">
        <f t="shared" si="19"/>
        <v>15.716663619332833</v>
      </c>
      <c r="K82" s="52">
        <f t="shared" si="18"/>
        <v>79.338109265861974</v>
      </c>
      <c r="L82" s="48"/>
      <c r="M82" s="73"/>
      <c r="N82" s="26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13.25" customHeight="1" x14ac:dyDescent="0.5">
      <c r="A83" s="53"/>
      <c r="B83" s="46"/>
      <c r="C83" s="47"/>
      <c r="D83" s="40" t="s">
        <v>25</v>
      </c>
      <c r="E83" s="72">
        <v>0</v>
      </c>
      <c r="F83" s="72">
        <v>0</v>
      </c>
      <c r="G83" s="72">
        <v>0</v>
      </c>
      <c r="H83" s="72">
        <v>0</v>
      </c>
      <c r="I83" s="51">
        <v>0</v>
      </c>
      <c r="J83" s="52">
        <f t="shared" si="19"/>
        <v>0</v>
      </c>
      <c r="K83" s="52">
        <f t="shared" si="18"/>
        <v>0</v>
      </c>
      <c r="L83" s="48"/>
      <c r="M83" s="73"/>
      <c r="N83" s="26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13.25" customHeight="1" x14ac:dyDescent="0.5">
      <c r="A84" s="53"/>
      <c r="B84" s="46"/>
      <c r="C84" s="47"/>
      <c r="D84" s="40" t="s">
        <v>26</v>
      </c>
      <c r="E84" s="72">
        <v>0</v>
      </c>
      <c r="F84" s="72">
        <v>0</v>
      </c>
      <c r="G84" s="72">
        <v>0</v>
      </c>
      <c r="H84" s="72">
        <v>0</v>
      </c>
      <c r="I84" s="51"/>
      <c r="J84" s="52"/>
      <c r="K84" s="52"/>
      <c r="L84" s="48"/>
      <c r="M84" s="73"/>
      <c r="N84" s="26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13.25" customHeight="1" x14ac:dyDescent="0.5">
      <c r="A85" s="53"/>
      <c r="B85" s="46"/>
      <c r="C85" s="47"/>
      <c r="D85" s="42" t="s">
        <v>27</v>
      </c>
      <c r="E85" s="72">
        <v>129113.54311</v>
      </c>
      <c r="F85" s="57">
        <v>0</v>
      </c>
      <c r="G85" s="57">
        <v>0</v>
      </c>
      <c r="H85" s="57">
        <v>0</v>
      </c>
      <c r="I85" s="51">
        <v>0</v>
      </c>
      <c r="J85" s="52">
        <v>0</v>
      </c>
      <c r="K85" s="52">
        <f t="shared" si="18"/>
        <v>0</v>
      </c>
      <c r="L85" s="48"/>
      <c r="M85" s="73"/>
      <c r="N85" s="26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13.25" customHeight="1" x14ac:dyDescent="0.5">
      <c r="A86" s="53"/>
      <c r="B86" s="46"/>
      <c r="C86" s="47"/>
      <c r="D86" s="44" t="s">
        <v>28</v>
      </c>
      <c r="E86" s="57">
        <v>0</v>
      </c>
      <c r="F86" s="57">
        <v>0</v>
      </c>
      <c r="G86" s="57">
        <v>0</v>
      </c>
      <c r="H86" s="57">
        <v>0</v>
      </c>
      <c r="I86" s="51">
        <v>0</v>
      </c>
      <c r="J86" s="52">
        <f t="shared" si="19"/>
        <v>0</v>
      </c>
      <c r="K86" s="52">
        <f t="shared" si="18"/>
        <v>0</v>
      </c>
      <c r="L86" s="48"/>
      <c r="M86" s="73"/>
      <c r="N86" s="26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0.75" customHeight="1" x14ac:dyDescent="0.5">
      <c r="A87" s="53">
        <v>10</v>
      </c>
      <c r="B87" s="64" t="s">
        <v>47</v>
      </c>
      <c r="C87" s="74">
        <v>4</v>
      </c>
      <c r="D87" s="29" t="s">
        <v>21</v>
      </c>
      <c r="E87" s="30">
        <f t="shared" ref="E87:H87" si="20">E88+E89+E90+E93</f>
        <v>21740.380000000005</v>
      </c>
      <c r="F87" s="30">
        <f t="shared" si="20"/>
        <v>517.72</v>
      </c>
      <c r="G87" s="30">
        <f t="shared" si="20"/>
        <v>669.5</v>
      </c>
      <c r="H87" s="30">
        <f t="shared" si="20"/>
        <v>261.77825999999999</v>
      </c>
      <c r="I87" s="31">
        <f>H87-F87</f>
        <v>-255.94174000000004</v>
      </c>
      <c r="J87" s="30">
        <f t="shared" si="19"/>
        <v>39.100561613144137</v>
      </c>
      <c r="K87" s="30">
        <f t="shared" si="18"/>
        <v>50.563675345746731</v>
      </c>
      <c r="L87" s="75"/>
      <c r="M87" s="73">
        <v>3</v>
      </c>
      <c r="N87" s="64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0.75" customHeight="1" x14ac:dyDescent="0.5">
      <c r="A88" s="53"/>
      <c r="B88" s="64"/>
      <c r="C88" s="74"/>
      <c r="D88" s="36" t="s">
        <v>22</v>
      </c>
      <c r="E88" s="70">
        <v>0</v>
      </c>
      <c r="F88" s="50">
        <v>0</v>
      </c>
      <c r="G88" s="50">
        <v>0</v>
      </c>
      <c r="H88" s="50">
        <v>0</v>
      </c>
      <c r="I88" s="51">
        <f t="shared" si="11"/>
        <v>0</v>
      </c>
      <c r="J88" s="52">
        <f t="shared" si="19"/>
        <v>0</v>
      </c>
      <c r="K88" s="52">
        <f t="shared" si="18"/>
        <v>0</v>
      </c>
      <c r="L88" s="48"/>
      <c r="M88" s="73"/>
      <c r="N88" s="26"/>
      <c r="O88" s="4"/>
      <c r="P88" s="4"/>
      <c r="Q88" s="4"/>
      <c r="R88" s="4"/>
      <c r="S88" s="4"/>
      <c r="T88" s="4"/>
      <c r="U88" s="4"/>
      <c r="V88" s="4"/>
    </row>
    <row r="89" spans="1:34" s="5" customFormat="1" ht="120.75" customHeight="1" x14ac:dyDescent="0.5">
      <c r="A89" s="53"/>
      <c r="B89" s="64"/>
      <c r="C89" s="74"/>
      <c r="D89" s="36" t="s">
        <v>23</v>
      </c>
      <c r="E89" s="70">
        <v>2765.6000000000004</v>
      </c>
      <c r="F89" s="70">
        <v>457.72</v>
      </c>
      <c r="G89" s="70">
        <v>277</v>
      </c>
      <c r="H89" s="70">
        <v>261.77825999999999</v>
      </c>
      <c r="I89" s="65">
        <f t="shared" si="11"/>
        <v>-195.94174000000004</v>
      </c>
      <c r="J89" s="52">
        <f>IF(H89=0, ,H89/G89*100)</f>
        <v>94.504787003610105</v>
      </c>
      <c r="K89" s="52">
        <f t="shared" si="18"/>
        <v>57.19178974045267</v>
      </c>
      <c r="L89" s="48"/>
      <c r="M89" s="73"/>
      <c r="N89" s="26"/>
      <c r="O89" s="4"/>
      <c r="P89" s="4"/>
      <c r="Q89" s="4"/>
      <c r="R89" s="4"/>
      <c r="S89" s="4"/>
      <c r="T89" s="4"/>
      <c r="U89" s="4"/>
      <c r="V89" s="4"/>
    </row>
    <row r="90" spans="1:34" s="5" customFormat="1" ht="120.75" customHeight="1" x14ac:dyDescent="0.5">
      <c r="A90" s="53"/>
      <c r="B90" s="64"/>
      <c r="C90" s="74"/>
      <c r="D90" s="36" t="s">
        <v>24</v>
      </c>
      <c r="E90" s="70">
        <v>392.5</v>
      </c>
      <c r="F90" s="70">
        <v>60</v>
      </c>
      <c r="G90" s="70">
        <v>392.5</v>
      </c>
      <c r="H90" s="70">
        <v>0</v>
      </c>
      <c r="I90" s="65">
        <f t="shared" si="11"/>
        <v>-60</v>
      </c>
      <c r="J90" s="52">
        <f t="shared" si="19"/>
        <v>0</v>
      </c>
      <c r="K90" s="52">
        <f t="shared" si="18"/>
        <v>0</v>
      </c>
      <c r="L90" s="48"/>
      <c r="M90" s="73"/>
      <c r="N90" s="26"/>
      <c r="O90" s="4"/>
      <c r="P90" s="4"/>
      <c r="Q90" s="4"/>
      <c r="R90" s="4"/>
      <c r="S90" s="4"/>
      <c r="T90" s="4"/>
      <c r="U90" s="4"/>
      <c r="V90" s="4"/>
    </row>
    <row r="91" spans="1:34" s="5" customFormat="1" ht="120.75" customHeight="1" x14ac:dyDescent="0.5">
      <c r="A91" s="53"/>
      <c r="B91" s="64"/>
      <c r="C91" s="74"/>
      <c r="D91" s="40" t="s">
        <v>25</v>
      </c>
      <c r="E91" s="70">
        <v>0</v>
      </c>
      <c r="F91" s="70">
        <v>0</v>
      </c>
      <c r="G91" s="70">
        <v>0</v>
      </c>
      <c r="H91" s="70">
        <v>0</v>
      </c>
      <c r="I91" s="51">
        <f t="shared" si="11"/>
        <v>0</v>
      </c>
      <c r="J91" s="52">
        <f t="shared" si="19"/>
        <v>0</v>
      </c>
      <c r="K91" s="52">
        <f t="shared" si="18"/>
        <v>0</v>
      </c>
      <c r="L91" s="48"/>
      <c r="M91" s="73"/>
      <c r="N91" s="26"/>
      <c r="O91" s="4"/>
      <c r="P91" s="4"/>
      <c r="Q91" s="4"/>
      <c r="R91" s="4"/>
      <c r="S91" s="4"/>
      <c r="T91" s="4"/>
      <c r="U91" s="4"/>
      <c r="V91" s="4"/>
    </row>
    <row r="92" spans="1:34" s="5" customFormat="1" ht="120.75" customHeight="1" x14ac:dyDescent="0.5">
      <c r="A92" s="53"/>
      <c r="B92" s="64"/>
      <c r="C92" s="74"/>
      <c r="D92" s="40" t="s">
        <v>26</v>
      </c>
      <c r="E92" s="70">
        <v>216.55</v>
      </c>
      <c r="F92" s="70">
        <v>43.688000000000002</v>
      </c>
      <c r="G92" s="70">
        <v>0</v>
      </c>
      <c r="H92" s="70">
        <v>0</v>
      </c>
      <c r="I92" s="51">
        <f t="shared" si="11"/>
        <v>-43.688000000000002</v>
      </c>
      <c r="J92" s="52"/>
      <c r="K92" s="52"/>
      <c r="L92" s="48"/>
      <c r="M92" s="73"/>
      <c r="N92" s="26"/>
      <c r="O92" s="4"/>
      <c r="P92" s="4"/>
      <c r="Q92" s="4"/>
      <c r="R92" s="4"/>
      <c r="S92" s="4"/>
      <c r="T92" s="4"/>
      <c r="U92" s="4"/>
      <c r="V92" s="4"/>
    </row>
    <row r="93" spans="1:34" s="5" customFormat="1" ht="120.75" customHeight="1" x14ac:dyDescent="0.5">
      <c r="A93" s="53"/>
      <c r="B93" s="64"/>
      <c r="C93" s="74"/>
      <c r="D93" s="42" t="s">
        <v>27</v>
      </c>
      <c r="E93" s="70">
        <v>18582.280000000002</v>
      </c>
      <c r="F93" s="50">
        <v>0</v>
      </c>
      <c r="G93" s="50">
        <v>0</v>
      </c>
      <c r="H93" s="50">
        <v>0</v>
      </c>
      <c r="I93" s="51">
        <f t="shared" si="11"/>
        <v>0</v>
      </c>
      <c r="J93" s="52">
        <f t="shared" si="19"/>
        <v>0</v>
      </c>
      <c r="K93" s="52">
        <f t="shared" si="18"/>
        <v>0</v>
      </c>
      <c r="L93" s="48"/>
      <c r="M93" s="73"/>
      <c r="N93" s="26"/>
      <c r="O93" s="4"/>
      <c r="P93" s="4"/>
      <c r="Q93" s="4"/>
      <c r="R93" s="4"/>
      <c r="S93" s="4"/>
      <c r="T93" s="4"/>
      <c r="U93" s="4"/>
      <c r="V93" s="4"/>
    </row>
    <row r="94" spans="1:34" s="5" customFormat="1" ht="120.75" customHeight="1" x14ac:dyDescent="0.5">
      <c r="A94" s="53"/>
      <c r="B94" s="64"/>
      <c r="C94" s="74"/>
      <c r="D94" s="44" t="s">
        <v>28</v>
      </c>
      <c r="E94" s="50">
        <v>0</v>
      </c>
      <c r="F94" s="50">
        <v>0</v>
      </c>
      <c r="G94" s="50">
        <v>0</v>
      </c>
      <c r="H94" s="50">
        <v>0</v>
      </c>
      <c r="I94" s="51">
        <f t="shared" si="11"/>
        <v>0</v>
      </c>
      <c r="J94" s="52">
        <f t="shared" si="19"/>
        <v>0</v>
      </c>
      <c r="K94" s="52">
        <f t="shared" si="18"/>
        <v>0</v>
      </c>
      <c r="L94" s="48"/>
      <c r="M94" s="73"/>
      <c r="N94" s="26"/>
      <c r="O94" s="4"/>
      <c r="P94" s="4"/>
      <c r="Q94" s="4"/>
      <c r="R94" s="4"/>
      <c r="S94" s="4"/>
      <c r="T94" s="4"/>
      <c r="U94" s="4"/>
      <c r="V94" s="4"/>
    </row>
    <row r="95" spans="1:34" s="5" customFormat="1" ht="120.75" customHeight="1" x14ac:dyDescent="0.5">
      <c r="A95" s="53">
        <v>11</v>
      </c>
      <c r="B95" s="64" t="s">
        <v>49</v>
      </c>
      <c r="C95" s="74">
        <v>3</v>
      </c>
      <c r="D95" s="29" t="s">
        <v>21</v>
      </c>
      <c r="E95" s="30">
        <f t="shared" ref="E95:H95" si="21">E96+E97+E98+E101</f>
        <v>62433.884080000003</v>
      </c>
      <c r="F95" s="30">
        <f t="shared" si="21"/>
        <v>14144.617189999999</v>
      </c>
      <c r="G95" s="30">
        <f t="shared" si="21"/>
        <v>41104.182220000002</v>
      </c>
      <c r="H95" s="30">
        <f t="shared" si="21"/>
        <v>12759.296460000001</v>
      </c>
      <c r="I95" s="31">
        <f>H95-F95</f>
        <v>-1385.3207299999976</v>
      </c>
      <c r="J95" s="30">
        <f t="shared" si="19"/>
        <v>31.041358253301361</v>
      </c>
      <c r="K95" s="30">
        <f t="shared" si="18"/>
        <v>90.206021758019745</v>
      </c>
      <c r="L95" s="76"/>
      <c r="M95" s="73">
        <v>4</v>
      </c>
      <c r="N95" s="77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02.75" customHeight="1" x14ac:dyDescent="0.5">
      <c r="A96" s="53"/>
      <c r="B96" s="64"/>
      <c r="C96" s="74"/>
      <c r="D96" s="36" t="s">
        <v>22</v>
      </c>
      <c r="E96" s="57">
        <v>0</v>
      </c>
      <c r="F96" s="57">
        <v>0</v>
      </c>
      <c r="G96" s="57">
        <v>0</v>
      </c>
      <c r="H96" s="57">
        <v>0</v>
      </c>
      <c r="I96" s="51">
        <f t="shared" ref="I96:I102" si="22">H96-F96</f>
        <v>0</v>
      </c>
      <c r="J96" s="52">
        <f t="shared" si="19"/>
        <v>0</v>
      </c>
      <c r="K96" s="52">
        <f t="shared" si="18"/>
        <v>0</v>
      </c>
      <c r="L96" s="76"/>
      <c r="M96" s="73"/>
      <c r="N96" s="78"/>
      <c r="O96" s="4"/>
      <c r="P96" s="4"/>
      <c r="Q96" s="4"/>
      <c r="R96" s="4"/>
      <c r="S96" s="4"/>
      <c r="T96" s="4"/>
      <c r="U96" s="4"/>
      <c r="V96" s="4"/>
    </row>
    <row r="97" spans="1:34" s="5" customFormat="1" ht="102.75" customHeight="1" x14ac:dyDescent="0.5">
      <c r="A97" s="53"/>
      <c r="B97" s="64"/>
      <c r="C97" s="74"/>
      <c r="D97" s="36" t="s">
        <v>23</v>
      </c>
      <c r="E97" s="72">
        <v>0</v>
      </c>
      <c r="F97" s="72">
        <v>0</v>
      </c>
      <c r="G97" s="66">
        <v>0</v>
      </c>
      <c r="H97" s="57">
        <v>0</v>
      </c>
      <c r="I97" s="51">
        <f t="shared" si="22"/>
        <v>0</v>
      </c>
      <c r="J97" s="52">
        <f t="shared" si="19"/>
        <v>0</v>
      </c>
      <c r="K97" s="52">
        <f t="shared" si="18"/>
        <v>0</v>
      </c>
      <c r="L97" s="76"/>
      <c r="M97" s="73"/>
      <c r="N97" s="78"/>
      <c r="O97" s="4"/>
      <c r="P97" s="4"/>
      <c r="Q97" s="4"/>
      <c r="R97" s="4"/>
      <c r="S97" s="4"/>
      <c r="T97" s="4"/>
      <c r="U97" s="4"/>
      <c r="V97" s="4"/>
    </row>
    <row r="98" spans="1:34" s="5" customFormat="1" ht="102.75" customHeight="1" x14ac:dyDescent="0.5">
      <c r="A98" s="53"/>
      <c r="B98" s="64"/>
      <c r="C98" s="74"/>
      <c r="D98" s="36" t="s">
        <v>24</v>
      </c>
      <c r="E98" s="72">
        <v>48347.181219999999</v>
      </c>
      <c r="F98" s="72">
        <v>14144.617189999999</v>
      </c>
      <c r="G98" s="72">
        <v>41104.182220000002</v>
      </c>
      <c r="H98" s="72">
        <v>12759.296460000001</v>
      </c>
      <c r="I98" s="65">
        <f t="shared" si="22"/>
        <v>-1385.3207299999976</v>
      </c>
      <c r="J98" s="52">
        <f t="shared" si="19"/>
        <v>31.041358253301361</v>
      </c>
      <c r="K98" s="52">
        <f t="shared" si="18"/>
        <v>90.206021758019745</v>
      </c>
      <c r="L98" s="76"/>
      <c r="M98" s="73"/>
      <c r="N98" s="78"/>
      <c r="O98" s="4"/>
      <c r="P98" s="4"/>
      <c r="Q98" s="4"/>
      <c r="R98" s="4"/>
      <c r="S98" s="4"/>
      <c r="T98" s="4"/>
      <c r="U98" s="4"/>
      <c r="V98" s="4"/>
    </row>
    <row r="99" spans="1:34" s="5" customFormat="1" ht="120.75" customHeight="1" x14ac:dyDescent="0.5">
      <c r="A99" s="53"/>
      <c r="B99" s="64"/>
      <c r="C99" s="74"/>
      <c r="D99" s="40" t="s">
        <v>25</v>
      </c>
      <c r="E99" s="72">
        <v>0</v>
      </c>
      <c r="F99" s="57">
        <v>0</v>
      </c>
      <c r="G99" s="57">
        <v>0</v>
      </c>
      <c r="H99" s="57">
        <v>0</v>
      </c>
      <c r="I99" s="51">
        <f t="shared" si="22"/>
        <v>0</v>
      </c>
      <c r="J99" s="52">
        <f t="shared" si="19"/>
        <v>0</v>
      </c>
      <c r="K99" s="52">
        <f t="shared" si="18"/>
        <v>0</v>
      </c>
      <c r="L99" s="76"/>
      <c r="M99" s="73"/>
      <c r="N99" s="78"/>
      <c r="O99" s="4"/>
      <c r="P99" s="4"/>
      <c r="Q99" s="4"/>
      <c r="R99" s="4"/>
      <c r="S99" s="4"/>
      <c r="T99" s="4"/>
      <c r="U99" s="4"/>
      <c r="V99" s="4"/>
    </row>
    <row r="100" spans="1:34" s="5" customFormat="1" ht="120.75" customHeight="1" x14ac:dyDescent="0.5">
      <c r="A100" s="53"/>
      <c r="B100" s="64"/>
      <c r="C100" s="74"/>
      <c r="D100" s="40" t="s">
        <v>26</v>
      </c>
      <c r="E100" s="72">
        <v>0</v>
      </c>
      <c r="F100" s="57">
        <v>0</v>
      </c>
      <c r="G100" s="57">
        <v>0</v>
      </c>
      <c r="H100" s="57">
        <v>0</v>
      </c>
      <c r="I100" s="51"/>
      <c r="J100" s="52"/>
      <c r="K100" s="52"/>
      <c r="L100" s="76"/>
      <c r="M100" s="73"/>
      <c r="N100" s="78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02.75" customHeight="1" x14ac:dyDescent="0.5">
      <c r="A101" s="53"/>
      <c r="B101" s="64"/>
      <c r="C101" s="74"/>
      <c r="D101" s="42" t="s">
        <v>27</v>
      </c>
      <c r="E101" s="50">
        <v>14086.702860000001</v>
      </c>
      <c r="F101" s="57">
        <v>0</v>
      </c>
      <c r="G101" s="57">
        <v>0</v>
      </c>
      <c r="H101" s="57">
        <v>0</v>
      </c>
      <c r="I101" s="51">
        <f t="shared" si="22"/>
        <v>0</v>
      </c>
      <c r="J101" s="52">
        <f t="shared" si="19"/>
        <v>0</v>
      </c>
      <c r="K101" s="52">
        <f t="shared" si="18"/>
        <v>0</v>
      </c>
      <c r="L101" s="76"/>
      <c r="M101" s="73"/>
      <c r="N101" s="78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05.75" customHeight="1" x14ac:dyDescent="0.5">
      <c r="A102" s="53"/>
      <c r="B102" s="64"/>
      <c r="C102" s="74"/>
      <c r="D102" s="44" t="s">
        <v>28</v>
      </c>
      <c r="E102" s="57">
        <v>12788.14286</v>
      </c>
      <c r="F102" s="57">
        <v>0</v>
      </c>
      <c r="G102" s="57">
        <v>0</v>
      </c>
      <c r="H102" s="57">
        <v>0</v>
      </c>
      <c r="I102" s="51">
        <f t="shared" si="22"/>
        <v>0</v>
      </c>
      <c r="J102" s="52">
        <f t="shared" si="19"/>
        <v>0</v>
      </c>
      <c r="K102" s="52">
        <f t="shared" si="18"/>
        <v>0</v>
      </c>
      <c r="L102" s="76"/>
      <c r="M102" s="73"/>
      <c r="N102" s="78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11.75" customHeight="1" x14ac:dyDescent="0.5">
      <c r="A103" s="53">
        <v>12</v>
      </c>
      <c r="B103" s="46" t="s">
        <v>51</v>
      </c>
      <c r="C103" s="47">
        <v>4</v>
      </c>
      <c r="D103" s="29" t="s">
        <v>21</v>
      </c>
      <c r="E103" s="30">
        <f t="shared" ref="E103" si="23">E104+E105+E106+E109+E107</f>
        <v>132117.26500000001</v>
      </c>
      <c r="F103" s="30">
        <f>F104+F105+F106+F109+F107</f>
        <v>6243.5933400000004</v>
      </c>
      <c r="G103" s="30">
        <f>G104+G105+G106+G109+G107</f>
        <v>116811.89499999999</v>
      </c>
      <c r="H103" s="30">
        <f>H104+H105+H106+H109+H107</f>
        <v>6175.2426400000004</v>
      </c>
      <c r="I103" s="31">
        <f>H103-F103</f>
        <v>-68.350699999999961</v>
      </c>
      <c r="J103" s="30">
        <f t="shared" si="19"/>
        <v>5.2864844286619963</v>
      </c>
      <c r="K103" s="30">
        <f t="shared" si="18"/>
        <v>98.905266626477626</v>
      </c>
      <c r="L103" s="48"/>
      <c r="M103" s="73">
        <v>3</v>
      </c>
      <c r="N103" s="68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11.75" customHeight="1" x14ac:dyDescent="0.5">
      <c r="A104" s="53"/>
      <c r="B104" s="46"/>
      <c r="C104" s="47"/>
      <c r="D104" s="36" t="s">
        <v>22</v>
      </c>
      <c r="E104" s="57">
        <v>0</v>
      </c>
      <c r="F104" s="57">
        <v>0</v>
      </c>
      <c r="G104" s="57">
        <v>0</v>
      </c>
      <c r="H104" s="57">
        <v>0</v>
      </c>
      <c r="I104" s="51">
        <f t="shared" ref="I104:I110" si="24">H104-F104</f>
        <v>0</v>
      </c>
      <c r="J104" s="52">
        <f t="shared" si="19"/>
        <v>0</v>
      </c>
      <c r="K104" s="52">
        <f t="shared" si="18"/>
        <v>0</v>
      </c>
      <c r="L104" s="48"/>
      <c r="M104" s="73"/>
      <c r="N104" s="69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11.75" customHeight="1" x14ac:dyDescent="0.5">
      <c r="A105" s="53"/>
      <c r="B105" s="46"/>
      <c r="C105" s="47"/>
      <c r="D105" s="36" t="s">
        <v>23</v>
      </c>
      <c r="E105" s="57">
        <v>36.1</v>
      </c>
      <c r="F105" s="57">
        <v>0</v>
      </c>
      <c r="G105" s="57">
        <v>0</v>
      </c>
      <c r="H105" s="57">
        <v>0</v>
      </c>
      <c r="I105" s="51">
        <f t="shared" si="24"/>
        <v>0</v>
      </c>
      <c r="J105" s="52">
        <f t="shared" si="19"/>
        <v>0</v>
      </c>
      <c r="K105" s="52">
        <f t="shared" si="18"/>
        <v>0</v>
      </c>
      <c r="L105" s="48"/>
      <c r="M105" s="73"/>
      <c r="N105" s="69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11.75" customHeight="1" x14ac:dyDescent="0.5">
      <c r="A106" s="53"/>
      <c r="B106" s="46"/>
      <c r="C106" s="47"/>
      <c r="D106" s="36" t="s">
        <v>24</v>
      </c>
      <c r="E106" s="57">
        <v>132081.16500000001</v>
      </c>
      <c r="F106" s="57">
        <v>6243.5933400000004</v>
      </c>
      <c r="G106" s="57">
        <v>116811.89499999999</v>
      </c>
      <c r="H106" s="57">
        <v>6175.2426400000004</v>
      </c>
      <c r="I106" s="65">
        <f t="shared" si="24"/>
        <v>-68.350699999999961</v>
      </c>
      <c r="J106" s="52">
        <f t="shared" si="19"/>
        <v>5.2864844286619963</v>
      </c>
      <c r="K106" s="52">
        <f t="shared" si="18"/>
        <v>98.905266626477626</v>
      </c>
      <c r="L106" s="48"/>
      <c r="M106" s="73"/>
      <c r="N106" s="69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11.75" customHeight="1" x14ac:dyDescent="0.5">
      <c r="A107" s="53"/>
      <c r="B107" s="46"/>
      <c r="C107" s="47"/>
      <c r="D107" s="40" t="s">
        <v>25</v>
      </c>
      <c r="E107" s="57">
        <v>0</v>
      </c>
      <c r="F107" s="57">
        <v>0</v>
      </c>
      <c r="G107" s="57">
        <v>0</v>
      </c>
      <c r="H107" s="57">
        <v>0</v>
      </c>
      <c r="I107" s="51">
        <f>H107-F107</f>
        <v>0</v>
      </c>
      <c r="J107" s="52">
        <f>IF(H107=0, ,H107/G107*100)</f>
        <v>0</v>
      </c>
      <c r="K107" s="52">
        <f>IF(H107=0,0,H107/F107*100)</f>
        <v>0</v>
      </c>
      <c r="L107" s="48"/>
      <c r="M107" s="73"/>
      <c r="N107" s="69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11.75" customHeight="1" x14ac:dyDescent="0.5">
      <c r="A108" s="53"/>
      <c r="B108" s="46"/>
      <c r="C108" s="47"/>
      <c r="D108" s="40" t="s">
        <v>26</v>
      </c>
      <c r="E108" s="57">
        <v>0</v>
      </c>
      <c r="F108" s="57">
        <v>0</v>
      </c>
      <c r="G108" s="57">
        <v>0</v>
      </c>
      <c r="H108" s="57">
        <v>0</v>
      </c>
      <c r="I108" s="51">
        <f>H108-F108</f>
        <v>0</v>
      </c>
      <c r="J108" s="52">
        <f>IF(H108=0, ,H108/G108*100)</f>
        <v>0</v>
      </c>
      <c r="K108" s="52">
        <f>IF(H108=0,0,H108/F108*100)</f>
        <v>0</v>
      </c>
      <c r="L108" s="48"/>
      <c r="M108" s="73"/>
      <c r="N108" s="69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11.75" customHeight="1" x14ac:dyDescent="0.5">
      <c r="A109" s="53"/>
      <c r="B109" s="46"/>
      <c r="C109" s="47"/>
      <c r="D109" s="42" t="s">
        <v>27</v>
      </c>
      <c r="E109" s="57">
        <v>0</v>
      </c>
      <c r="F109" s="57">
        <v>0</v>
      </c>
      <c r="G109" s="57">
        <v>0</v>
      </c>
      <c r="H109" s="57">
        <v>0</v>
      </c>
      <c r="I109" s="51">
        <f t="shared" si="24"/>
        <v>0</v>
      </c>
      <c r="J109" s="52">
        <f t="shared" si="19"/>
        <v>0</v>
      </c>
      <c r="K109" s="52">
        <f t="shared" si="18"/>
        <v>0</v>
      </c>
      <c r="L109" s="48"/>
      <c r="M109" s="73"/>
      <c r="N109" s="69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11.75" customHeight="1" x14ac:dyDescent="0.5">
      <c r="A110" s="53"/>
      <c r="B110" s="46"/>
      <c r="C110" s="47"/>
      <c r="D110" s="44" t="s">
        <v>28</v>
      </c>
      <c r="E110" s="57">
        <v>0</v>
      </c>
      <c r="F110" s="57">
        <v>0</v>
      </c>
      <c r="G110" s="57">
        <v>0</v>
      </c>
      <c r="H110" s="57">
        <v>0</v>
      </c>
      <c r="I110" s="51">
        <f t="shared" si="24"/>
        <v>0</v>
      </c>
      <c r="J110" s="52">
        <f t="shared" si="19"/>
        <v>0</v>
      </c>
      <c r="K110" s="52">
        <f t="shared" si="18"/>
        <v>0</v>
      </c>
      <c r="L110" s="48"/>
      <c r="M110" s="73"/>
      <c r="N110" s="69"/>
      <c r="O110" s="4"/>
      <c r="P110" s="4"/>
      <c r="Q110" s="4"/>
      <c r="R110" s="4"/>
      <c r="S110" s="4"/>
      <c r="T110" s="4"/>
      <c r="U110" s="4"/>
      <c r="V110" s="4"/>
    </row>
    <row r="111" spans="1:34" ht="111.75" customHeight="1" x14ac:dyDescent="0.5">
      <c r="A111" s="53">
        <v>13</v>
      </c>
      <c r="B111" s="46" t="s">
        <v>52</v>
      </c>
      <c r="C111" s="47">
        <v>2</v>
      </c>
      <c r="D111" s="29" t="s">
        <v>21</v>
      </c>
      <c r="E111" s="30">
        <f>E112+E113+E114+E115+E117</f>
        <v>59543.845999999998</v>
      </c>
      <c r="F111" s="30">
        <f t="shared" ref="F111:H111" si="25">F112+F113+F114+F115+F117</f>
        <v>11448.38593</v>
      </c>
      <c r="G111" s="30">
        <f t="shared" si="25"/>
        <v>56482.097999999998</v>
      </c>
      <c r="H111" s="30">
        <f t="shared" si="25"/>
        <v>11809.843709999999</v>
      </c>
      <c r="I111" s="31">
        <f>H111-F111</f>
        <v>361.45777999999882</v>
      </c>
      <c r="J111" s="30">
        <f t="shared" si="19"/>
        <v>20.90900325621757</v>
      </c>
      <c r="K111" s="30">
        <f t="shared" si="18"/>
        <v>103.15728157846962</v>
      </c>
      <c r="L111" s="48"/>
      <c r="M111" s="73">
        <v>3</v>
      </c>
      <c r="N111" s="79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11.75" customHeight="1" x14ac:dyDescent="0.5">
      <c r="A112" s="53"/>
      <c r="B112" s="46"/>
      <c r="C112" s="47"/>
      <c r="D112" s="36" t="s">
        <v>22</v>
      </c>
      <c r="E112" s="57">
        <v>0</v>
      </c>
      <c r="F112" s="57">
        <v>0</v>
      </c>
      <c r="G112" s="57">
        <v>0</v>
      </c>
      <c r="H112" s="57">
        <v>0</v>
      </c>
      <c r="I112" s="51">
        <f t="shared" ref="I112:I118" si="26">H112-F112</f>
        <v>0</v>
      </c>
      <c r="J112" s="52">
        <f t="shared" si="19"/>
        <v>0</v>
      </c>
      <c r="K112" s="52">
        <f t="shared" si="18"/>
        <v>0</v>
      </c>
      <c r="L112" s="80"/>
      <c r="M112" s="73"/>
      <c r="N112" s="79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11.75" customHeight="1" x14ac:dyDescent="0.5">
      <c r="A113" s="53"/>
      <c r="B113" s="46"/>
      <c r="C113" s="47"/>
      <c r="D113" s="36" t="s">
        <v>23</v>
      </c>
      <c r="E113" s="57">
        <v>0</v>
      </c>
      <c r="F113" s="57">
        <v>0</v>
      </c>
      <c r="G113" s="57">
        <v>0</v>
      </c>
      <c r="H113" s="57">
        <v>0</v>
      </c>
      <c r="I113" s="51">
        <f t="shared" si="26"/>
        <v>0</v>
      </c>
      <c r="J113" s="52">
        <f t="shared" si="19"/>
        <v>0</v>
      </c>
      <c r="K113" s="52">
        <f t="shared" si="18"/>
        <v>0</v>
      </c>
      <c r="L113" s="80"/>
      <c r="M113" s="73"/>
      <c r="N113" s="79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11.75" customHeight="1" x14ac:dyDescent="0.5">
      <c r="A114" s="53"/>
      <c r="B114" s="46"/>
      <c r="C114" s="47"/>
      <c r="D114" s="36" t="s">
        <v>24</v>
      </c>
      <c r="E114" s="66">
        <v>56482.097999999998</v>
      </c>
      <c r="F114" s="72">
        <v>11448.38593</v>
      </c>
      <c r="G114" s="72">
        <v>56482.097999999998</v>
      </c>
      <c r="H114" s="72">
        <v>11809.843709999999</v>
      </c>
      <c r="I114" s="65">
        <f t="shared" si="26"/>
        <v>361.45777999999882</v>
      </c>
      <c r="J114" s="52">
        <f t="shared" si="19"/>
        <v>20.90900325621757</v>
      </c>
      <c r="K114" s="52">
        <f t="shared" si="18"/>
        <v>103.15728157846962</v>
      </c>
      <c r="L114" s="80"/>
      <c r="M114" s="73"/>
      <c r="N114" s="79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11.75" customHeight="1" x14ac:dyDescent="0.5">
      <c r="A115" s="53"/>
      <c r="B115" s="46"/>
      <c r="C115" s="47"/>
      <c r="D115" s="40" t="s">
        <v>25</v>
      </c>
      <c r="E115" s="72">
        <v>0</v>
      </c>
      <c r="F115" s="57">
        <v>0</v>
      </c>
      <c r="G115" s="57">
        <v>0</v>
      </c>
      <c r="H115" s="57">
        <v>0</v>
      </c>
      <c r="I115" s="51">
        <f t="shared" si="26"/>
        <v>0</v>
      </c>
      <c r="J115" s="52">
        <f t="shared" si="19"/>
        <v>0</v>
      </c>
      <c r="K115" s="52">
        <f t="shared" si="18"/>
        <v>0</v>
      </c>
      <c r="L115" s="80"/>
      <c r="M115" s="73"/>
      <c r="N115" s="79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11.75" customHeight="1" x14ac:dyDescent="0.5">
      <c r="A116" s="53"/>
      <c r="B116" s="46"/>
      <c r="C116" s="47"/>
      <c r="D116" s="40" t="s">
        <v>26</v>
      </c>
      <c r="E116" s="72">
        <v>0</v>
      </c>
      <c r="F116" s="57">
        <v>0</v>
      </c>
      <c r="G116" s="57">
        <v>0</v>
      </c>
      <c r="H116" s="57">
        <v>0</v>
      </c>
      <c r="I116" s="51"/>
      <c r="J116" s="52"/>
      <c r="K116" s="52"/>
      <c r="L116" s="80"/>
      <c r="M116" s="73"/>
      <c r="N116" s="79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11.75" customHeight="1" x14ac:dyDescent="0.5">
      <c r="A117" s="53"/>
      <c r="B117" s="46"/>
      <c r="C117" s="47"/>
      <c r="D117" s="42" t="s">
        <v>27</v>
      </c>
      <c r="E117" s="70">
        <v>3061.748</v>
      </c>
      <c r="F117" s="57">
        <v>0</v>
      </c>
      <c r="G117" s="57">
        <v>0</v>
      </c>
      <c r="H117" s="57">
        <v>0</v>
      </c>
      <c r="I117" s="51">
        <f t="shared" si="26"/>
        <v>0</v>
      </c>
      <c r="J117" s="52">
        <f t="shared" si="19"/>
        <v>0</v>
      </c>
      <c r="K117" s="52">
        <f t="shared" si="18"/>
        <v>0</v>
      </c>
      <c r="L117" s="80"/>
      <c r="M117" s="73"/>
      <c r="N117" s="79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11.75" customHeight="1" x14ac:dyDescent="0.5">
      <c r="A118" s="53"/>
      <c r="B118" s="46"/>
      <c r="C118" s="47"/>
      <c r="D118" s="44" t="s">
        <v>28</v>
      </c>
      <c r="E118" s="57">
        <v>0</v>
      </c>
      <c r="F118" s="57">
        <v>0</v>
      </c>
      <c r="G118" s="57">
        <v>0</v>
      </c>
      <c r="H118" s="57">
        <v>0</v>
      </c>
      <c r="I118" s="51">
        <f t="shared" si="26"/>
        <v>0</v>
      </c>
      <c r="J118" s="52">
        <f t="shared" si="19"/>
        <v>0</v>
      </c>
      <c r="K118" s="52">
        <f t="shared" si="18"/>
        <v>0</v>
      </c>
      <c r="L118" s="80"/>
      <c r="M118" s="73"/>
      <c r="N118" s="79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3.75" customHeight="1" x14ac:dyDescent="0.5">
      <c r="A119" s="53">
        <v>14</v>
      </c>
      <c r="B119" s="46" t="s">
        <v>54</v>
      </c>
      <c r="C119" s="47">
        <v>3</v>
      </c>
      <c r="D119" s="29" t="s">
        <v>21</v>
      </c>
      <c r="E119" s="30">
        <f t="shared" ref="E119:H119" si="27">E120+E121+E122+E125</f>
        <v>4851</v>
      </c>
      <c r="F119" s="30">
        <f t="shared" si="27"/>
        <v>76.5</v>
      </c>
      <c r="G119" s="30">
        <f t="shared" si="27"/>
        <v>1206</v>
      </c>
      <c r="H119" s="30">
        <f t="shared" si="27"/>
        <v>76</v>
      </c>
      <c r="I119" s="31">
        <f>H119-F119</f>
        <v>-0.5</v>
      </c>
      <c r="J119" s="30">
        <f t="shared" si="19"/>
        <v>6.3018242122719741</v>
      </c>
      <c r="K119" s="30">
        <f t="shared" si="18"/>
        <v>99.346405228758172</v>
      </c>
      <c r="L119" s="81"/>
      <c r="M119" s="73">
        <v>6</v>
      </c>
      <c r="N119" s="64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05.75" customHeight="1" x14ac:dyDescent="0.5">
      <c r="A120" s="53"/>
      <c r="B120" s="46"/>
      <c r="C120" s="47"/>
      <c r="D120" s="36" t="s">
        <v>22</v>
      </c>
      <c r="E120" s="57">
        <v>0</v>
      </c>
      <c r="F120" s="57">
        <v>0</v>
      </c>
      <c r="G120" s="57">
        <v>0</v>
      </c>
      <c r="H120" s="57">
        <v>0</v>
      </c>
      <c r="I120" s="51">
        <f t="shared" ref="I120:I126" si="28">H120-F120</f>
        <v>0</v>
      </c>
      <c r="J120" s="52">
        <f t="shared" si="19"/>
        <v>0</v>
      </c>
      <c r="K120" s="52">
        <f t="shared" si="18"/>
        <v>0</v>
      </c>
      <c r="L120" s="81"/>
      <c r="M120" s="73"/>
      <c r="N120" s="26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05.75" customHeight="1" x14ac:dyDescent="0.5">
      <c r="A121" s="53"/>
      <c r="B121" s="46"/>
      <c r="C121" s="47"/>
      <c r="D121" s="36" t="s">
        <v>23</v>
      </c>
      <c r="E121" s="72">
        <v>0</v>
      </c>
      <c r="F121" s="70">
        <v>0</v>
      </c>
      <c r="G121" s="72">
        <v>0</v>
      </c>
      <c r="H121" s="72">
        <v>0</v>
      </c>
      <c r="I121" s="65">
        <f t="shared" si="28"/>
        <v>0</v>
      </c>
      <c r="J121" s="52">
        <f t="shared" si="19"/>
        <v>0</v>
      </c>
      <c r="K121" s="52">
        <f t="shared" si="18"/>
        <v>0</v>
      </c>
      <c r="L121" s="81"/>
      <c r="M121" s="73"/>
      <c r="N121" s="26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05.75" customHeight="1" x14ac:dyDescent="0.5">
      <c r="A122" s="53"/>
      <c r="B122" s="46"/>
      <c r="C122" s="47"/>
      <c r="D122" s="36" t="s">
        <v>24</v>
      </c>
      <c r="E122" s="72">
        <v>1206</v>
      </c>
      <c r="F122" s="72">
        <v>76.5</v>
      </c>
      <c r="G122" s="72">
        <v>1206</v>
      </c>
      <c r="H122" s="72">
        <v>76</v>
      </c>
      <c r="I122" s="65">
        <f t="shared" si="28"/>
        <v>-0.5</v>
      </c>
      <c r="J122" s="52">
        <f t="shared" si="19"/>
        <v>6.3018242122719741</v>
      </c>
      <c r="K122" s="52">
        <f t="shared" si="18"/>
        <v>99.346405228758172</v>
      </c>
      <c r="L122" s="81"/>
      <c r="M122" s="73"/>
      <c r="N122" s="26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3.75" customHeight="1" x14ac:dyDescent="0.5">
      <c r="A123" s="53"/>
      <c r="B123" s="46"/>
      <c r="C123" s="47"/>
      <c r="D123" s="40" t="s">
        <v>25</v>
      </c>
      <c r="E123" s="72">
        <v>0</v>
      </c>
      <c r="F123" s="57">
        <v>0</v>
      </c>
      <c r="G123" s="57">
        <v>0</v>
      </c>
      <c r="H123" s="57">
        <v>0</v>
      </c>
      <c r="I123" s="51">
        <f t="shared" si="28"/>
        <v>0</v>
      </c>
      <c r="J123" s="52">
        <f t="shared" si="19"/>
        <v>0</v>
      </c>
      <c r="K123" s="52">
        <f t="shared" si="18"/>
        <v>0</v>
      </c>
      <c r="L123" s="81"/>
      <c r="M123" s="73"/>
      <c r="N123" s="26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3.75" customHeight="1" x14ac:dyDescent="0.5">
      <c r="A124" s="53"/>
      <c r="B124" s="46"/>
      <c r="C124" s="47"/>
      <c r="D124" s="40" t="s">
        <v>26</v>
      </c>
      <c r="E124" s="72">
        <v>0</v>
      </c>
      <c r="F124" s="57">
        <v>0</v>
      </c>
      <c r="G124" s="57">
        <v>0</v>
      </c>
      <c r="H124" s="57">
        <v>0</v>
      </c>
      <c r="I124" s="51">
        <f t="shared" si="28"/>
        <v>0</v>
      </c>
      <c r="J124" s="52">
        <f t="shared" si="19"/>
        <v>0</v>
      </c>
      <c r="K124" s="52">
        <f t="shared" si="18"/>
        <v>0</v>
      </c>
      <c r="L124" s="81"/>
      <c r="M124" s="73"/>
      <c r="N124" s="26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3.75" customHeight="1" x14ac:dyDescent="0.5">
      <c r="A125" s="53"/>
      <c r="B125" s="46"/>
      <c r="C125" s="47"/>
      <c r="D125" s="42" t="s">
        <v>27</v>
      </c>
      <c r="E125" s="57">
        <v>3645</v>
      </c>
      <c r="F125" s="57">
        <v>0</v>
      </c>
      <c r="G125" s="57">
        <v>0</v>
      </c>
      <c r="H125" s="57">
        <v>0</v>
      </c>
      <c r="I125" s="51">
        <f t="shared" si="28"/>
        <v>0</v>
      </c>
      <c r="J125" s="52">
        <f t="shared" si="19"/>
        <v>0</v>
      </c>
      <c r="K125" s="52">
        <f t="shared" si="18"/>
        <v>0</v>
      </c>
      <c r="L125" s="81"/>
      <c r="M125" s="73"/>
      <c r="N125" s="26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3.75" customHeight="1" x14ac:dyDescent="0.5">
      <c r="A126" s="53"/>
      <c r="B126" s="46"/>
      <c r="C126" s="47"/>
      <c r="D126" s="44" t="s">
        <v>28</v>
      </c>
      <c r="E126" s="57">
        <v>0</v>
      </c>
      <c r="F126" s="57">
        <v>0</v>
      </c>
      <c r="G126" s="57">
        <v>0</v>
      </c>
      <c r="H126" s="57">
        <v>0</v>
      </c>
      <c r="I126" s="51">
        <f t="shared" si="28"/>
        <v>0</v>
      </c>
      <c r="J126" s="52">
        <f t="shared" si="19"/>
        <v>0</v>
      </c>
      <c r="K126" s="52">
        <f t="shared" si="18"/>
        <v>0</v>
      </c>
      <c r="L126" s="81"/>
      <c r="M126" s="73"/>
      <c r="N126" s="26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3.75" customHeight="1" x14ac:dyDescent="0.5">
      <c r="A127" s="53">
        <v>15</v>
      </c>
      <c r="B127" s="46" t="s">
        <v>56</v>
      </c>
      <c r="C127" s="47">
        <v>4</v>
      </c>
      <c r="D127" s="29" t="s">
        <v>21</v>
      </c>
      <c r="E127" s="30">
        <f>E128+E129+E130+E131+E133</f>
        <v>164931.99028</v>
      </c>
      <c r="F127" s="30">
        <f t="shared" ref="F127:H127" si="29">F128+F129+F130+F131+F133</f>
        <v>8822.3950000000004</v>
      </c>
      <c r="G127" s="30">
        <f t="shared" si="29"/>
        <v>59175.990279999998</v>
      </c>
      <c r="H127" s="30">
        <f t="shared" si="29"/>
        <v>4562.5874999999996</v>
      </c>
      <c r="I127" s="31">
        <f>H127-F127</f>
        <v>-4259.8075000000008</v>
      </c>
      <c r="J127" s="30">
        <f t="shared" si="19"/>
        <v>7.710200502621821</v>
      </c>
      <c r="K127" s="30">
        <f t="shared" si="18"/>
        <v>51.715973950384218</v>
      </c>
      <c r="L127" s="48"/>
      <c r="M127" s="73">
        <v>4</v>
      </c>
      <c r="N127" s="77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08.75" customHeight="1" x14ac:dyDescent="0.5">
      <c r="A128" s="53"/>
      <c r="B128" s="46"/>
      <c r="C128" s="47"/>
      <c r="D128" s="36" t="s">
        <v>22</v>
      </c>
      <c r="E128" s="62">
        <v>0</v>
      </c>
      <c r="F128" s="62">
        <v>0</v>
      </c>
      <c r="G128" s="62">
        <v>0</v>
      </c>
      <c r="H128" s="62">
        <v>0</v>
      </c>
      <c r="I128" s="71">
        <f t="shared" ref="I128:I134" si="30">H128-F128</f>
        <v>0</v>
      </c>
      <c r="J128" s="52">
        <f t="shared" si="19"/>
        <v>0</v>
      </c>
      <c r="K128" s="52">
        <f t="shared" si="18"/>
        <v>0</v>
      </c>
      <c r="L128" s="48"/>
      <c r="M128" s="73"/>
      <c r="N128" s="78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0.75" customHeight="1" x14ac:dyDescent="0.5">
      <c r="A129" s="53"/>
      <c r="B129" s="46"/>
      <c r="C129" s="47"/>
      <c r="D129" s="36" t="s">
        <v>23</v>
      </c>
      <c r="E129" s="62">
        <v>57756</v>
      </c>
      <c r="F129" s="66">
        <v>0</v>
      </c>
      <c r="G129" s="66">
        <v>0</v>
      </c>
      <c r="H129" s="66">
        <v>0</v>
      </c>
      <c r="I129" s="71">
        <f t="shared" si="30"/>
        <v>0</v>
      </c>
      <c r="J129" s="52">
        <f t="shared" si="19"/>
        <v>0</v>
      </c>
      <c r="K129" s="52">
        <f t="shared" si="18"/>
        <v>0</v>
      </c>
      <c r="L129" s="48"/>
      <c r="M129" s="73"/>
      <c r="N129" s="78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96.75" customHeight="1" x14ac:dyDescent="0.5">
      <c r="A130" s="53"/>
      <c r="B130" s="46"/>
      <c r="C130" s="47"/>
      <c r="D130" s="36" t="s">
        <v>24</v>
      </c>
      <c r="E130" s="54">
        <v>59175.990279999998</v>
      </c>
      <c r="F130" s="66">
        <v>8822.3950000000004</v>
      </c>
      <c r="G130" s="66">
        <v>59175.990279999998</v>
      </c>
      <c r="H130" s="66">
        <v>4562.5874999999996</v>
      </c>
      <c r="I130" s="82">
        <f t="shared" si="30"/>
        <v>-4259.8075000000008</v>
      </c>
      <c r="J130" s="52">
        <f t="shared" si="19"/>
        <v>7.710200502621821</v>
      </c>
      <c r="K130" s="52">
        <f t="shared" si="18"/>
        <v>51.715973950384218</v>
      </c>
      <c r="L130" s="48"/>
      <c r="M130" s="73"/>
      <c r="N130" s="78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123.75" customHeight="1" x14ac:dyDescent="0.5">
      <c r="A131" s="53"/>
      <c r="B131" s="46"/>
      <c r="C131" s="47"/>
      <c r="D131" s="40" t="s">
        <v>25</v>
      </c>
      <c r="E131" s="54">
        <v>0</v>
      </c>
      <c r="F131" s="62">
        <v>0</v>
      </c>
      <c r="G131" s="62">
        <v>0</v>
      </c>
      <c r="H131" s="62">
        <v>0</v>
      </c>
      <c r="I131" s="71">
        <f t="shared" si="30"/>
        <v>0</v>
      </c>
      <c r="J131" s="52">
        <f t="shared" si="19"/>
        <v>0</v>
      </c>
      <c r="K131" s="52">
        <f t="shared" si="18"/>
        <v>0</v>
      </c>
      <c r="L131" s="48"/>
      <c r="M131" s="73"/>
      <c r="N131" s="78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3.75" customHeight="1" x14ac:dyDescent="0.5">
      <c r="A132" s="53"/>
      <c r="B132" s="46"/>
      <c r="C132" s="47"/>
      <c r="D132" s="40" t="s">
        <v>26</v>
      </c>
      <c r="E132" s="54">
        <v>1654.4</v>
      </c>
      <c r="F132" s="62">
        <v>0</v>
      </c>
      <c r="G132" s="62">
        <v>1654.4</v>
      </c>
      <c r="H132" s="62">
        <v>0</v>
      </c>
      <c r="I132" s="71">
        <f t="shared" si="30"/>
        <v>0</v>
      </c>
      <c r="J132" s="52">
        <f t="shared" si="19"/>
        <v>0</v>
      </c>
      <c r="K132" s="52">
        <f t="shared" si="18"/>
        <v>0</v>
      </c>
      <c r="L132" s="48"/>
      <c r="M132" s="73"/>
      <c r="N132" s="78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3.75" customHeight="1" x14ac:dyDescent="0.5">
      <c r="A133" s="53"/>
      <c r="B133" s="46"/>
      <c r="C133" s="47"/>
      <c r="D133" s="42" t="s">
        <v>27</v>
      </c>
      <c r="E133" s="82">
        <v>48000</v>
      </c>
      <c r="F133" s="62">
        <v>0</v>
      </c>
      <c r="G133" s="62">
        <v>0</v>
      </c>
      <c r="H133" s="62">
        <v>0</v>
      </c>
      <c r="I133" s="71">
        <f t="shared" si="30"/>
        <v>0</v>
      </c>
      <c r="J133" s="52">
        <f t="shared" si="19"/>
        <v>0</v>
      </c>
      <c r="K133" s="52">
        <f t="shared" si="18"/>
        <v>0</v>
      </c>
      <c r="L133" s="48"/>
      <c r="M133" s="73"/>
      <c r="N133" s="78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02.75" customHeight="1" x14ac:dyDescent="0.5">
      <c r="A134" s="53"/>
      <c r="B134" s="46"/>
      <c r="C134" s="47"/>
      <c r="D134" s="44" t="s">
        <v>28</v>
      </c>
      <c r="E134" s="62">
        <v>0</v>
      </c>
      <c r="F134" s="62">
        <v>0</v>
      </c>
      <c r="G134" s="62">
        <v>0</v>
      </c>
      <c r="H134" s="62">
        <v>0</v>
      </c>
      <c r="I134" s="71">
        <f t="shared" si="30"/>
        <v>0</v>
      </c>
      <c r="J134" s="52">
        <f t="shared" si="19"/>
        <v>0</v>
      </c>
      <c r="K134" s="52">
        <f t="shared" si="18"/>
        <v>0</v>
      </c>
      <c r="L134" s="48"/>
      <c r="M134" s="73"/>
      <c r="N134" s="78"/>
      <c r="O134" s="4"/>
      <c r="P134" s="4"/>
      <c r="Q134" s="4"/>
      <c r="R134" s="4"/>
      <c r="S134" s="4"/>
      <c r="T134" s="4"/>
      <c r="U134" s="4"/>
      <c r="V134" s="4"/>
    </row>
    <row r="135" spans="1:34" ht="123" customHeight="1" x14ac:dyDescent="0.5">
      <c r="A135" s="53">
        <v>16</v>
      </c>
      <c r="B135" s="46" t="s">
        <v>58</v>
      </c>
      <c r="C135" s="47">
        <v>5</v>
      </c>
      <c r="D135" s="29" t="s">
        <v>21</v>
      </c>
      <c r="E135" s="30">
        <f t="shared" ref="E135:H135" si="31">E136+E137+E138+E141</f>
        <v>59347.81</v>
      </c>
      <c r="F135" s="30">
        <f t="shared" si="31"/>
        <v>12490.77</v>
      </c>
      <c r="G135" s="30">
        <f t="shared" si="31"/>
        <v>45244.396900000007</v>
      </c>
      <c r="H135" s="30">
        <f t="shared" si="31"/>
        <v>13663.713000000002</v>
      </c>
      <c r="I135" s="31">
        <f>H135-F135</f>
        <v>1172.9430000000011</v>
      </c>
      <c r="J135" s="30">
        <f t="shared" si="19"/>
        <v>30.199790330280653</v>
      </c>
      <c r="K135" s="30">
        <f t="shared" si="18"/>
        <v>109.39047792890271</v>
      </c>
      <c r="L135" s="83"/>
      <c r="M135" s="73">
        <v>6</v>
      </c>
      <c r="N135" s="10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99" customHeight="1" x14ac:dyDescent="0.5">
      <c r="A136" s="53"/>
      <c r="B136" s="46"/>
      <c r="C136" s="47"/>
      <c r="D136" s="36" t="s">
        <v>22</v>
      </c>
      <c r="E136" s="57">
        <v>0</v>
      </c>
      <c r="F136" s="57">
        <v>0</v>
      </c>
      <c r="G136" s="57">
        <v>0</v>
      </c>
      <c r="H136" s="57">
        <v>0</v>
      </c>
      <c r="I136" s="51">
        <f t="shared" ref="I136:I142" si="32">H136-F136</f>
        <v>0</v>
      </c>
      <c r="J136" s="52">
        <f t="shared" si="19"/>
        <v>0</v>
      </c>
      <c r="K136" s="52">
        <f t="shared" si="18"/>
        <v>0</v>
      </c>
      <c r="L136" s="84"/>
      <c r="M136" s="73"/>
      <c r="N136" s="10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99" customHeight="1" x14ac:dyDescent="0.5">
      <c r="A137" s="53"/>
      <c r="B137" s="46"/>
      <c r="C137" s="47"/>
      <c r="D137" s="36" t="s">
        <v>23</v>
      </c>
      <c r="E137" s="72">
        <v>0</v>
      </c>
      <c r="F137" s="72">
        <v>0</v>
      </c>
      <c r="G137" s="72">
        <v>0</v>
      </c>
      <c r="H137" s="72">
        <v>0</v>
      </c>
      <c r="I137" s="51">
        <f t="shared" si="32"/>
        <v>0</v>
      </c>
      <c r="J137" s="52">
        <f t="shared" si="19"/>
        <v>0</v>
      </c>
      <c r="K137" s="52">
        <f t="shared" si="18"/>
        <v>0</v>
      </c>
      <c r="L137" s="84"/>
      <c r="M137" s="73"/>
      <c r="N137" s="10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99" customHeight="1" x14ac:dyDescent="0.5">
      <c r="A138" s="53"/>
      <c r="B138" s="46"/>
      <c r="C138" s="47"/>
      <c r="D138" s="36" t="s">
        <v>24</v>
      </c>
      <c r="E138" s="70">
        <v>46571.009999999995</v>
      </c>
      <c r="F138" s="70">
        <v>12490.77</v>
      </c>
      <c r="G138" s="70">
        <v>45244.396900000007</v>
      </c>
      <c r="H138" s="70">
        <v>13663.713000000002</v>
      </c>
      <c r="I138" s="85">
        <f t="shared" si="32"/>
        <v>1172.9430000000011</v>
      </c>
      <c r="J138" s="59">
        <f t="shared" si="19"/>
        <v>30.199790330280653</v>
      </c>
      <c r="K138" s="52">
        <f t="shared" si="18"/>
        <v>109.39047792890271</v>
      </c>
      <c r="L138" s="84"/>
      <c r="M138" s="73"/>
      <c r="N138" s="10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23" customHeight="1" x14ac:dyDescent="0.5">
      <c r="A139" s="53"/>
      <c r="B139" s="46"/>
      <c r="C139" s="47"/>
      <c r="D139" s="40" t="s">
        <v>25</v>
      </c>
      <c r="E139" s="72">
        <v>0</v>
      </c>
      <c r="F139" s="57">
        <v>0</v>
      </c>
      <c r="G139" s="57">
        <v>0</v>
      </c>
      <c r="H139" s="57">
        <v>0</v>
      </c>
      <c r="I139" s="51">
        <f t="shared" si="32"/>
        <v>0</v>
      </c>
      <c r="J139" s="52">
        <f t="shared" si="19"/>
        <v>0</v>
      </c>
      <c r="K139" s="52">
        <f t="shared" si="18"/>
        <v>0</v>
      </c>
      <c r="L139" s="84"/>
      <c r="M139" s="73"/>
      <c r="N139" s="10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23" customHeight="1" x14ac:dyDescent="0.5">
      <c r="A140" s="53"/>
      <c r="B140" s="46"/>
      <c r="C140" s="47"/>
      <c r="D140" s="40" t="s">
        <v>26</v>
      </c>
      <c r="E140" s="72">
        <v>0</v>
      </c>
      <c r="F140" s="57">
        <v>0</v>
      </c>
      <c r="G140" s="57">
        <v>0</v>
      </c>
      <c r="H140" s="57">
        <v>0</v>
      </c>
      <c r="I140" s="51"/>
      <c r="J140" s="52"/>
      <c r="K140" s="52"/>
      <c r="L140" s="84"/>
      <c r="M140" s="73"/>
      <c r="N140" s="10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23" customHeight="1" x14ac:dyDescent="0.5">
      <c r="A141" s="53"/>
      <c r="B141" s="46"/>
      <c r="C141" s="47"/>
      <c r="D141" s="42" t="s">
        <v>27</v>
      </c>
      <c r="E141" s="57">
        <v>12776.8</v>
      </c>
      <c r="F141" s="57">
        <v>0</v>
      </c>
      <c r="G141" s="57">
        <v>0</v>
      </c>
      <c r="H141" s="57">
        <v>0</v>
      </c>
      <c r="I141" s="51">
        <f t="shared" si="32"/>
        <v>0</v>
      </c>
      <c r="J141" s="52">
        <f t="shared" si="19"/>
        <v>0</v>
      </c>
      <c r="K141" s="52">
        <f t="shared" si="18"/>
        <v>0</v>
      </c>
      <c r="L141" s="84"/>
      <c r="M141" s="73"/>
      <c r="N141" s="10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23" customHeight="1" x14ac:dyDescent="0.5">
      <c r="A142" s="53"/>
      <c r="B142" s="46"/>
      <c r="C142" s="47"/>
      <c r="D142" s="44" t="s">
        <v>28</v>
      </c>
      <c r="E142" s="57">
        <v>0</v>
      </c>
      <c r="F142" s="57">
        <v>0</v>
      </c>
      <c r="G142" s="57">
        <v>0</v>
      </c>
      <c r="H142" s="57">
        <v>0</v>
      </c>
      <c r="I142" s="51">
        <f t="shared" si="32"/>
        <v>0</v>
      </c>
      <c r="J142" s="52">
        <f t="shared" si="19"/>
        <v>0</v>
      </c>
      <c r="K142" s="52">
        <f t="shared" si="18"/>
        <v>0</v>
      </c>
      <c r="L142" s="84"/>
      <c r="M142" s="73"/>
      <c r="N142" s="10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23" customHeight="1" x14ac:dyDescent="0.5">
      <c r="A143" s="53">
        <v>17</v>
      </c>
      <c r="B143" s="10" t="s">
        <v>60</v>
      </c>
      <c r="C143" s="47">
        <v>4</v>
      </c>
      <c r="D143" s="29" t="s">
        <v>21</v>
      </c>
      <c r="E143" s="30">
        <f t="shared" ref="E143:H143" si="33">E144+E145+E146+E149+E147</f>
        <v>409080.30000000005</v>
      </c>
      <c r="F143" s="30">
        <f t="shared" si="33"/>
        <v>108306.2</v>
      </c>
      <c r="G143" s="30">
        <f t="shared" si="33"/>
        <v>298307.27999999997</v>
      </c>
      <c r="H143" s="30">
        <f t="shared" si="33"/>
        <v>109666.23699999999</v>
      </c>
      <c r="I143" s="31">
        <f>H143-F143</f>
        <v>1360.0369999999966</v>
      </c>
      <c r="J143" s="30">
        <f t="shared" si="19"/>
        <v>36.762842998669029</v>
      </c>
      <c r="K143" s="30">
        <f t="shared" ref="K143:K182" si="34">IF(H143=0,0,H143/F143*100)</f>
        <v>101.2557332821205</v>
      </c>
      <c r="L143" s="83"/>
      <c r="M143" s="73">
        <v>13</v>
      </c>
      <c r="N143" s="64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11" customHeight="1" x14ac:dyDescent="0.5">
      <c r="A144" s="53"/>
      <c r="B144" s="10"/>
      <c r="C144" s="47"/>
      <c r="D144" s="36" t="s">
        <v>22</v>
      </c>
      <c r="E144" s="50">
        <v>0</v>
      </c>
      <c r="F144" s="50">
        <v>0</v>
      </c>
      <c r="G144" s="50">
        <v>0</v>
      </c>
      <c r="H144" s="50">
        <v>0</v>
      </c>
      <c r="I144" s="86">
        <f t="shared" ref="I144:I150" si="35">H144-F144</f>
        <v>0</v>
      </c>
      <c r="J144" s="59">
        <f t="shared" si="19"/>
        <v>0</v>
      </c>
      <c r="K144" s="59">
        <f t="shared" si="34"/>
        <v>0</v>
      </c>
      <c r="L144" s="83"/>
      <c r="M144" s="73"/>
      <c r="N144" s="26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11" customHeight="1" x14ac:dyDescent="0.5">
      <c r="A145" s="53"/>
      <c r="B145" s="10"/>
      <c r="C145" s="47"/>
      <c r="D145" s="36" t="s">
        <v>23</v>
      </c>
      <c r="E145" s="70">
        <v>96395.6</v>
      </c>
      <c r="F145" s="70">
        <v>18779.12</v>
      </c>
      <c r="G145" s="70">
        <v>18779.099999999999</v>
      </c>
      <c r="H145" s="70">
        <v>18779.099999999999</v>
      </c>
      <c r="I145" s="86">
        <f t="shared" si="35"/>
        <v>-2.0000000000436557E-2</v>
      </c>
      <c r="J145" s="59">
        <f t="shared" si="19"/>
        <v>100</v>
      </c>
      <c r="K145" s="59">
        <f t="shared" si="34"/>
        <v>99.999893498736895</v>
      </c>
      <c r="L145" s="83"/>
      <c r="M145" s="73"/>
      <c r="N145" s="26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11" customHeight="1" x14ac:dyDescent="0.5">
      <c r="A146" s="53"/>
      <c r="B146" s="10"/>
      <c r="C146" s="47"/>
      <c r="D146" s="36" t="s">
        <v>24</v>
      </c>
      <c r="E146" s="70">
        <v>279528.18</v>
      </c>
      <c r="F146" s="50">
        <v>89527.08</v>
      </c>
      <c r="G146" s="50">
        <v>279528.18</v>
      </c>
      <c r="H146" s="50">
        <v>90887.137000000002</v>
      </c>
      <c r="I146" s="85">
        <f t="shared" si="35"/>
        <v>1360.0570000000007</v>
      </c>
      <c r="J146" s="59">
        <f t="shared" si="19"/>
        <v>32.514481008676839</v>
      </c>
      <c r="K146" s="59">
        <f t="shared" si="34"/>
        <v>101.51915710866477</v>
      </c>
      <c r="L146" s="83"/>
      <c r="M146" s="73"/>
      <c r="N146" s="26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23" customHeight="1" x14ac:dyDescent="0.5">
      <c r="A147" s="53"/>
      <c r="B147" s="10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6">
        <f t="shared" si="35"/>
        <v>0</v>
      </c>
      <c r="J147" s="59">
        <f t="shared" si="19"/>
        <v>0</v>
      </c>
      <c r="K147" s="59">
        <f t="shared" si="34"/>
        <v>0</v>
      </c>
      <c r="L147" s="83"/>
      <c r="M147" s="73"/>
      <c r="N147" s="26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23" customHeight="1" x14ac:dyDescent="0.5">
      <c r="A148" s="53"/>
      <c r="B148" s="10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6"/>
      <c r="J148" s="59"/>
      <c r="K148" s="59"/>
      <c r="L148" s="83"/>
      <c r="M148" s="73"/>
      <c r="N148" s="26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23" customHeight="1" x14ac:dyDescent="0.5">
      <c r="A149" s="53"/>
      <c r="B149" s="10"/>
      <c r="C149" s="47"/>
      <c r="D149" s="42" t="s">
        <v>27</v>
      </c>
      <c r="E149" s="50">
        <v>33156.520000000004</v>
      </c>
      <c r="F149" s="50">
        <v>0</v>
      </c>
      <c r="G149" s="50">
        <v>0</v>
      </c>
      <c r="H149" s="50">
        <v>0</v>
      </c>
      <c r="I149" s="86">
        <f t="shared" si="35"/>
        <v>0</v>
      </c>
      <c r="J149" s="59">
        <f t="shared" si="19"/>
        <v>0</v>
      </c>
      <c r="K149" s="59">
        <f t="shared" si="34"/>
        <v>0</v>
      </c>
      <c r="L149" s="83"/>
      <c r="M149" s="73"/>
      <c r="N149" s="26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23" customHeight="1" x14ac:dyDescent="0.5">
      <c r="A150" s="53"/>
      <c r="B150" s="10"/>
      <c r="C150" s="47"/>
      <c r="D150" s="44" t="s">
        <v>28</v>
      </c>
      <c r="E150" s="87">
        <v>0</v>
      </c>
      <c r="F150" s="50">
        <v>0</v>
      </c>
      <c r="G150" s="50">
        <v>0</v>
      </c>
      <c r="H150" s="50">
        <v>0</v>
      </c>
      <c r="I150" s="86">
        <f t="shared" si="35"/>
        <v>0</v>
      </c>
      <c r="J150" s="59">
        <f t="shared" si="19"/>
        <v>0</v>
      </c>
      <c r="K150" s="59">
        <f t="shared" si="34"/>
        <v>0</v>
      </c>
      <c r="L150" s="83"/>
      <c r="M150" s="73"/>
      <c r="N150" s="26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03.5" customHeight="1" x14ac:dyDescent="0.5">
      <c r="A151" s="53">
        <v>18</v>
      </c>
      <c r="B151" s="46" t="s">
        <v>62</v>
      </c>
      <c r="C151" s="47">
        <v>2</v>
      </c>
      <c r="D151" s="29" t="s">
        <v>21</v>
      </c>
      <c r="E151" s="30">
        <f>E152+E153+E154+E155+E157</f>
        <v>3850.2099999999996</v>
      </c>
      <c r="F151" s="30">
        <f t="shared" ref="F151:H151" si="36">F152+F153+F154+F155+F157</f>
        <v>920.32</v>
      </c>
      <c r="G151" s="30">
        <f t="shared" si="36"/>
        <v>1227.6099999999999</v>
      </c>
      <c r="H151" s="30">
        <f t="shared" si="36"/>
        <v>861.65296999999998</v>
      </c>
      <c r="I151" s="31">
        <f>H151-F151</f>
        <v>-58.667030000000068</v>
      </c>
      <c r="J151" s="30">
        <f t="shared" si="19"/>
        <v>70.189471411930498</v>
      </c>
      <c r="K151" s="30">
        <f t="shared" si="34"/>
        <v>93.625366176981913</v>
      </c>
      <c r="L151" s="48"/>
      <c r="M151" s="73">
        <v>6</v>
      </c>
      <c r="N151" s="56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03.5" customHeight="1" x14ac:dyDescent="0.5">
      <c r="A152" s="53"/>
      <c r="B152" s="46"/>
      <c r="C152" s="47"/>
      <c r="D152" s="36" t="s">
        <v>22</v>
      </c>
      <c r="E152" s="57">
        <v>0</v>
      </c>
      <c r="F152" s="57">
        <v>0</v>
      </c>
      <c r="G152" s="57">
        <v>0</v>
      </c>
      <c r="H152" s="57">
        <v>0</v>
      </c>
      <c r="I152" s="88">
        <f t="shared" ref="I152:I158" si="37">H152-F152</f>
        <v>0</v>
      </c>
      <c r="J152" s="57">
        <f t="shared" si="19"/>
        <v>0</v>
      </c>
      <c r="K152" s="57">
        <f t="shared" si="34"/>
        <v>0</v>
      </c>
      <c r="L152" s="48"/>
      <c r="M152" s="73"/>
      <c r="N152" s="60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03.5" customHeight="1" x14ac:dyDescent="0.5">
      <c r="A153" s="53"/>
      <c r="B153" s="46"/>
      <c r="C153" s="47"/>
      <c r="D153" s="36" t="s">
        <v>23</v>
      </c>
      <c r="E153" s="72">
        <v>3045.7</v>
      </c>
      <c r="F153" s="72">
        <v>920.32</v>
      </c>
      <c r="G153" s="72">
        <v>920.3</v>
      </c>
      <c r="H153" s="72">
        <v>861.65296999999998</v>
      </c>
      <c r="I153" s="85">
        <f t="shared" si="37"/>
        <v>-58.667030000000068</v>
      </c>
      <c r="J153" s="57">
        <f t="shared" ref="J153" si="38">IF(H153=0, ,H153/G153*100)</f>
        <v>93.627400847549708</v>
      </c>
      <c r="K153" s="57">
        <f t="shared" si="34"/>
        <v>93.625366176981913</v>
      </c>
      <c r="L153" s="48"/>
      <c r="M153" s="73"/>
      <c r="N153" s="60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03.5" customHeight="1" x14ac:dyDescent="0.5">
      <c r="A154" s="53"/>
      <c r="B154" s="46"/>
      <c r="C154" s="47"/>
      <c r="D154" s="36" t="s">
        <v>24</v>
      </c>
      <c r="E154" s="72">
        <v>307.31</v>
      </c>
      <c r="F154" s="72">
        <v>0</v>
      </c>
      <c r="G154" s="72">
        <v>307.31</v>
      </c>
      <c r="H154" s="72">
        <v>0</v>
      </c>
      <c r="I154" s="88">
        <f t="shared" si="37"/>
        <v>0</v>
      </c>
      <c r="J154" s="57">
        <f>IF(H154=0, ,H154/G154*100)</f>
        <v>0</v>
      </c>
      <c r="K154" s="57">
        <f t="shared" si="34"/>
        <v>0</v>
      </c>
      <c r="L154" s="48"/>
      <c r="M154" s="73"/>
      <c r="N154" s="60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03.5" customHeight="1" x14ac:dyDescent="0.5">
      <c r="A155" s="53"/>
      <c r="B155" s="46"/>
      <c r="C155" s="47"/>
      <c r="D155" s="40" t="s">
        <v>25</v>
      </c>
      <c r="E155" s="72">
        <v>0</v>
      </c>
      <c r="F155" s="72">
        <v>0</v>
      </c>
      <c r="G155" s="72">
        <v>0</v>
      </c>
      <c r="H155" s="72">
        <v>0</v>
      </c>
      <c r="I155" s="88">
        <f t="shared" si="37"/>
        <v>0</v>
      </c>
      <c r="J155" s="57">
        <f t="shared" ref="J155:J182" si="39">IF(H155=0, ,H155/G155*100)</f>
        <v>0</v>
      </c>
      <c r="K155" s="57">
        <f t="shared" si="34"/>
        <v>0</v>
      </c>
      <c r="L155" s="48"/>
      <c r="M155" s="73"/>
      <c r="N155" s="60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03.5" customHeight="1" x14ac:dyDescent="0.5">
      <c r="A156" s="53"/>
      <c r="B156" s="46"/>
      <c r="C156" s="47"/>
      <c r="D156" s="40"/>
      <c r="E156" s="72">
        <v>0</v>
      </c>
      <c r="F156" s="72">
        <v>0</v>
      </c>
      <c r="G156" s="72">
        <v>0</v>
      </c>
      <c r="H156" s="72">
        <v>0</v>
      </c>
      <c r="I156" s="88">
        <f t="shared" si="37"/>
        <v>0</v>
      </c>
      <c r="J156" s="57">
        <f t="shared" si="39"/>
        <v>0</v>
      </c>
      <c r="K156" s="57">
        <f t="shared" si="34"/>
        <v>0</v>
      </c>
      <c r="L156" s="48"/>
      <c r="M156" s="73"/>
      <c r="N156" s="60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03.5" customHeight="1" x14ac:dyDescent="0.5">
      <c r="A157" s="53"/>
      <c r="B157" s="46"/>
      <c r="C157" s="47"/>
      <c r="D157" s="42" t="s">
        <v>27</v>
      </c>
      <c r="E157" s="57">
        <v>497.2</v>
      </c>
      <c r="F157" s="57">
        <v>0</v>
      </c>
      <c r="G157" s="57">
        <v>0</v>
      </c>
      <c r="H157" s="57">
        <v>0</v>
      </c>
      <c r="I157" s="88">
        <f t="shared" si="37"/>
        <v>0</v>
      </c>
      <c r="J157" s="57">
        <f t="shared" si="39"/>
        <v>0</v>
      </c>
      <c r="K157" s="57">
        <f t="shared" si="34"/>
        <v>0</v>
      </c>
      <c r="L157" s="48"/>
      <c r="M157" s="73"/>
      <c r="N157" s="60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03.5" customHeight="1" x14ac:dyDescent="0.5">
      <c r="A158" s="53"/>
      <c r="B158" s="46"/>
      <c r="C158" s="47"/>
      <c r="D158" s="44" t="s">
        <v>28</v>
      </c>
      <c r="E158" s="57">
        <v>0</v>
      </c>
      <c r="F158" s="57">
        <v>0</v>
      </c>
      <c r="G158" s="57">
        <v>0</v>
      </c>
      <c r="H158" s="57">
        <v>0</v>
      </c>
      <c r="I158" s="88">
        <f t="shared" si="37"/>
        <v>0</v>
      </c>
      <c r="J158" s="57">
        <f t="shared" si="39"/>
        <v>0</v>
      </c>
      <c r="K158" s="57">
        <f t="shared" si="34"/>
        <v>0</v>
      </c>
      <c r="L158" s="48"/>
      <c r="M158" s="73"/>
      <c r="N158" s="60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03.5" customHeight="1" x14ac:dyDescent="0.5">
      <c r="A159" s="53">
        <v>19</v>
      </c>
      <c r="B159" s="46" t="s">
        <v>64</v>
      </c>
      <c r="C159" s="47">
        <v>4</v>
      </c>
      <c r="D159" s="29" t="s">
        <v>21</v>
      </c>
      <c r="E159" s="30">
        <f t="shared" ref="E159:H159" si="40">E160+E161+E162+E165</f>
        <v>87387.72</v>
      </c>
      <c r="F159" s="30">
        <f t="shared" si="40"/>
        <v>15743.137400000001</v>
      </c>
      <c r="G159" s="30">
        <f>G160+G161+G162+G165</f>
        <v>24419.056999999997</v>
      </c>
      <c r="H159" s="30">
        <f t="shared" si="40"/>
        <v>16164.557680000002</v>
      </c>
      <c r="I159" s="31">
        <f>H159-F159</f>
        <v>421.42028000000028</v>
      </c>
      <c r="J159" s="30">
        <f t="shared" si="39"/>
        <v>66.196486129665061</v>
      </c>
      <c r="K159" s="30">
        <f t="shared" si="34"/>
        <v>102.67685067653669</v>
      </c>
      <c r="L159" s="89"/>
      <c r="M159" s="73">
        <v>6</v>
      </c>
      <c r="N159" s="64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03.5" customHeight="1" x14ac:dyDescent="0.5">
      <c r="A160" s="53"/>
      <c r="B160" s="46"/>
      <c r="C160" s="47"/>
      <c r="D160" s="36" t="s">
        <v>22</v>
      </c>
      <c r="E160" s="72">
        <v>0</v>
      </c>
      <c r="F160" s="72">
        <v>0</v>
      </c>
      <c r="G160" s="72">
        <v>0</v>
      </c>
      <c r="H160" s="72">
        <v>0</v>
      </c>
      <c r="I160" s="85">
        <f>H160-F160</f>
        <v>0</v>
      </c>
      <c r="J160" s="52">
        <f t="shared" si="39"/>
        <v>0</v>
      </c>
      <c r="K160" s="52">
        <f t="shared" si="34"/>
        <v>0</v>
      </c>
      <c r="L160" s="89"/>
      <c r="M160" s="73"/>
      <c r="N160" s="26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03.5" customHeight="1" x14ac:dyDescent="0.5">
      <c r="A161" s="53"/>
      <c r="B161" s="46"/>
      <c r="C161" s="47"/>
      <c r="D161" s="36" t="s">
        <v>23</v>
      </c>
      <c r="E161" s="72">
        <v>78087.100000000006</v>
      </c>
      <c r="F161" s="66">
        <v>15411.937400000001</v>
      </c>
      <c r="G161" s="66">
        <v>16519.056999999997</v>
      </c>
      <c r="H161" s="66">
        <v>15913.439680000001</v>
      </c>
      <c r="I161" s="88">
        <f t="shared" ref="I161:I166" si="41">H161-F161</f>
        <v>501.50228000000061</v>
      </c>
      <c r="J161" s="52">
        <f t="shared" si="39"/>
        <v>96.333826319504823</v>
      </c>
      <c r="K161" s="52">
        <f t="shared" si="34"/>
        <v>103.2539859654504</v>
      </c>
      <c r="L161" s="89"/>
      <c r="M161" s="73"/>
      <c r="N161" s="26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03.5" customHeight="1" x14ac:dyDescent="0.5">
      <c r="A162" s="53"/>
      <c r="B162" s="46"/>
      <c r="C162" s="47"/>
      <c r="D162" s="36" t="s">
        <v>24</v>
      </c>
      <c r="E162" s="70">
        <v>7900</v>
      </c>
      <c r="F162" s="72">
        <v>331.2</v>
      </c>
      <c r="G162" s="72">
        <v>7900</v>
      </c>
      <c r="H162" s="72">
        <v>251.11799999999999</v>
      </c>
      <c r="I162" s="85">
        <f t="shared" si="41"/>
        <v>-80.081999999999994</v>
      </c>
      <c r="J162" s="52">
        <f t="shared" si="39"/>
        <v>3.1787088607594938</v>
      </c>
      <c r="K162" s="52">
        <f t="shared" si="34"/>
        <v>75.820652173913047</v>
      </c>
      <c r="L162" s="89"/>
      <c r="M162" s="73"/>
      <c r="N162" s="26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03.5" customHeight="1" x14ac:dyDescent="0.5">
      <c r="A163" s="53"/>
      <c r="B163" s="46"/>
      <c r="C163" s="47"/>
      <c r="D163" s="40" t="s">
        <v>25</v>
      </c>
      <c r="E163" s="72">
        <v>0</v>
      </c>
      <c r="F163" s="72">
        <v>0</v>
      </c>
      <c r="G163" s="72">
        <v>0</v>
      </c>
      <c r="H163" s="72">
        <v>0</v>
      </c>
      <c r="I163" s="85">
        <f t="shared" si="41"/>
        <v>0</v>
      </c>
      <c r="J163" s="52">
        <f t="shared" si="39"/>
        <v>0</v>
      </c>
      <c r="K163" s="52">
        <f t="shared" si="34"/>
        <v>0</v>
      </c>
      <c r="L163" s="89"/>
      <c r="M163" s="73"/>
      <c r="N163" s="26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03.5" customHeight="1" x14ac:dyDescent="0.5">
      <c r="A164" s="53"/>
      <c r="B164" s="46"/>
      <c r="C164" s="47"/>
      <c r="D164" s="40" t="s">
        <v>26</v>
      </c>
      <c r="E164" s="72">
        <v>0</v>
      </c>
      <c r="F164" s="72">
        <v>0</v>
      </c>
      <c r="G164" s="72">
        <v>0</v>
      </c>
      <c r="H164" s="72">
        <v>0</v>
      </c>
      <c r="I164" s="85"/>
      <c r="J164" s="52"/>
      <c r="K164" s="52"/>
      <c r="L164" s="89"/>
      <c r="M164" s="73"/>
      <c r="N164" s="26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03.5" customHeight="1" x14ac:dyDescent="0.5">
      <c r="A165" s="53"/>
      <c r="B165" s="46"/>
      <c r="C165" s="47"/>
      <c r="D165" s="42" t="s">
        <v>27</v>
      </c>
      <c r="E165" s="57">
        <v>1400.62</v>
      </c>
      <c r="F165" s="57">
        <v>0</v>
      </c>
      <c r="G165" s="57">
        <v>0</v>
      </c>
      <c r="H165" s="57">
        <v>0</v>
      </c>
      <c r="I165" s="85">
        <f t="shared" si="41"/>
        <v>0</v>
      </c>
      <c r="J165" s="52">
        <f t="shared" si="39"/>
        <v>0</v>
      </c>
      <c r="K165" s="52">
        <f t="shared" si="34"/>
        <v>0</v>
      </c>
      <c r="L165" s="89"/>
      <c r="M165" s="73"/>
      <c r="N165" s="26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03.5" customHeight="1" x14ac:dyDescent="0.5">
      <c r="A166" s="53"/>
      <c r="B166" s="46"/>
      <c r="C166" s="47"/>
      <c r="D166" s="44" t="s">
        <v>28</v>
      </c>
      <c r="E166" s="57">
        <v>0</v>
      </c>
      <c r="F166" s="57">
        <v>0</v>
      </c>
      <c r="G166" s="57">
        <v>0</v>
      </c>
      <c r="H166" s="57">
        <v>0</v>
      </c>
      <c r="I166" s="85">
        <f t="shared" si="41"/>
        <v>0</v>
      </c>
      <c r="J166" s="52">
        <f t="shared" si="39"/>
        <v>0</v>
      </c>
      <c r="K166" s="52">
        <f t="shared" si="34"/>
        <v>0</v>
      </c>
      <c r="L166" s="89"/>
      <c r="M166" s="73"/>
      <c r="N166" s="26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16.25" customHeight="1" x14ac:dyDescent="0.5">
      <c r="A167" s="53">
        <v>20</v>
      </c>
      <c r="B167" s="46" t="s">
        <v>67</v>
      </c>
      <c r="C167" s="47">
        <v>8</v>
      </c>
      <c r="D167" s="29" t="s">
        <v>21</v>
      </c>
      <c r="E167" s="30">
        <f>E168+E169+E170+E171+E173</f>
        <v>547943.46669000003</v>
      </c>
      <c r="F167" s="30">
        <f t="shared" ref="F167:H167" si="42">F168+F169+F170+F171+F173</f>
        <v>119878.30150999999</v>
      </c>
      <c r="G167" s="30">
        <f t="shared" si="42"/>
        <v>388842.68215000001</v>
      </c>
      <c r="H167" s="30">
        <f t="shared" si="42"/>
        <v>116255.81580000001</v>
      </c>
      <c r="I167" s="31">
        <f>H167-F167</f>
        <v>-3622.485709999979</v>
      </c>
      <c r="J167" s="30">
        <f t="shared" si="39"/>
        <v>29.897905023490491</v>
      </c>
      <c r="K167" s="30">
        <f t="shared" si="34"/>
        <v>96.978197334821431</v>
      </c>
      <c r="L167" s="48"/>
      <c r="M167" s="73">
        <v>10</v>
      </c>
      <c r="N167" s="64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16.25" customHeight="1" x14ac:dyDescent="0.5">
      <c r="A168" s="53"/>
      <c r="B168" s="46"/>
      <c r="C168" s="47"/>
      <c r="D168" s="36" t="s">
        <v>22</v>
      </c>
      <c r="E168" s="66">
        <v>4852.6000000000004</v>
      </c>
      <c r="F168" s="72">
        <v>1061.3800000000001</v>
      </c>
      <c r="G168" s="72">
        <v>1061.3800000000001</v>
      </c>
      <c r="H168" s="72">
        <v>936.73648000000003</v>
      </c>
      <c r="I168" s="85">
        <f>H168-F168</f>
        <v>-124.64352000000008</v>
      </c>
      <c r="J168" s="52">
        <f t="shared" si="39"/>
        <v>88.25646611015847</v>
      </c>
      <c r="K168" s="52">
        <f t="shared" si="34"/>
        <v>88.25646611015847</v>
      </c>
      <c r="L168" s="48"/>
      <c r="M168" s="73"/>
      <c r="N168" s="26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16.25" customHeight="1" x14ac:dyDescent="0.5">
      <c r="A169" s="53"/>
      <c r="B169" s="46"/>
      <c r="C169" s="47"/>
      <c r="D169" s="36" t="s">
        <v>23</v>
      </c>
      <c r="E169" s="70">
        <v>38862.396999999997</v>
      </c>
      <c r="F169" s="72">
        <v>2601.1665000000003</v>
      </c>
      <c r="G169" s="72">
        <v>6395.0729000000001</v>
      </c>
      <c r="H169" s="72">
        <v>6139.7465999999995</v>
      </c>
      <c r="I169" s="85">
        <f t="shared" ref="I169:I174" si="43">H169-F169</f>
        <v>3538.5800999999992</v>
      </c>
      <c r="J169" s="52">
        <f t="shared" si="39"/>
        <v>96.00745286265618</v>
      </c>
      <c r="K169" s="52">
        <f t="shared" si="34"/>
        <v>236.03820055348243</v>
      </c>
      <c r="L169" s="48"/>
      <c r="M169" s="73"/>
      <c r="N169" s="26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16.25" customHeight="1" x14ac:dyDescent="0.5">
      <c r="A170" s="53"/>
      <c r="B170" s="46"/>
      <c r="C170" s="47"/>
      <c r="D170" s="36" t="s">
        <v>24</v>
      </c>
      <c r="E170" s="70">
        <v>381386.22925000003</v>
      </c>
      <c r="F170" s="72">
        <v>116215.75500999999</v>
      </c>
      <c r="G170" s="72">
        <v>381386.22925000003</v>
      </c>
      <c r="H170" s="72">
        <v>109179.33272000001</v>
      </c>
      <c r="I170" s="85">
        <f t="shared" si="43"/>
        <v>-7036.4222899999877</v>
      </c>
      <c r="J170" s="52">
        <f t="shared" si="39"/>
        <v>28.626972959852875</v>
      </c>
      <c r="K170" s="52">
        <f t="shared" si="34"/>
        <v>93.945380048174599</v>
      </c>
      <c r="L170" s="48"/>
      <c r="M170" s="73"/>
      <c r="N170" s="26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16.25" customHeight="1" x14ac:dyDescent="0.5">
      <c r="A171" s="53"/>
      <c r="B171" s="46"/>
      <c r="C171" s="47"/>
      <c r="D171" s="40" t="s">
        <v>25</v>
      </c>
      <c r="E171" s="72">
        <v>0</v>
      </c>
      <c r="F171" s="57">
        <v>0</v>
      </c>
      <c r="G171" s="57">
        <v>0</v>
      </c>
      <c r="H171" s="57">
        <v>0</v>
      </c>
      <c r="I171" s="85">
        <f t="shared" si="43"/>
        <v>0</v>
      </c>
      <c r="J171" s="52">
        <f t="shared" si="39"/>
        <v>0</v>
      </c>
      <c r="K171" s="52">
        <f t="shared" si="34"/>
        <v>0</v>
      </c>
      <c r="L171" s="48"/>
      <c r="M171" s="73"/>
      <c r="N171" s="26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16.25" customHeight="1" x14ac:dyDescent="0.5">
      <c r="A172" s="53"/>
      <c r="B172" s="46"/>
      <c r="C172" s="47"/>
      <c r="D172" s="40" t="s">
        <v>26</v>
      </c>
      <c r="E172" s="72">
        <v>0</v>
      </c>
      <c r="F172" s="57">
        <v>0</v>
      </c>
      <c r="G172" s="57">
        <v>0</v>
      </c>
      <c r="H172" s="57">
        <v>0</v>
      </c>
      <c r="I172" s="85">
        <f t="shared" si="43"/>
        <v>0</v>
      </c>
      <c r="J172" s="52">
        <f t="shared" si="39"/>
        <v>0</v>
      </c>
      <c r="K172" s="52">
        <f t="shared" si="34"/>
        <v>0</v>
      </c>
      <c r="L172" s="48"/>
      <c r="M172" s="73"/>
      <c r="N172" s="26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16.25" customHeight="1" x14ac:dyDescent="0.5">
      <c r="A173" s="53"/>
      <c r="B173" s="46"/>
      <c r="C173" s="47"/>
      <c r="D173" s="42" t="s">
        <v>27</v>
      </c>
      <c r="E173" s="72">
        <v>122842.24043999999</v>
      </c>
      <c r="F173" s="72">
        <v>0</v>
      </c>
      <c r="G173" s="72">
        <v>0</v>
      </c>
      <c r="H173" s="72">
        <v>0</v>
      </c>
      <c r="I173" s="85">
        <f t="shared" si="43"/>
        <v>0</v>
      </c>
      <c r="J173" s="52">
        <f t="shared" si="39"/>
        <v>0</v>
      </c>
      <c r="K173" s="52">
        <f t="shared" si="34"/>
        <v>0</v>
      </c>
      <c r="L173" s="48"/>
      <c r="M173" s="73"/>
      <c r="N173" s="26"/>
      <c r="O173" s="4"/>
      <c r="P173" s="4"/>
      <c r="Q173" s="4"/>
      <c r="R173" s="4"/>
      <c r="S173" s="4"/>
      <c r="T173" s="4"/>
      <c r="U173" s="4"/>
      <c r="V173" s="4"/>
    </row>
    <row r="174" spans="1:34" ht="116.25" customHeight="1" x14ac:dyDescent="0.5">
      <c r="A174" s="53"/>
      <c r="B174" s="46"/>
      <c r="C174" s="47"/>
      <c r="D174" s="44" t="s">
        <v>28</v>
      </c>
      <c r="E174" s="72">
        <v>0</v>
      </c>
      <c r="F174" s="72">
        <v>0</v>
      </c>
      <c r="G174" s="72">
        <v>0</v>
      </c>
      <c r="H174" s="72">
        <v>0</v>
      </c>
      <c r="I174" s="85">
        <f t="shared" si="43"/>
        <v>0</v>
      </c>
      <c r="J174" s="52">
        <f t="shared" si="39"/>
        <v>0</v>
      </c>
      <c r="K174" s="52">
        <f t="shared" si="34"/>
        <v>0</v>
      </c>
      <c r="L174" s="48"/>
      <c r="M174" s="73"/>
      <c r="N174" s="26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16.25" customHeight="1" x14ac:dyDescent="0.5">
      <c r="A175" s="53">
        <v>21</v>
      </c>
      <c r="B175" s="46" t="s">
        <v>69</v>
      </c>
      <c r="C175" s="47">
        <v>3</v>
      </c>
      <c r="D175" s="29" t="s">
        <v>21</v>
      </c>
      <c r="E175" s="30">
        <f>E176+E177+E178+E179+E181</f>
        <v>2084</v>
      </c>
      <c r="F175" s="30">
        <f t="shared" ref="F175:H175" si="44">F176+F177+F178+F179+F181</f>
        <v>328</v>
      </c>
      <c r="G175" s="30">
        <f t="shared" si="44"/>
        <v>1774</v>
      </c>
      <c r="H175" s="30">
        <f t="shared" si="44"/>
        <v>65.7</v>
      </c>
      <c r="I175" s="31">
        <f>H175-F175</f>
        <v>-262.3</v>
      </c>
      <c r="J175" s="30">
        <f t="shared" si="39"/>
        <v>3.7034949267192787</v>
      </c>
      <c r="K175" s="30">
        <f t="shared" si="34"/>
        <v>20.030487804878049</v>
      </c>
      <c r="L175" s="83"/>
      <c r="M175" s="73">
        <v>5</v>
      </c>
      <c r="N175" s="77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16.25" customHeight="1" x14ac:dyDescent="0.5">
      <c r="A176" s="53"/>
      <c r="B176" s="46"/>
      <c r="C176" s="47"/>
      <c r="D176" s="36" t="s">
        <v>22</v>
      </c>
      <c r="E176" s="57">
        <v>0</v>
      </c>
      <c r="F176" s="57">
        <v>0</v>
      </c>
      <c r="G176" s="57">
        <v>0</v>
      </c>
      <c r="H176" s="57">
        <v>0</v>
      </c>
      <c r="I176" s="51">
        <f t="shared" ref="I176:I182" si="45">H176-F176</f>
        <v>0</v>
      </c>
      <c r="J176" s="52">
        <f t="shared" si="39"/>
        <v>0</v>
      </c>
      <c r="K176" s="52">
        <f t="shared" si="34"/>
        <v>0</v>
      </c>
      <c r="L176" s="90"/>
      <c r="M176" s="73"/>
      <c r="N176" s="78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16.25" customHeight="1" x14ac:dyDescent="0.5">
      <c r="A177" s="53"/>
      <c r="B177" s="46"/>
      <c r="C177" s="47"/>
      <c r="D177" s="36" t="s">
        <v>23</v>
      </c>
      <c r="E177" s="57">
        <v>0</v>
      </c>
      <c r="F177" s="57">
        <v>0</v>
      </c>
      <c r="G177" s="57">
        <v>0</v>
      </c>
      <c r="H177" s="57">
        <v>0</v>
      </c>
      <c r="I177" s="51">
        <f t="shared" si="45"/>
        <v>0</v>
      </c>
      <c r="J177" s="52">
        <f t="shared" si="39"/>
        <v>0</v>
      </c>
      <c r="K177" s="52">
        <f t="shared" si="34"/>
        <v>0</v>
      </c>
      <c r="L177" s="90"/>
      <c r="M177" s="73"/>
      <c r="N177" s="78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16.25" customHeight="1" x14ac:dyDescent="0.5">
      <c r="A178" s="53"/>
      <c r="B178" s="46"/>
      <c r="C178" s="47"/>
      <c r="D178" s="36" t="s">
        <v>24</v>
      </c>
      <c r="E178" s="72">
        <v>1774</v>
      </c>
      <c r="F178" s="72">
        <v>328</v>
      </c>
      <c r="G178" s="57">
        <v>1774</v>
      </c>
      <c r="H178" s="57">
        <v>65.7</v>
      </c>
      <c r="I178" s="65">
        <f t="shared" si="45"/>
        <v>-262.3</v>
      </c>
      <c r="J178" s="52">
        <f t="shared" si="39"/>
        <v>3.7034949267192787</v>
      </c>
      <c r="K178" s="52">
        <f t="shared" si="34"/>
        <v>20.030487804878049</v>
      </c>
      <c r="L178" s="90"/>
      <c r="M178" s="73"/>
      <c r="N178" s="78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16.25" customHeight="1" x14ac:dyDescent="0.5">
      <c r="A179" s="53"/>
      <c r="B179" s="46"/>
      <c r="C179" s="47"/>
      <c r="D179" s="40" t="s">
        <v>25</v>
      </c>
      <c r="E179" s="72">
        <v>0</v>
      </c>
      <c r="F179" s="57">
        <v>0</v>
      </c>
      <c r="G179" s="57">
        <v>0</v>
      </c>
      <c r="H179" s="57">
        <v>0</v>
      </c>
      <c r="I179" s="51">
        <f t="shared" si="45"/>
        <v>0</v>
      </c>
      <c r="J179" s="52">
        <f t="shared" si="39"/>
        <v>0</v>
      </c>
      <c r="K179" s="52">
        <f t="shared" si="34"/>
        <v>0</v>
      </c>
      <c r="L179" s="90"/>
      <c r="M179" s="73"/>
      <c r="N179" s="78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16.25" customHeight="1" x14ac:dyDescent="0.5">
      <c r="A180" s="53"/>
      <c r="B180" s="46"/>
      <c r="C180" s="47"/>
      <c r="D180" s="40" t="s">
        <v>26</v>
      </c>
      <c r="E180" s="72">
        <v>0</v>
      </c>
      <c r="F180" s="57">
        <v>0</v>
      </c>
      <c r="G180" s="57">
        <v>0</v>
      </c>
      <c r="H180" s="57">
        <v>0</v>
      </c>
      <c r="I180" s="51">
        <f t="shared" si="45"/>
        <v>0</v>
      </c>
      <c r="J180" s="52">
        <f t="shared" si="39"/>
        <v>0</v>
      </c>
      <c r="K180" s="52">
        <f t="shared" si="34"/>
        <v>0</v>
      </c>
      <c r="L180" s="90"/>
      <c r="M180" s="73"/>
      <c r="N180" s="78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16.25" customHeight="1" x14ac:dyDescent="0.5">
      <c r="A181" s="53"/>
      <c r="B181" s="46"/>
      <c r="C181" s="47"/>
      <c r="D181" s="42" t="s">
        <v>27</v>
      </c>
      <c r="E181" s="70">
        <v>310</v>
      </c>
      <c r="F181" s="57">
        <v>0</v>
      </c>
      <c r="G181" s="57">
        <v>0</v>
      </c>
      <c r="H181" s="57">
        <v>0</v>
      </c>
      <c r="I181" s="51">
        <f t="shared" si="45"/>
        <v>0</v>
      </c>
      <c r="J181" s="52">
        <f t="shared" si="39"/>
        <v>0</v>
      </c>
      <c r="K181" s="52">
        <f t="shared" si="34"/>
        <v>0</v>
      </c>
      <c r="L181" s="90"/>
      <c r="M181" s="73"/>
      <c r="N181" s="78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16.25" customHeight="1" x14ac:dyDescent="0.5">
      <c r="A182" s="53"/>
      <c r="B182" s="46"/>
      <c r="C182" s="47"/>
      <c r="D182" s="44" t="s">
        <v>28</v>
      </c>
      <c r="E182" s="57">
        <v>0</v>
      </c>
      <c r="F182" s="57">
        <v>0</v>
      </c>
      <c r="G182" s="57">
        <v>0</v>
      </c>
      <c r="H182" s="57">
        <v>0</v>
      </c>
      <c r="I182" s="51">
        <f t="shared" si="45"/>
        <v>0</v>
      </c>
      <c r="J182" s="52">
        <f t="shared" si="39"/>
        <v>0</v>
      </c>
      <c r="K182" s="52">
        <f t="shared" si="34"/>
        <v>0</v>
      </c>
      <c r="L182" s="90"/>
      <c r="M182" s="73"/>
      <c r="N182" s="78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</sheetData>
  <mergeCells count="141"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15:A22"/>
    <mergeCell ref="B15:B22"/>
    <mergeCell ref="C15:C22"/>
    <mergeCell ref="L15:L22"/>
    <mergeCell ref="M15:M22"/>
    <mergeCell ref="N15:N22"/>
    <mergeCell ref="N4:N5"/>
    <mergeCell ref="A7:A14"/>
    <mergeCell ref="B7:B14"/>
    <mergeCell ref="C7:C14"/>
    <mergeCell ref="L7:L14"/>
    <mergeCell ref="M7:M14"/>
    <mergeCell ref="N7:N14"/>
    <mergeCell ref="A2:M2"/>
    <mergeCell ref="A4:A5"/>
    <mergeCell ref="B4:B5"/>
    <mergeCell ref="C4:C5"/>
    <mergeCell ref="D4:D5"/>
    <mergeCell ref="E4:K4"/>
    <mergeCell ref="L4:L5"/>
    <mergeCell ref="M4:M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5" man="1"/>
    <brk id="54" max="15" man="1"/>
    <brk id="70" max="15" man="1"/>
    <brk id="86" max="15" man="1"/>
    <brk id="102" max="15" man="1"/>
    <brk id="118" max="16383" man="1"/>
    <brk id="134" max="15" man="1"/>
    <brk id="150" max="15" man="1"/>
    <brk id="1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СВОД(март)</vt:lpstr>
      <vt:lpstr>'СВОД(март)'!Заголовки_для_печати</vt:lpstr>
      <vt:lpstr>'СВОД(март)'!Область_печати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2017-04-05T04:48:55Z</dcterms:modified>
</cp:coreProperties>
</file>