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СВОД(июль)" sheetId="4" r:id="rId1"/>
  </sheets>
  <definedNames>
    <definedName name="_xlnm.Print_Titles" localSheetId="0">'СВОД(июль)'!$4:$6</definedName>
    <definedName name="_xlnm.Print_Area" localSheetId="0">'СВОД(июль)'!$A$1:$P$161</definedName>
  </definedNames>
  <calcPr calcId="144525"/>
</workbook>
</file>

<file path=xl/calcChain.xml><?xml version="1.0" encoding="utf-8"?>
<calcChain xmlns="http://schemas.openxmlformats.org/spreadsheetml/2006/main">
  <c r="M160" i="4" l="1"/>
  <c r="L160" i="4"/>
  <c r="K160" i="4"/>
  <c r="J160" i="4"/>
  <c r="M159" i="4"/>
  <c r="L159" i="4"/>
  <c r="K159" i="4"/>
  <c r="J159" i="4"/>
  <c r="M158" i="4"/>
  <c r="L158" i="4"/>
  <c r="K158" i="4"/>
  <c r="J158" i="4"/>
  <c r="M157" i="4"/>
  <c r="L157" i="4"/>
  <c r="K157" i="4"/>
  <c r="J157" i="4"/>
  <c r="M156" i="4"/>
  <c r="L156" i="4"/>
  <c r="K156" i="4"/>
  <c r="J156" i="4"/>
  <c r="M155" i="4"/>
  <c r="L155" i="4"/>
  <c r="K155" i="4"/>
  <c r="J155" i="4"/>
  <c r="I154" i="4"/>
  <c r="M154" i="4" s="1"/>
  <c r="H154" i="4"/>
  <c r="G154" i="4"/>
  <c r="F154" i="4"/>
  <c r="E154" i="4"/>
  <c r="M153" i="4"/>
  <c r="L153" i="4"/>
  <c r="K153" i="4"/>
  <c r="J153" i="4"/>
  <c r="M152" i="4"/>
  <c r="L152" i="4"/>
  <c r="K152" i="4"/>
  <c r="J152" i="4"/>
  <c r="M151" i="4"/>
  <c r="L151" i="4"/>
  <c r="K151" i="4"/>
  <c r="J151" i="4"/>
  <c r="M150" i="4"/>
  <c r="L150" i="4"/>
  <c r="K150" i="4"/>
  <c r="M149" i="4"/>
  <c r="L149" i="4"/>
  <c r="K149" i="4"/>
  <c r="M148" i="4"/>
  <c r="L148" i="4"/>
  <c r="K148" i="4"/>
  <c r="I147" i="4"/>
  <c r="M147" i="4" s="1"/>
  <c r="H147" i="4"/>
  <c r="G147" i="4"/>
  <c r="J147" i="4" s="1"/>
  <c r="F147" i="4"/>
  <c r="E147" i="4"/>
  <c r="M146" i="4"/>
  <c r="L146" i="4"/>
  <c r="K146" i="4"/>
  <c r="M145" i="4"/>
  <c r="L145" i="4"/>
  <c r="K145" i="4"/>
  <c r="M144" i="4"/>
  <c r="L144" i="4"/>
  <c r="K144" i="4"/>
  <c r="M143" i="4"/>
  <c r="L143" i="4"/>
  <c r="K143" i="4"/>
  <c r="M142" i="4"/>
  <c r="L142" i="4"/>
  <c r="K142" i="4"/>
  <c r="M141" i="4"/>
  <c r="L141" i="4"/>
  <c r="K141" i="4"/>
  <c r="I140" i="4"/>
  <c r="M140" i="4" s="1"/>
  <c r="H140" i="4"/>
  <c r="G140" i="4"/>
  <c r="F140" i="4"/>
  <c r="E140" i="4"/>
  <c r="M139" i="4"/>
  <c r="L139" i="4"/>
  <c r="K139" i="4"/>
  <c r="J139" i="4"/>
  <c r="M138" i="4"/>
  <c r="L138" i="4"/>
  <c r="K138" i="4"/>
  <c r="J138" i="4"/>
  <c r="M137" i="4"/>
  <c r="L137" i="4"/>
  <c r="K137" i="4"/>
  <c r="J137" i="4"/>
  <c r="M136" i="4"/>
  <c r="L136" i="4"/>
  <c r="K136" i="4"/>
  <c r="M135" i="4"/>
  <c r="L135" i="4"/>
  <c r="K135" i="4"/>
  <c r="J135" i="4"/>
  <c r="M134" i="4"/>
  <c r="L134" i="4"/>
  <c r="K134" i="4"/>
  <c r="J134" i="4"/>
  <c r="J133" i="4"/>
  <c r="I133" i="4"/>
  <c r="M133" i="4" s="1"/>
  <c r="H133" i="4"/>
  <c r="G133" i="4"/>
  <c r="E133" i="4"/>
  <c r="M132" i="4"/>
  <c r="L132" i="4"/>
  <c r="K132" i="4"/>
  <c r="J132" i="4"/>
  <c r="M131" i="4"/>
  <c r="L131" i="4"/>
  <c r="K131" i="4"/>
  <c r="J131" i="4"/>
  <c r="M130" i="4"/>
  <c r="L130" i="4"/>
  <c r="K130" i="4"/>
  <c r="J130" i="4"/>
  <c r="M129" i="4"/>
  <c r="L129" i="4"/>
  <c r="K129" i="4"/>
  <c r="J129" i="4"/>
  <c r="M128" i="4"/>
  <c r="L128" i="4"/>
  <c r="K128" i="4"/>
  <c r="J128" i="4"/>
  <c r="M127" i="4"/>
  <c r="L127" i="4"/>
  <c r="K127" i="4"/>
  <c r="J127" i="4"/>
  <c r="I126" i="4"/>
  <c r="M126" i="4" s="1"/>
  <c r="H126" i="4"/>
  <c r="G126" i="4"/>
  <c r="F126" i="4"/>
  <c r="E126" i="4"/>
  <c r="M125" i="4"/>
  <c r="L125" i="4"/>
  <c r="K125" i="4"/>
  <c r="J125" i="4"/>
  <c r="M124" i="4"/>
  <c r="L124" i="4"/>
  <c r="K124" i="4"/>
  <c r="J124" i="4"/>
  <c r="M123" i="4"/>
  <c r="L123" i="4"/>
  <c r="K123" i="4"/>
  <c r="J123" i="4"/>
  <c r="M122" i="4"/>
  <c r="L122" i="4"/>
  <c r="K122" i="4"/>
  <c r="M121" i="4"/>
  <c r="L121" i="4"/>
  <c r="K121" i="4"/>
  <c r="J121" i="4"/>
  <c r="M120" i="4"/>
  <c r="L120" i="4"/>
  <c r="K120" i="4"/>
  <c r="J120" i="4"/>
  <c r="J119" i="4"/>
  <c r="I119" i="4"/>
  <c r="H119" i="4"/>
  <c r="G119" i="4"/>
  <c r="F119" i="4"/>
  <c r="E119" i="4"/>
  <c r="M118" i="4"/>
  <c r="L118" i="4"/>
  <c r="K118" i="4"/>
  <c r="J118" i="4"/>
  <c r="M117" i="4"/>
  <c r="L117" i="4"/>
  <c r="K117" i="4"/>
  <c r="J117" i="4"/>
  <c r="M116" i="4"/>
  <c r="L116" i="4"/>
  <c r="K116" i="4"/>
  <c r="J116" i="4"/>
  <c r="M115" i="4"/>
  <c r="L115" i="4"/>
  <c r="K115" i="4"/>
  <c r="J115" i="4"/>
  <c r="M114" i="4"/>
  <c r="L114" i="4"/>
  <c r="K114" i="4"/>
  <c r="J114" i="4"/>
  <c r="M113" i="4"/>
  <c r="L113" i="4"/>
  <c r="K113" i="4"/>
  <c r="J113" i="4"/>
  <c r="K112" i="4"/>
  <c r="I112" i="4"/>
  <c r="M112" i="4" s="1"/>
  <c r="H112" i="4"/>
  <c r="G112" i="4"/>
  <c r="E112" i="4"/>
  <c r="M111" i="4"/>
  <c r="L111" i="4"/>
  <c r="K111" i="4"/>
  <c r="J111" i="4"/>
  <c r="M110" i="4"/>
  <c r="L110" i="4"/>
  <c r="K110" i="4"/>
  <c r="J110" i="4"/>
  <c r="M109" i="4"/>
  <c r="L109" i="4"/>
  <c r="K109" i="4"/>
  <c r="J109" i="4"/>
  <c r="M108" i="4"/>
  <c r="L108" i="4"/>
  <c r="K108" i="4"/>
  <c r="J108" i="4"/>
  <c r="M107" i="4"/>
  <c r="L107" i="4"/>
  <c r="K107" i="4"/>
  <c r="J107" i="4"/>
  <c r="M106" i="4"/>
  <c r="L106" i="4"/>
  <c r="K106" i="4"/>
  <c r="J106" i="4"/>
  <c r="I105" i="4"/>
  <c r="M105" i="4" s="1"/>
  <c r="H105" i="4"/>
  <c r="G105" i="4"/>
  <c r="J105" i="4" s="1"/>
  <c r="E105" i="4"/>
  <c r="M104" i="4"/>
  <c r="L104" i="4"/>
  <c r="K104" i="4"/>
  <c r="J104" i="4"/>
  <c r="M103" i="4"/>
  <c r="L103" i="4"/>
  <c r="K103" i="4"/>
  <c r="J103" i="4"/>
  <c r="M102" i="4"/>
  <c r="L102" i="4"/>
  <c r="K102" i="4"/>
  <c r="J102" i="4"/>
  <c r="M101" i="4"/>
  <c r="L101" i="4"/>
  <c r="K101" i="4"/>
  <c r="J101" i="4"/>
  <c r="M100" i="4"/>
  <c r="L100" i="4"/>
  <c r="K100" i="4"/>
  <c r="J100" i="4"/>
  <c r="M99" i="4"/>
  <c r="L99" i="4"/>
  <c r="K99" i="4"/>
  <c r="J99" i="4"/>
  <c r="I98" i="4"/>
  <c r="H98" i="4"/>
  <c r="K98" i="4" s="1"/>
  <c r="G98" i="4"/>
  <c r="J98" i="4" s="1"/>
  <c r="F98" i="4"/>
  <c r="E98" i="4"/>
  <c r="M97" i="4"/>
  <c r="L97" i="4"/>
  <c r="K97" i="4"/>
  <c r="J97" i="4"/>
  <c r="M96" i="4"/>
  <c r="L96" i="4"/>
  <c r="K96" i="4"/>
  <c r="J96" i="4"/>
  <c r="M95" i="4"/>
  <c r="L95" i="4"/>
  <c r="K95" i="4"/>
  <c r="J95" i="4"/>
  <c r="M94" i="4"/>
  <c r="L94" i="4"/>
  <c r="K94" i="4"/>
  <c r="J94" i="4"/>
  <c r="M93" i="4"/>
  <c r="L93" i="4"/>
  <c r="K93" i="4"/>
  <c r="J93" i="4"/>
  <c r="M92" i="4"/>
  <c r="L92" i="4"/>
  <c r="K92" i="4"/>
  <c r="J92" i="4"/>
  <c r="L91" i="4"/>
  <c r="I91" i="4"/>
  <c r="H91" i="4"/>
  <c r="K91" i="4" s="1"/>
  <c r="G91" i="4"/>
  <c r="F91" i="4"/>
  <c r="E91" i="4"/>
  <c r="M90" i="4"/>
  <c r="L90" i="4"/>
  <c r="K90" i="4"/>
  <c r="J90" i="4"/>
  <c r="M89" i="4"/>
  <c r="L89" i="4"/>
  <c r="K89" i="4"/>
  <c r="J89" i="4"/>
  <c r="M88" i="4"/>
  <c r="L88" i="4"/>
  <c r="K88" i="4"/>
  <c r="J88" i="4"/>
  <c r="M87" i="4"/>
  <c r="L87" i="4"/>
  <c r="K87" i="4"/>
  <c r="J87" i="4"/>
  <c r="M86" i="4"/>
  <c r="L86" i="4"/>
  <c r="K86" i="4"/>
  <c r="J86" i="4"/>
  <c r="M85" i="4"/>
  <c r="L85" i="4"/>
  <c r="K85" i="4"/>
  <c r="J85" i="4"/>
  <c r="I84" i="4"/>
  <c r="M84" i="4" s="1"/>
  <c r="H84" i="4"/>
  <c r="G84" i="4"/>
  <c r="F84" i="4"/>
  <c r="E84" i="4"/>
  <c r="M83" i="4"/>
  <c r="L83" i="4"/>
  <c r="K83" i="4"/>
  <c r="J83" i="4"/>
  <c r="M82" i="4"/>
  <c r="L82" i="4"/>
  <c r="K82" i="4"/>
  <c r="J82" i="4"/>
  <c r="M81" i="4"/>
  <c r="L81" i="4"/>
  <c r="K81" i="4"/>
  <c r="J81" i="4"/>
  <c r="M80" i="4"/>
  <c r="L80" i="4"/>
  <c r="K80" i="4"/>
  <c r="J80" i="4"/>
  <c r="M79" i="4"/>
  <c r="L79" i="4"/>
  <c r="K79" i="4"/>
  <c r="J79" i="4"/>
  <c r="M78" i="4"/>
  <c r="L78" i="4"/>
  <c r="K78" i="4"/>
  <c r="J78" i="4"/>
  <c r="I77" i="4"/>
  <c r="M77" i="4" s="1"/>
  <c r="H77" i="4"/>
  <c r="G77" i="4"/>
  <c r="E77" i="4"/>
  <c r="M76" i="4"/>
  <c r="L76" i="4"/>
  <c r="K76" i="4"/>
  <c r="M75" i="4"/>
  <c r="L75" i="4"/>
  <c r="M74" i="4"/>
  <c r="L74" i="4"/>
  <c r="K74" i="4"/>
  <c r="M73" i="4"/>
  <c r="L73" i="4"/>
  <c r="K73" i="4"/>
  <c r="M72" i="4"/>
  <c r="L72" i="4"/>
  <c r="K72" i="4"/>
  <c r="M71" i="4"/>
  <c r="L71" i="4"/>
  <c r="K71" i="4"/>
  <c r="I70" i="4"/>
  <c r="M70" i="4" s="1"/>
  <c r="H70" i="4"/>
  <c r="G70" i="4"/>
  <c r="J70" i="4" s="1"/>
  <c r="F70" i="4"/>
  <c r="E70" i="4"/>
  <c r="M69" i="4"/>
  <c r="L69" i="4"/>
  <c r="K69" i="4"/>
  <c r="J69" i="4"/>
  <c r="M68" i="4"/>
  <c r="L68" i="4"/>
  <c r="K68" i="4"/>
  <c r="J68" i="4"/>
  <c r="M67" i="4"/>
  <c r="L67" i="4"/>
  <c r="K67" i="4"/>
  <c r="J67" i="4"/>
  <c r="M66" i="4"/>
  <c r="L66" i="4"/>
  <c r="K66" i="4"/>
  <c r="J66" i="4"/>
  <c r="M65" i="4"/>
  <c r="L65" i="4"/>
  <c r="K65" i="4"/>
  <c r="J65" i="4"/>
  <c r="M64" i="4"/>
  <c r="L64" i="4"/>
  <c r="K64" i="4"/>
  <c r="J64" i="4"/>
  <c r="J63" i="4"/>
  <c r="I63" i="4"/>
  <c r="L63" i="4" s="1"/>
  <c r="H63" i="4"/>
  <c r="K63" i="4" s="1"/>
  <c r="G63" i="4"/>
  <c r="F63" i="4"/>
  <c r="E63" i="4"/>
  <c r="M62" i="4"/>
  <c r="L62" i="4"/>
  <c r="K62" i="4"/>
  <c r="J62" i="4"/>
  <c r="M61" i="4"/>
  <c r="L61" i="4"/>
  <c r="K61" i="4"/>
  <c r="J61" i="4"/>
  <c r="M60" i="4"/>
  <c r="L60" i="4"/>
  <c r="K60" i="4"/>
  <c r="M59" i="4"/>
  <c r="L59" i="4"/>
  <c r="K59" i="4"/>
  <c r="J59" i="4"/>
  <c r="M58" i="4"/>
  <c r="L58" i="4"/>
  <c r="K58" i="4"/>
  <c r="J58" i="4"/>
  <c r="M57" i="4"/>
  <c r="L57" i="4"/>
  <c r="K57" i="4"/>
  <c r="J57" i="4"/>
  <c r="J56" i="4"/>
  <c r="I56" i="4"/>
  <c r="H56" i="4"/>
  <c r="K56" i="4" s="1"/>
  <c r="G56" i="4"/>
  <c r="L56" i="4" s="1"/>
  <c r="F56" i="4"/>
  <c r="E56" i="4"/>
  <c r="M55" i="4"/>
  <c r="L55" i="4"/>
  <c r="K55" i="4"/>
  <c r="J55" i="4"/>
  <c r="M54" i="4"/>
  <c r="L54" i="4"/>
  <c r="J54" i="4"/>
  <c r="M53" i="4"/>
  <c r="L53" i="4"/>
  <c r="K53" i="4"/>
  <c r="J53" i="4"/>
  <c r="M52" i="4"/>
  <c r="L52" i="4"/>
  <c r="K52" i="4"/>
  <c r="J52" i="4"/>
  <c r="M51" i="4"/>
  <c r="L51" i="4"/>
  <c r="K51" i="4"/>
  <c r="J51" i="4"/>
  <c r="M50" i="4"/>
  <c r="L50" i="4"/>
  <c r="K50" i="4"/>
  <c r="J50" i="4"/>
  <c r="J49" i="4"/>
  <c r="I49" i="4"/>
  <c r="L49" i="4" s="1"/>
  <c r="H49" i="4"/>
  <c r="K49" i="4" s="1"/>
  <c r="G49" i="4"/>
  <c r="F49" i="4"/>
  <c r="E49" i="4"/>
  <c r="M48" i="4"/>
  <c r="L48" i="4"/>
  <c r="K48" i="4"/>
  <c r="J48" i="4"/>
  <c r="M47" i="4"/>
  <c r="L47" i="4"/>
  <c r="K47" i="4"/>
  <c r="J47" i="4"/>
  <c r="M46" i="4"/>
  <c r="L46" i="4"/>
  <c r="K46" i="4"/>
  <c r="J46" i="4"/>
  <c r="M45" i="4"/>
  <c r="L45" i="4"/>
  <c r="K45" i="4"/>
  <c r="M44" i="4"/>
  <c r="L44" i="4"/>
  <c r="K44" i="4"/>
  <c r="M43" i="4"/>
  <c r="L43" i="4"/>
  <c r="K43" i="4"/>
  <c r="J42" i="4"/>
  <c r="I42" i="4"/>
  <c r="L42" i="4" s="1"/>
  <c r="H42" i="4"/>
  <c r="G42" i="4"/>
  <c r="F42" i="4"/>
  <c r="E42" i="4"/>
  <c r="M41" i="4"/>
  <c r="L41" i="4"/>
  <c r="K41" i="4"/>
  <c r="J41" i="4"/>
  <c r="M40" i="4"/>
  <c r="L40" i="4"/>
  <c r="K40" i="4"/>
  <c r="J40" i="4"/>
  <c r="M39" i="4"/>
  <c r="L39" i="4"/>
  <c r="K39" i="4"/>
  <c r="J39" i="4"/>
  <c r="M38" i="4"/>
  <c r="L38" i="4"/>
  <c r="K38" i="4"/>
  <c r="J38" i="4"/>
  <c r="M37" i="4"/>
  <c r="L37" i="4"/>
  <c r="K37" i="4"/>
  <c r="J37" i="4"/>
  <c r="M36" i="4"/>
  <c r="L36" i="4"/>
  <c r="K36" i="4"/>
  <c r="J36" i="4"/>
  <c r="I35" i="4"/>
  <c r="J35" i="4" s="1"/>
  <c r="H35" i="4"/>
  <c r="K35" i="4" s="1"/>
  <c r="G35" i="4"/>
  <c r="F35" i="4"/>
  <c r="E35" i="4"/>
  <c r="M34" i="4"/>
  <c r="L34" i="4"/>
  <c r="K34" i="4"/>
  <c r="J34" i="4"/>
  <c r="M33" i="4"/>
  <c r="L33" i="4"/>
  <c r="K33" i="4"/>
  <c r="J33" i="4"/>
  <c r="M32" i="4"/>
  <c r="L32" i="4"/>
  <c r="K32" i="4"/>
  <c r="J32" i="4"/>
  <c r="M31" i="4"/>
  <c r="L31" i="4"/>
  <c r="K31" i="4"/>
  <c r="M30" i="4"/>
  <c r="L30" i="4"/>
  <c r="K30" i="4"/>
  <c r="M29" i="4"/>
  <c r="L29" i="4"/>
  <c r="K29" i="4"/>
  <c r="I28" i="4"/>
  <c r="H28" i="4"/>
  <c r="G28" i="4"/>
  <c r="F28" i="4"/>
  <c r="E28" i="4"/>
  <c r="M27" i="4"/>
  <c r="L27" i="4"/>
  <c r="K27" i="4"/>
  <c r="J27" i="4"/>
  <c r="M26" i="4"/>
  <c r="L26" i="4"/>
  <c r="K26" i="4"/>
  <c r="J26" i="4"/>
  <c r="M25" i="4"/>
  <c r="L25" i="4"/>
  <c r="K25" i="4"/>
  <c r="J25" i="4"/>
  <c r="M24" i="4"/>
  <c r="L24" i="4"/>
  <c r="K24" i="4"/>
  <c r="J24" i="4"/>
  <c r="M23" i="4"/>
  <c r="L23" i="4"/>
  <c r="K23" i="4"/>
  <c r="J23" i="4"/>
  <c r="M22" i="4"/>
  <c r="L22" i="4"/>
  <c r="K22" i="4"/>
  <c r="J22" i="4"/>
  <c r="I21" i="4"/>
  <c r="M21" i="4" s="1"/>
  <c r="H21" i="4"/>
  <c r="G21" i="4"/>
  <c r="E21" i="4"/>
  <c r="M20" i="4"/>
  <c r="L20" i="4"/>
  <c r="K20" i="4"/>
  <c r="M19" i="4"/>
  <c r="M18" i="4"/>
  <c r="L18" i="4"/>
  <c r="K18" i="4"/>
  <c r="M17" i="4"/>
  <c r="L17" i="4"/>
  <c r="K17" i="4"/>
  <c r="M16" i="4"/>
  <c r="L16" i="4"/>
  <c r="K16" i="4"/>
  <c r="M15" i="4"/>
  <c r="L15" i="4"/>
  <c r="K15" i="4"/>
  <c r="I14" i="4"/>
  <c r="M14" i="4" s="1"/>
  <c r="H14" i="4"/>
  <c r="G14" i="4"/>
  <c r="L14" i="4" s="1"/>
  <c r="F14" i="4"/>
  <c r="E14" i="4"/>
  <c r="I13" i="4"/>
  <c r="J13" i="4" s="1"/>
  <c r="H13" i="4"/>
  <c r="G13" i="4"/>
  <c r="F13" i="4"/>
  <c r="E13" i="4"/>
  <c r="I12" i="4"/>
  <c r="H12" i="4"/>
  <c r="G12" i="4"/>
  <c r="F12" i="4"/>
  <c r="E12" i="4"/>
  <c r="I11" i="4"/>
  <c r="M11" i="4" s="1"/>
  <c r="H11" i="4"/>
  <c r="G11" i="4"/>
  <c r="F11" i="4"/>
  <c r="E11" i="4"/>
  <c r="I10" i="4"/>
  <c r="H10" i="4"/>
  <c r="G10" i="4"/>
  <c r="F10" i="4"/>
  <c r="E10" i="4"/>
  <c r="J9" i="4"/>
  <c r="I9" i="4"/>
  <c r="L9" i="4" s="1"/>
  <c r="H9" i="4"/>
  <c r="K9" i="4" s="1"/>
  <c r="G9" i="4"/>
  <c r="F9" i="4"/>
  <c r="E9" i="4"/>
  <c r="I8" i="4"/>
  <c r="H8" i="4"/>
  <c r="G8" i="4"/>
  <c r="G7" i="4" s="1"/>
  <c r="F8" i="4"/>
  <c r="F7" i="4" s="1"/>
  <c r="E8" i="4"/>
  <c r="E7" i="4" s="1"/>
  <c r="C7" i="4"/>
  <c r="J11" i="4" l="1"/>
  <c r="K13" i="4"/>
  <c r="J21" i="4"/>
  <c r="M56" i="4"/>
  <c r="J77" i="4"/>
  <c r="J91" i="4"/>
  <c r="M98" i="4"/>
  <c r="J112" i="4"/>
  <c r="M119" i="4"/>
  <c r="J140" i="4"/>
  <c r="K147" i="4"/>
  <c r="L8" i="4"/>
  <c r="J10" i="4"/>
  <c r="L11" i="4"/>
  <c r="L21" i="4"/>
  <c r="M9" i="4"/>
  <c r="K10" i="4"/>
  <c r="M12" i="4"/>
  <c r="J14" i="4"/>
  <c r="M28" i="4"/>
  <c r="M42" i="4"/>
  <c r="M49" i="4"/>
  <c r="M63" i="4"/>
  <c r="K70" i="4"/>
  <c r="M91" i="4"/>
  <c r="K105" i="4"/>
  <c r="J126" i="4"/>
  <c r="M8" i="4"/>
  <c r="J8" i="4"/>
  <c r="L10" i="4"/>
  <c r="K11" i="4"/>
  <c r="L13" i="4"/>
  <c r="K14" i="4"/>
  <c r="K21" i="4"/>
  <c r="J28" i="4"/>
  <c r="L35" i="4"/>
  <c r="K42" i="4"/>
  <c r="L70" i="4"/>
  <c r="K77" i="4"/>
  <c r="J84" i="4"/>
  <c r="L98" i="4"/>
  <c r="L105" i="4"/>
  <c r="L112" i="4"/>
  <c r="K119" i="4"/>
  <c r="K126" i="4"/>
  <c r="K133" i="4"/>
  <c r="K140" i="4"/>
  <c r="L147" i="4"/>
  <c r="J154" i="4"/>
  <c r="K8" i="4"/>
  <c r="M13" i="4"/>
  <c r="K28" i="4"/>
  <c r="M35" i="4"/>
  <c r="L77" i="4"/>
  <c r="K84" i="4"/>
  <c r="L119" i="4"/>
  <c r="L126" i="4"/>
  <c r="L133" i="4"/>
  <c r="L140" i="4"/>
  <c r="K154" i="4"/>
  <c r="H7" i="4"/>
  <c r="M10" i="4"/>
  <c r="I7" i="4"/>
  <c r="L28" i="4"/>
  <c r="L84" i="4"/>
  <c r="L154" i="4"/>
  <c r="J7" i="4" l="1"/>
  <c r="M7" i="4"/>
  <c r="L7" i="4"/>
  <c r="K7" i="4"/>
</calcChain>
</file>

<file path=xl/sharedStrings.xml><?xml version="1.0" encoding="utf-8"?>
<sst xmlns="http://schemas.openxmlformats.org/spreadsheetml/2006/main" count="242" uniqueCount="84">
  <si>
    <t>Отчет о ходе реализации  муниципальных программ  и ведомственных  целевых программ   Нефтеюганского района.</t>
  </si>
  <si>
    <t>№ п/п</t>
  </si>
  <si>
    <t xml:space="preserve">Количество  муниципальных  программ </t>
  </si>
  <si>
    <t>Количество мероприятий  по программ</t>
  </si>
  <si>
    <t>Источники финансирования</t>
  </si>
  <si>
    <t>на "01" августа  2016</t>
  </si>
  <si>
    <t>Примечание</t>
  </si>
  <si>
    <t>Количество мероприятий</t>
  </si>
  <si>
    <t>Ответственные исполнители              (Ф.И.О.  телефон)</t>
  </si>
  <si>
    <t xml:space="preserve">План на 2016 год
</t>
  </si>
  <si>
    <t xml:space="preserve">Уточненный план на 2016 год
</t>
  </si>
  <si>
    <t>План (согласно сетевого графика)</t>
  </si>
  <si>
    <t xml:space="preserve">Лимит финансирования </t>
  </si>
  <si>
    <t>Кассовое исполнение</t>
  </si>
  <si>
    <t>Отклонение от сетевого графика</t>
  </si>
  <si>
    <t>% исполнения к  лимиту финансированию</t>
  </si>
  <si>
    <t>% исполнения к плану (согласно сетевого графика)</t>
  </si>
  <si>
    <t>% исполнения к уточненному плану</t>
  </si>
  <si>
    <t>11
= гр.9/гр.8*100</t>
  </si>
  <si>
    <t>12
= гр.9/гр.7*100</t>
  </si>
  <si>
    <t>13
= гр.9/гр.6*100</t>
  </si>
  <si>
    <t>12</t>
  </si>
  <si>
    <t xml:space="preserve">Всего 21 </t>
  </si>
  <si>
    <t>всего:</t>
  </si>
  <si>
    <t>123 целевых показателей</t>
  </si>
  <si>
    <t>ФБ</t>
  </si>
  <si>
    <t>БАО</t>
  </si>
  <si>
    <t>МБ</t>
  </si>
  <si>
    <t>средства по Соглашениям по передаче полномочий</t>
  </si>
  <si>
    <t>Иные источники</t>
  </si>
  <si>
    <t>в т.ч.
КАПы</t>
  </si>
  <si>
    <t>"Образование 21 века на 2014 - 2020 годы"</t>
  </si>
  <si>
    <t>15 целевых показателей</t>
  </si>
  <si>
    <t>Заместитель директора департамента образования и молодежной политики
Пайвина С.Д.
223811
Заместитель начальника управления  экономики, анализа и целевых программ 
Кофанова О.А.
223279</t>
  </si>
  <si>
    <t>"Доступная среда муниципального образования Нефтеюганский район на 2014 - 2020 годы"</t>
  </si>
  <si>
    <t>6 целевых показателей</t>
  </si>
  <si>
    <t>Начальник отдела  социально-трудовых отношений
Захаров А.А.
250218
Главный специалист 
Рошка И.В.
238014</t>
  </si>
  <si>
    <t>"Развитие культуры Нефтеюганского района на 2014 -2020 годы"</t>
  </si>
  <si>
    <t>7 целевых показателей</t>
  </si>
  <si>
    <t>Заместитель директоар МКУ "Управление по обеспечению деятельности учереждений культуры и спорта"
Елисеева Н.Н.
236907
Заместитель председателя комитета по культуре
Ковалевская Е.А.
277379</t>
  </si>
  <si>
    <t>"Информационное  общество - Югра  на  2014 - 2020 годы на  территории  муниципального образования  Нефтеюганский район"</t>
  </si>
  <si>
    <t>3 целевых показателя</t>
  </si>
  <si>
    <t>Начальник  УИТиАР
Еременко М.В.
290003</t>
  </si>
  <si>
    <t>"Развитие физической  культуры  и  спорта в Нефтеюганском  районе на  2014 - 2020 годы"</t>
  </si>
  <si>
    <t>Председатель комитета по физической культуре и спорту
Абрамович В.В.
278107</t>
  </si>
  <si>
    <t>"Развитие агропромышленного комплекса и рынков сельскохозяйственной продукции, сырья и продовольствия Нефтеюганского района в 2014-2020 годах"</t>
  </si>
  <si>
    <t>3 целевых показателей</t>
  </si>
  <si>
    <t>Начальник отдела по сельскому хозяйству
Березецкая Ю.Н.
250-242</t>
  </si>
  <si>
    <t>"Социально-экономическое развитие населения района из числа коренных малочисленных народов Севера Нефтеюганского района на 2014–2020 годы"</t>
  </si>
  <si>
    <t>Заместитель председателя комитета по делам народов Севера, охраны окружающей среды и водных ресурсов,
Голдобин В. Г.
 250238</t>
  </si>
  <si>
    <t>"Доступное жилье - жителям Нефтеюганского района в 2014-2020 годах"</t>
  </si>
  <si>
    <t>8 целевых показателей</t>
  </si>
  <si>
    <t xml:space="preserve">Председатель комитета по жилищной политике
Мага А.В.
256851
</t>
  </si>
  <si>
    <t>"Развитие жилищно - коммунального комплекса и  повышение  энергетической  эффективности в муниципальном  образовании  Нефтеюганский  район в 2014 - 2020 годы"</t>
  </si>
  <si>
    <t>23 целевых показателей</t>
  </si>
  <si>
    <t>Начальник ОРИМП 
Травкина В.М. 
250202</t>
  </si>
  <si>
    <t>"Обеспечение прав и законных интересов населения   Нефтеюганского  района Ханты-Мансийского автономного округа-Югры в отдельных сферах жизнедеятельности   в  2014 - 2020  годы"</t>
  </si>
  <si>
    <t>4 целевых показателя</t>
  </si>
  <si>
    <t xml:space="preserve">Секретарь административной комиссии
Хамитова С.А. 290001
</t>
  </si>
  <si>
    <t>"Защита населения и территорий от чрезвычайных ситуаций, обеспечение пожарной безопасности в  Нефтеюганском районе на 2014-2020 годы"</t>
  </si>
  <si>
    <t>Председатель комитета гражданской защиты населения Нефтеюганского района 
Сычёв А.М. 
250162</t>
  </si>
  <si>
    <t>"Обеспечение экологической безопасности Нефтеюганского района  на 2014-2020 годы"</t>
  </si>
  <si>
    <t>1 целевой показатель</t>
  </si>
  <si>
    <t>"Развитие гражданского общества Нефтеюганского   района  на  2014 – 2020 годы"</t>
  </si>
  <si>
    <t>Начальник управления по связям с общественностью
А.Н.Федорова
256815</t>
  </si>
  <si>
    <t>"Содействие развитию малого и среднего предпринимательства и создание условий для развития потребительского рынка в Нефтеюганском районе на 2014-2020 годы"</t>
  </si>
  <si>
    <t xml:space="preserve">Председатель комитета по экономической политике и предпринимательству
Шумейко И.М.
250179
</t>
  </si>
  <si>
    <t>"Развитие транспортной системы   Нефтеюганского   района на   2014 - 2020 годы"</t>
  </si>
  <si>
    <t>5 целевых показателя</t>
  </si>
  <si>
    <t>Заместитель директора ДСиЖКК
Любиев Н.А.
250144
Начальник отдела по транспорту и дорогам
Юношева К.В.
250194</t>
  </si>
  <si>
    <t>"Управление имуществом муниципального образования Нефтеюганский район на 2014 - 2020 годы"</t>
  </si>
  <si>
    <t>Исполняющий обязаности директор департамента имущественных отношений
 Большакова О.Н,
290043</t>
  </si>
  <si>
    <t>"Управление  муниципальными финансами в   Нефтеюганском  районе  на 2014 - 2020 годы"</t>
  </si>
  <si>
    <t>Директор департамента финансов - Заместитель главы администрации района 
Бузунова М.Ф.
250167
Заместители директора департамента финансов:
Московкина Л.Д.
250146
Курова Н.В.
250196</t>
  </si>
  <si>
    <t>"Улучшение  условий и охраны  труда, развитие социального  партнёрства в муниципальном  образование  Нефтеюганский  район на 2014 - 2020 годы"</t>
  </si>
  <si>
    <t>Начальник отдела социально-трудовых отношений
Захаров А.А.
250218
Рошка И.В.
238014</t>
  </si>
  <si>
    <t>-</t>
  </si>
  <si>
    <t>"Социальная поддержка жителей  Нефтеюганского района  на 2014-2020 годы"</t>
  </si>
  <si>
    <t xml:space="preserve">Начальник отдела  по опеке и попечительству
Лобанкова В.В.
247606
</t>
  </si>
  <si>
    <t>"Совершенствование  муниципального  управления  Нефтеюганского  района на 2014  - 2020 годы"</t>
  </si>
  <si>
    <t>5 целевых показателей</t>
  </si>
  <si>
    <t xml:space="preserve">Начальник управления по учету и отчетности – главный бухгалтер АНР
Раздрогина Т.П.
250152
</t>
  </si>
  <si>
    <t>"Профилактика экстремизма, гармонизация межэтнических и межкультурных отношений в Нефтеюганском районе  на  2014- 2020 годы"</t>
  </si>
  <si>
    <t>Начальник управления по связям с 
общественностью
А.Н.Федорова
256815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</si>
</sst>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1" formatCode="_-* #,##0_р_._-;\-* #,##0_р_._-;_-* &quot;-&quot;_р_._-;_-@_-"/>
    <numFmt numFmtId="43" formatCode="_-* #,##0.00_р_._-;\-* #,##0.00_р_._-;_-* &quot;-&quot;??_р_._-;_-@_-"/>
    <numFmt numFmtId="164" formatCode="_-* #,##0.0_р_._-;\-* #,##0.0_р_._-;_-* &quot;-&quot;?_р_._-;_-@_-"/>
    <numFmt numFmtId="165" formatCode="#,##0.0"/>
    <numFmt numFmtId="166" formatCode="_-* #,##0.00_р_._-;\-* #,##0.00_р_._-;_-* &quot;-&quot;?_р_._-;_-@_-"/>
    <numFmt numFmtId="167" formatCode="_-* #,##0.00000_р_._-;\-* #,##0.00000_р_._-;_-* &quot;-&quot;?_р_._-;_-@_-"/>
    <numFmt numFmtId="168" formatCode="_-* #,##0.000_р_._-;\-* #,##0.000_р_._-;_-* &quot;-&quot;???_р_._-;_-@_-"/>
    <numFmt numFmtId="169" formatCode="_(* #,##0.00_);_(* \(#,##0.00\);_(* &quot;-&quot;??_);_(@_)"/>
    <numFmt numFmtId="170" formatCode="_-* #,##0.00\ _р_._-;\-* #,##0.00\ _р_._-;_-* &quot;-&quot;??\ _р_.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28"/>
      <name val="Times New Roman"/>
      <family val="1"/>
      <charset val="204"/>
    </font>
    <font>
      <sz val="11"/>
      <name val="Calibri"/>
      <family val="2"/>
      <scheme val="minor"/>
    </font>
    <font>
      <sz val="36"/>
      <color theme="1"/>
      <name val="Times New Roman"/>
      <family val="1"/>
      <charset val="204"/>
    </font>
    <font>
      <sz val="2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24"/>
      <name val="Times New Roman"/>
      <family val="1"/>
      <charset val="204"/>
    </font>
    <font>
      <sz val="20"/>
      <name val="Times New Roman"/>
      <family val="1"/>
      <charset val="204"/>
    </font>
    <font>
      <sz val="20"/>
      <name val="Calibri"/>
      <family val="2"/>
      <scheme val="minor"/>
    </font>
    <font>
      <sz val="20"/>
      <color theme="1"/>
      <name val="Calibri"/>
      <family val="2"/>
      <charset val="204"/>
      <scheme val="minor"/>
    </font>
    <font>
      <b/>
      <sz val="28"/>
      <name val="Times New Roman"/>
      <family val="1"/>
      <charset val="204"/>
    </font>
    <font>
      <b/>
      <sz val="20"/>
      <name val="Times New Roman"/>
      <family val="1"/>
      <charset val="204"/>
    </font>
    <font>
      <sz val="16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8"/>
      <name val="Times New Roman"/>
      <family val="1"/>
      <charset val="204"/>
    </font>
    <font>
      <sz val="22"/>
      <name val="Times New Roman"/>
      <family val="1"/>
      <charset val="204"/>
    </font>
    <font>
      <sz val="48"/>
      <name val="Times New Roman"/>
      <family val="1"/>
      <charset val="204"/>
    </font>
    <font>
      <sz val="22"/>
      <name val="Calibri"/>
      <family val="2"/>
      <charset val="204"/>
    </font>
    <font>
      <sz val="22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58">
    <xf numFmtId="0" fontId="0" fillId="0" borderId="0"/>
    <xf numFmtId="43" fontId="2" fillId="0" borderId="0" applyFont="0" applyFill="0" applyBorder="0" applyAlignment="0" applyProtection="0"/>
    <xf numFmtId="0" fontId="1" fillId="0" borderId="0"/>
    <xf numFmtId="0" fontId="9" fillId="0" borderId="0"/>
    <xf numFmtId="43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69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170" fontId="2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4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1" xfId="2" applyFont="1" applyBorder="1" applyAlignment="1">
      <alignment horizontal="center" vertical="center" wrapText="1"/>
    </xf>
    <xf numFmtId="0" fontId="10" fillId="2" borderId="1" xfId="3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center" vertical="center" wrapText="1"/>
    </xf>
    <xf numFmtId="0" fontId="5" fillId="0" borderId="0" xfId="2" applyFont="1"/>
    <xf numFmtId="0" fontId="6" fillId="0" borderId="0" xfId="2" applyFont="1"/>
    <xf numFmtId="0" fontId="1" fillId="0" borderId="0" xfId="2"/>
    <xf numFmtId="0" fontId="8" fillId="2" borderId="1" xfId="3" applyFont="1" applyFill="1" applyBorder="1" applyAlignment="1">
      <alignment horizontal="center" vertical="center" wrapText="1"/>
    </xf>
    <xf numFmtId="0" fontId="11" fillId="2" borderId="1" xfId="3" applyFont="1" applyFill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3" borderId="1" xfId="2" applyNumberFormat="1" applyFont="1" applyFill="1" applyBorder="1" applyAlignment="1">
      <alignment horizontal="center" vertical="center" wrapText="1"/>
    </xf>
    <xf numFmtId="0" fontId="11" fillId="3" borderId="1" xfId="2" applyFont="1" applyFill="1" applyBorder="1" applyAlignment="1">
      <alignment horizontal="center" vertical="center"/>
    </xf>
    <xf numFmtId="0" fontId="11" fillId="0" borderId="0" xfId="2" applyFont="1"/>
    <xf numFmtId="0" fontId="12" fillId="0" borderId="0" xfId="2" applyFont="1"/>
    <xf numFmtId="0" fontId="13" fillId="0" borderId="0" xfId="2" applyFont="1"/>
    <xf numFmtId="0" fontId="11" fillId="0" borderId="1" xfId="2" applyFont="1" applyBorder="1" applyAlignment="1">
      <alignment horizontal="center" vertical="center" wrapText="1"/>
    </xf>
    <xf numFmtId="0" fontId="14" fillId="0" borderId="1" xfId="2" applyFont="1" applyBorder="1" applyAlignment="1">
      <alignment horizontal="center" vertical="center" wrapText="1"/>
    </xf>
    <xf numFmtId="41" fontId="14" fillId="0" borderId="2" xfId="2" applyNumberFormat="1" applyFont="1" applyBorder="1" applyAlignment="1">
      <alignment horizontal="center" vertical="center"/>
    </xf>
    <xf numFmtId="0" fontId="15" fillId="0" borderId="1" xfId="2" applyFont="1" applyFill="1" applyBorder="1" applyAlignment="1">
      <alignment horizontal="center" vertical="center" textRotation="90" wrapText="1"/>
    </xf>
    <xf numFmtId="164" fontId="14" fillId="4" borderId="1" xfId="4" applyNumberFormat="1" applyFont="1" applyFill="1" applyBorder="1" applyAlignment="1">
      <alignment horizontal="center" vertical="center" wrapText="1"/>
    </xf>
    <xf numFmtId="165" fontId="14" fillId="4" borderId="1" xfId="4" applyNumberFormat="1" applyFont="1" applyFill="1" applyBorder="1" applyAlignment="1">
      <alignment horizontal="right" vertical="center" wrapText="1"/>
    </xf>
    <xf numFmtId="49" fontId="15" fillId="3" borderId="1" xfId="4" applyNumberFormat="1" applyFont="1" applyFill="1" applyBorder="1" applyAlignment="1">
      <alignment horizontal="center" vertical="center"/>
    </xf>
    <xf numFmtId="0" fontId="16" fillId="0" borderId="1" xfId="2" applyFont="1" applyBorder="1" applyAlignment="1">
      <alignment horizontal="center" vertical="center" wrapText="1"/>
    </xf>
    <xf numFmtId="0" fontId="17" fillId="0" borderId="0" xfId="2" applyFont="1"/>
    <xf numFmtId="0" fontId="14" fillId="0" borderId="3" xfId="2" applyFont="1" applyBorder="1" applyAlignment="1">
      <alignment horizontal="center" vertical="center"/>
    </xf>
    <xf numFmtId="16" fontId="11" fillId="5" borderId="1" xfId="2" applyNumberFormat="1" applyFont="1" applyFill="1" applyBorder="1" applyAlignment="1">
      <alignment horizontal="center" vertical="center" textRotation="90" wrapText="1"/>
    </xf>
    <xf numFmtId="164" fontId="5" fillId="2" borderId="1" xfId="2" applyNumberFormat="1" applyFont="1" applyFill="1" applyBorder="1" applyAlignment="1">
      <alignment horizontal="center" vertical="center" wrapText="1"/>
    </xf>
    <xf numFmtId="165" fontId="5" fillId="2" borderId="1" xfId="2" applyNumberFormat="1" applyFont="1" applyFill="1" applyBorder="1" applyAlignment="1">
      <alignment horizontal="right" vertical="center" wrapText="1"/>
    </xf>
    <xf numFmtId="16" fontId="11" fillId="5" borderId="1" xfId="5" applyNumberFormat="1" applyFont="1" applyFill="1" applyBorder="1" applyAlignment="1">
      <alignment horizontal="center" vertical="center" textRotation="90" wrapText="1"/>
    </xf>
    <xf numFmtId="43" fontId="5" fillId="2" borderId="1" xfId="1" applyFont="1" applyFill="1" applyBorder="1" applyAlignment="1">
      <alignment horizontal="right" vertical="center" wrapText="1"/>
    </xf>
    <xf numFmtId="0" fontId="11" fillId="5" borderId="1" xfId="5" applyFont="1" applyFill="1" applyBorder="1" applyAlignment="1">
      <alignment horizontal="center" vertical="center" textRotation="90" wrapText="1"/>
    </xf>
    <xf numFmtId="0" fontId="14" fillId="0" borderId="4" xfId="2" applyFont="1" applyBorder="1" applyAlignment="1">
      <alignment horizontal="center" vertical="center"/>
    </xf>
    <xf numFmtId="0" fontId="18" fillId="5" borderId="1" xfId="2" applyFont="1" applyFill="1" applyBorder="1" applyAlignment="1">
      <alignment horizontal="center" vertical="center" textRotation="90" wrapText="1"/>
    </xf>
    <xf numFmtId="0" fontId="5" fillId="5" borderId="1" xfId="2" applyFont="1" applyFill="1" applyBorder="1" applyAlignment="1">
      <alignment horizontal="center" vertical="center"/>
    </xf>
    <xf numFmtId="0" fontId="5" fillId="5" borderId="1" xfId="2" applyFont="1" applyFill="1" applyBorder="1" applyAlignment="1">
      <alignment horizontal="center" vertical="center" wrapText="1"/>
    </xf>
    <xf numFmtId="41" fontId="5" fillId="5" borderId="1" xfId="2" applyNumberFormat="1" applyFont="1" applyFill="1" applyBorder="1" applyAlignment="1">
      <alignment horizontal="center" vertical="center"/>
    </xf>
    <xf numFmtId="164" fontId="14" fillId="4" borderId="1" xfId="4" applyNumberFormat="1" applyFont="1" applyFill="1" applyBorder="1" applyAlignment="1">
      <alignment horizontal="right" vertical="center" wrapText="1"/>
    </xf>
    <xf numFmtId="49" fontId="11" fillId="3" borderId="1" xfId="4" applyNumberFormat="1" applyFont="1" applyFill="1" applyBorder="1" applyAlignment="1">
      <alignment horizontal="left" vertical="center" wrapText="1"/>
    </xf>
    <xf numFmtId="0" fontId="19" fillId="3" borderId="1" xfId="2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164" fontId="5" fillId="5" borderId="1" xfId="4" applyNumberFormat="1" applyFont="1" applyFill="1" applyBorder="1" applyAlignment="1">
      <alignment horizontal="center" vertical="center" wrapText="1"/>
    </xf>
    <xf numFmtId="43" fontId="5" fillId="5" borderId="1" xfId="1" applyFont="1" applyFill="1" applyBorder="1" applyAlignment="1">
      <alignment horizontal="right" vertical="center" wrapText="1"/>
    </xf>
    <xf numFmtId="164" fontId="14" fillId="0" borderId="1" xfId="4" applyNumberFormat="1" applyFont="1" applyFill="1" applyBorder="1" applyAlignment="1">
      <alignment horizontal="center" vertical="center" wrapText="1"/>
    </xf>
    <xf numFmtId="164" fontId="14" fillId="5" borderId="1" xfId="4" applyNumberFormat="1" applyFont="1" applyFill="1" applyBorder="1" applyAlignment="1">
      <alignment horizontal="right" vertical="center" wrapText="1"/>
    </xf>
    <xf numFmtId="0" fontId="19" fillId="0" borderId="1" xfId="0" applyFont="1" applyBorder="1" applyAlignment="1">
      <alignment horizontal="center" vertical="center"/>
    </xf>
    <xf numFmtId="165" fontId="5" fillId="5" borderId="1" xfId="4" applyNumberFormat="1" applyFont="1" applyFill="1" applyBorder="1" applyAlignment="1">
      <alignment horizontal="right" vertical="center" wrapText="1"/>
    </xf>
    <xf numFmtId="164" fontId="14" fillId="3" borderId="1" xfId="4" applyNumberFormat="1" applyFont="1" applyFill="1" applyBorder="1" applyAlignment="1">
      <alignment horizontal="right" vertical="center" wrapText="1"/>
    </xf>
    <xf numFmtId="164" fontId="20" fillId="0" borderId="0" xfId="0" applyNumberFormat="1" applyFont="1"/>
    <xf numFmtId="164" fontId="5" fillId="3" borderId="1" xfId="4" applyNumberFormat="1" applyFont="1" applyFill="1" applyBorder="1" applyAlignment="1">
      <alignment horizontal="center" vertical="center" wrapText="1"/>
    </xf>
    <xf numFmtId="0" fontId="19" fillId="0" borderId="1" xfId="6" applyFont="1" applyFill="1" applyBorder="1" applyAlignment="1">
      <alignment horizontal="center" vertical="center" wrapText="1"/>
    </xf>
    <xf numFmtId="0" fontId="21" fillId="0" borderId="1" xfId="6" applyFont="1" applyBorder="1" applyAlignment="1">
      <alignment horizontal="center" vertical="center" wrapText="1"/>
    </xf>
    <xf numFmtId="0" fontId="19" fillId="0" borderId="1" xfId="2" applyFont="1" applyFill="1" applyBorder="1" applyAlignment="1">
      <alignment horizontal="center" vertical="center" wrapText="1"/>
    </xf>
    <xf numFmtId="166" fontId="5" fillId="5" borderId="1" xfId="4" applyNumberFormat="1" applyFont="1" applyFill="1" applyBorder="1" applyAlignment="1">
      <alignment horizontal="center" vertical="center" wrapText="1"/>
    </xf>
    <xf numFmtId="0" fontId="19" fillId="0" borderId="1" xfId="2" applyFont="1" applyBorder="1" applyAlignment="1">
      <alignment horizontal="center" vertical="center" wrapText="1"/>
    </xf>
    <xf numFmtId="166" fontId="5" fillId="3" borderId="1" xfId="4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1" fillId="0" borderId="1" xfId="2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164" fontId="5" fillId="5" borderId="1" xfId="2" applyNumberFormat="1" applyFont="1" applyFill="1" applyBorder="1" applyAlignment="1">
      <alignment horizontal="center" vertical="center" wrapText="1"/>
    </xf>
    <xf numFmtId="164" fontId="5" fillId="3" borderId="1" xfId="2" applyNumberFormat="1" applyFont="1" applyFill="1" applyBorder="1" applyAlignment="1">
      <alignment horizontal="center" vertical="center" wrapText="1"/>
    </xf>
    <xf numFmtId="164" fontId="14" fillId="3" borderId="1" xfId="4" applyNumberFormat="1" applyFont="1" applyFill="1" applyBorder="1" applyAlignment="1">
      <alignment horizontal="center" vertical="center" wrapText="1"/>
    </xf>
    <xf numFmtId="43" fontId="14" fillId="4" borderId="1" xfId="1" applyFont="1" applyFill="1" applyBorder="1" applyAlignment="1">
      <alignment horizontal="right" vertical="center" wrapText="1"/>
    </xf>
    <xf numFmtId="0" fontId="19" fillId="0" borderId="1" xfId="7" applyFont="1" applyFill="1" applyBorder="1" applyAlignment="1">
      <alignment horizontal="center" vertical="center" wrapText="1"/>
    </xf>
    <xf numFmtId="0" fontId="19" fillId="0" borderId="1" xfId="7" applyFont="1" applyBorder="1" applyAlignment="1">
      <alignment horizontal="center" vertical="center" wrapText="1"/>
    </xf>
    <xf numFmtId="43" fontId="5" fillId="0" borderId="1" xfId="1" applyFont="1" applyFill="1" applyBorder="1" applyAlignment="1">
      <alignment horizontal="right" vertical="center" wrapText="1"/>
    </xf>
    <xf numFmtId="167" fontId="5" fillId="5" borderId="1" xfId="2" applyNumberFormat="1" applyFont="1" applyFill="1" applyBorder="1" applyAlignment="1">
      <alignment horizontal="center" vertical="center" wrapText="1"/>
    </xf>
    <xf numFmtId="2" fontId="19" fillId="3" borderId="1" xfId="4" applyNumberFormat="1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41" fontId="5" fillId="0" borderId="1" xfId="2" applyNumberFormat="1" applyFont="1" applyFill="1" applyBorder="1" applyAlignment="1">
      <alignment horizontal="center" vertical="center"/>
    </xf>
    <xf numFmtId="49" fontId="15" fillId="3" borderId="1" xfId="4" applyNumberFormat="1" applyFont="1" applyFill="1" applyBorder="1" applyAlignment="1">
      <alignment horizontal="left" vertical="center" wrapText="1"/>
    </xf>
    <xf numFmtId="0" fontId="11" fillId="0" borderId="1" xfId="4" applyNumberFormat="1" applyFont="1" applyFill="1" applyBorder="1" applyAlignment="1">
      <alignment horizontal="left" vertical="center" wrapText="1"/>
    </xf>
    <xf numFmtId="168" fontId="19" fillId="0" borderId="1" xfId="3" applyNumberFormat="1" applyFont="1" applyFill="1" applyBorder="1" applyAlignment="1">
      <alignment horizontal="center" vertical="center" wrapText="1"/>
    </xf>
    <xf numFmtId="168" fontId="21" fillId="0" borderId="1" xfId="3" applyNumberFormat="1" applyFont="1" applyBorder="1" applyAlignment="1">
      <alignment horizontal="center" vertical="center" wrapText="1"/>
    </xf>
    <xf numFmtId="164" fontId="5" fillId="0" borderId="1" xfId="2" applyNumberFormat="1" applyFont="1" applyFill="1" applyBorder="1" applyAlignment="1">
      <alignment horizontal="center" vertical="center" wrapText="1"/>
    </xf>
    <xf numFmtId="0" fontId="19" fillId="3" borderId="1" xfId="5" applyFont="1" applyFill="1" applyBorder="1" applyAlignment="1">
      <alignment horizontal="center" vertical="center" wrapText="1"/>
    </xf>
    <xf numFmtId="49" fontId="11" fillId="3" borderId="1" xfId="4" applyNumberFormat="1" applyFont="1" applyFill="1" applyBorder="1" applyAlignment="1">
      <alignment horizontal="left" vertical="center"/>
    </xf>
    <xf numFmtId="2" fontId="11" fillId="3" borderId="1" xfId="4" applyNumberFormat="1" applyFont="1" applyFill="1" applyBorder="1" applyAlignment="1">
      <alignment horizontal="left" vertical="center" wrapText="1"/>
    </xf>
    <xf numFmtId="164" fontId="5" fillId="5" borderId="1" xfId="2" applyNumberFormat="1" applyFont="1" applyFill="1" applyBorder="1" applyAlignment="1">
      <alignment horizontal="right" vertical="center" wrapText="1"/>
    </xf>
    <xf numFmtId="164" fontId="5" fillId="3" borderId="1" xfId="4" applyNumberFormat="1" applyFont="1" applyFill="1" applyBorder="1" applyAlignment="1">
      <alignment horizontal="right" vertical="center" wrapText="1"/>
    </xf>
    <xf numFmtId="164" fontId="11" fillId="3" borderId="1" xfId="4" applyNumberFormat="1" applyFont="1" applyFill="1" applyBorder="1" applyAlignment="1">
      <alignment horizontal="left" vertical="center" wrapText="1"/>
    </xf>
    <xf numFmtId="164" fontId="11" fillId="3" borderId="1" xfId="4" applyNumberFormat="1" applyFont="1" applyFill="1" applyBorder="1" applyAlignment="1">
      <alignment horizontal="left" vertical="center"/>
    </xf>
    <xf numFmtId="0" fontId="21" fillId="3" borderId="1" xfId="2" applyFont="1" applyFill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 wrapText="1"/>
    </xf>
    <xf numFmtId="164" fontId="5" fillId="0" borderId="1" xfId="4" applyNumberFormat="1" applyFont="1" applyFill="1" applyBorder="1" applyAlignment="1">
      <alignment horizontal="center" vertical="center" wrapText="1"/>
    </xf>
    <xf numFmtId="164" fontId="5" fillId="5" borderId="3" xfId="4" applyNumberFormat="1" applyFont="1" applyFill="1" applyBorder="1" applyAlignment="1">
      <alignment horizontal="center" vertical="center" wrapText="1"/>
    </xf>
    <xf numFmtId="164" fontId="15" fillId="3" borderId="1" xfId="4" applyNumberFormat="1" applyFont="1" applyFill="1" applyBorder="1" applyAlignment="1">
      <alignment horizontal="center" vertical="center"/>
    </xf>
    <xf numFmtId="2" fontId="5" fillId="3" borderId="1" xfId="4" applyNumberFormat="1" applyFont="1" applyFill="1" applyBorder="1" applyAlignment="1">
      <alignment horizontal="center" vertical="center" wrapText="1"/>
    </xf>
    <xf numFmtId="168" fontId="5" fillId="0" borderId="1" xfId="3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8" fontId="5" fillId="0" borderId="1" xfId="3" applyNumberFormat="1" applyFont="1" applyBorder="1" applyAlignment="1">
      <alignment horizontal="center" vertical="center" wrapText="1"/>
    </xf>
  </cellXfs>
  <cellStyles count="558">
    <cellStyle name="Обычный" xfId="0" builtinId="0"/>
    <cellStyle name="Обычный 2" xfId="8"/>
    <cellStyle name="Обычный 2 2" xfId="9"/>
    <cellStyle name="Обычный 2 2 10" xfId="10"/>
    <cellStyle name="Обычный 2 2 10 2" xfId="11"/>
    <cellStyle name="Обычный 2 2 10_МП №15 Развитие транспортной системы" xfId="12"/>
    <cellStyle name="Обычный 2 2 11" xfId="13"/>
    <cellStyle name="Обычный 2 2 11 2" xfId="14"/>
    <cellStyle name="Обычный 2 2 11 3" xfId="7"/>
    <cellStyle name="Обычный 2 2 12" xfId="15"/>
    <cellStyle name="Обычный 2 2 13" xfId="16"/>
    <cellStyle name="Обычный 2 2 14" xfId="2"/>
    <cellStyle name="Обычный 2 2 15" xfId="17"/>
    <cellStyle name="Обычный 2 2 2" xfId="18"/>
    <cellStyle name="Обычный 2 2 2 2" xfId="19"/>
    <cellStyle name="Обычный 2 2 2 2 2" xfId="20"/>
    <cellStyle name="Обычный 2 2 2 2 2 2" xfId="21"/>
    <cellStyle name="Обычный 2 2 2 2 2 2 2" xfId="22"/>
    <cellStyle name="Обычный 2 2 2 2 2 2 2 2" xfId="23"/>
    <cellStyle name="Обычный 2 2 2 2 2 2 2 3" xfId="24"/>
    <cellStyle name="Обычный 2 2 2 2 2 2 3" xfId="25"/>
    <cellStyle name="Обычный 2 2 2 2 2 2 4" xfId="26"/>
    <cellStyle name="Обычный 2 2 2 2 2 3" xfId="27"/>
    <cellStyle name="Обычный 2 2 2 2 2 3 2" xfId="28"/>
    <cellStyle name="Обычный 2 2 2 2 2 3 3" xfId="29"/>
    <cellStyle name="Обычный 2 2 2 2 2 4" xfId="30"/>
    <cellStyle name="Обычный 2 2 2 2 2 5" xfId="31"/>
    <cellStyle name="Обычный 2 2 2 2 2 6" xfId="32"/>
    <cellStyle name="Обычный 2 2 2 2 2 7" xfId="33"/>
    <cellStyle name="Обычный 2 2 2 2 3" xfId="34"/>
    <cellStyle name="Обычный 2 2 2 2 3 2" xfId="35"/>
    <cellStyle name="Обычный 2 2 2 2 3 2 2" xfId="36"/>
    <cellStyle name="Обычный 2 2 2 2 3 2 3" xfId="37"/>
    <cellStyle name="Обычный 2 2 2 2 3 3" xfId="38"/>
    <cellStyle name="Обычный 2 2 2 2 3 4" xfId="39"/>
    <cellStyle name="Обычный 2 2 2 2 3 5" xfId="40"/>
    <cellStyle name="Обычный 2 2 2 2 3 6" xfId="41"/>
    <cellStyle name="Обычный 2 2 2 2 4" xfId="42"/>
    <cellStyle name="Обычный 2 2 2 2 4 2" xfId="43"/>
    <cellStyle name="Обычный 2 2 2 2 4 3" xfId="44"/>
    <cellStyle name="Обычный 2 2 2 2 4 4" xfId="45"/>
    <cellStyle name="Обычный 2 2 2 2 5" xfId="46"/>
    <cellStyle name="Обычный 2 2 2 2 5 2" xfId="47"/>
    <cellStyle name="Обычный 2 2 2 2 6" xfId="48"/>
    <cellStyle name="Обычный 2 2 2 2 6 2" xfId="49"/>
    <cellStyle name="Обычный 2 2 2 2 7" xfId="50"/>
    <cellStyle name="Обычный 2 2 2 2 8" xfId="51"/>
    <cellStyle name="Обычный 2 2 2 3" xfId="52"/>
    <cellStyle name="Обычный 2 2 2 3 2" xfId="53"/>
    <cellStyle name="Обычный 2 2 2 3 2 2" xfId="54"/>
    <cellStyle name="Обычный 2 2 2 3 2 2 2" xfId="55"/>
    <cellStyle name="Обычный 2 2 2 3 2 2 3" xfId="56"/>
    <cellStyle name="Обычный 2 2 2 3 2 3" xfId="57"/>
    <cellStyle name="Обычный 2 2 2 3 2 4" xfId="58"/>
    <cellStyle name="Обычный 2 2 2 3 3" xfId="59"/>
    <cellStyle name="Обычный 2 2 2 3 3 2" xfId="60"/>
    <cellStyle name="Обычный 2 2 2 3 3 3" xfId="61"/>
    <cellStyle name="Обычный 2 2 2 3 4" xfId="62"/>
    <cellStyle name="Обычный 2 2 2 3 5" xfId="63"/>
    <cellStyle name="Обычный 2 2 2 3 6" xfId="64"/>
    <cellStyle name="Обычный 2 2 2 3 7" xfId="65"/>
    <cellStyle name="Обычный 2 2 2 4" xfId="66"/>
    <cellStyle name="Обычный 2 2 2 4 2" xfId="67"/>
    <cellStyle name="Обычный 2 2 2 4 2 2" xfId="68"/>
    <cellStyle name="Обычный 2 2 2 4 2 3" xfId="69"/>
    <cellStyle name="Обычный 2 2 2 4 3" xfId="70"/>
    <cellStyle name="Обычный 2 2 2 4 4" xfId="71"/>
    <cellStyle name="Обычный 2 2 2 4 5" xfId="72"/>
    <cellStyle name="Обычный 2 2 2 4 6" xfId="73"/>
    <cellStyle name="Обычный 2 2 2 5" xfId="74"/>
    <cellStyle name="Обычный 2 2 2 5 2" xfId="75"/>
    <cellStyle name="Обычный 2 2 2 5 3" xfId="76"/>
    <cellStyle name="Обычный 2 2 2 5 4" xfId="77"/>
    <cellStyle name="Обычный 2 2 2 6" xfId="78"/>
    <cellStyle name="Обычный 2 2 2 6 2" xfId="79"/>
    <cellStyle name="Обычный 2 2 2 7" xfId="80"/>
    <cellStyle name="Обычный 2 2 2 7 2" xfId="81"/>
    <cellStyle name="Обычный 2 2 2 8" xfId="82"/>
    <cellStyle name="Обычный 2 2 2 9" xfId="83"/>
    <cellStyle name="Обычный 2 2 3" xfId="84"/>
    <cellStyle name="Обычный 2 2 3 2" xfId="85"/>
    <cellStyle name="Обычный 2 2 3 2 2" xfId="86"/>
    <cellStyle name="Обычный 2 2 3 2 2 2" xfId="87"/>
    <cellStyle name="Обычный 2 2 3 2 2 2 2" xfId="88"/>
    <cellStyle name="Обычный 2 2 3 2 2 2 2 2" xfId="89"/>
    <cellStyle name="Обычный 2 2 3 2 2 2 2 3" xfId="90"/>
    <cellStyle name="Обычный 2 2 3 2 2 2 3" xfId="91"/>
    <cellStyle name="Обычный 2 2 3 2 2 2 4" xfId="92"/>
    <cellStyle name="Обычный 2 2 3 2 2 3" xfId="93"/>
    <cellStyle name="Обычный 2 2 3 2 2 3 2" xfId="94"/>
    <cellStyle name="Обычный 2 2 3 2 2 3 3" xfId="95"/>
    <cellStyle name="Обычный 2 2 3 2 2 4" xfId="96"/>
    <cellStyle name="Обычный 2 2 3 2 2 5" xfId="97"/>
    <cellStyle name="Обычный 2 2 3 2 2 6" xfId="98"/>
    <cellStyle name="Обычный 2 2 3 2 2 7" xfId="99"/>
    <cellStyle name="Обычный 2 2 3 2 3" xfId="100"/>
    <cellStyle name="Обычный 2 2 3 2 3 2" xfId="101"/>
    <cellStyle name="Обычный 2 2 3 2 3 2 2" xfId="102"/>
    <cellStyle name="Обычный 2 2 3 2 3 2 3" xfId="103"/>
    <cellStyle name="Обычный 2 2 3 2 3 3" xfId="104"/>
    <cellStyle name="Обычный 2 2 3 2 3 4" xfId="105"/>
    <cellStyle name="Обычный 2 2 3 2 3 5" xfId="106"/>
    <cellStyle name="Обычный 2 2 3 2 3 6" xfId="107"/>
    <cellStyle name="Обычный 2 2 3 2 4" xfId="108"/>
    <cellStyle name="Обычный 2 2 3 2 4 2" xfId="109"/>
    <cellStyle name="Обычный 2 2 3 2 4 3" xfId="110"/>
    <cellStyle name="Обычный 2 2 3 2 4 4" xfId="111"/>
    <cellStyle name="Обычный 2 2 3 2 5" xfId="112"/>
    <cellStyle name="Обычный 2 2 3 2 5 2" xfId="113"/>
    <cellStyle name="Обычный 2 2 3 2 6" xfId="114"/>
    <cellStyle name="Обычный 2 2 3 2 6 2" xfId="115"/>
    <cellStyle name="Обычный 2 2 3 2 7" xfId="116"/>
    <cellStyle name="Обычный 2 2 3 2 8" xfId="117"/>
    <cellStyle name="Обычный 2 2 3 3" xfId="118"/>
    <cellStyle name="Обычный 2 2 3 3 2" xfId="119"/>
    <cellStyle name="Обычный 2 2 3 3 2 2" xfId="120"/>
    <cellStyle name="Обычный 2 2 3 3 2 2 2" xfId="121"/>
    <cellStyle name="Обычный 2 2 3 3 2 2 3" xfId="122"/>
    <cellStyle name="Обычный 2 2 3 3 2 3" xfId="123"/>
    <cellStyle name="Обычный 2 2 3 3 2 4" xfId="124"/>
    <cellStyle name="Обычный 2 2 3 3 3" xfId="125"/>
    <cellStyle name="Обычный 2 2 3 3 3 2" xfId="126"/>
    <cellStyle name="Обычный 2 2 3 3 3 3" xfId="127"/>
    <cellStyle name="Обычный 2 2 3 3 4" xfId="128"/>
    <cellStyle name="Обычный 2 2 3 3 5" xfId="129"/>
    <cellStyle name="Обычный 2 2 3 3 6" xfId="130"/>
    <cellStyle name="Обычный 2 2 3 3 7" xfId="131"/>
    <cellStyle name="Обычный 2 2 3 4" xfId="132"/>
    <cellStyle name="Обычный 2 2 3 4 2" xfId="133"/>
    <cellStyle name="Обычный 2 2 3 4 2 2" xfId="134"/>
    <cellStyle name="Обычный 2 2 3 4 2 3" xfId="135"/>
    <cellStyle name="Обычный 2 2 3 4 3" xfId="136"/>
    <cellStyle name="Обычный 2 2 3 4 4" xfId="137"/>
    <cellStyle name="Обычный 2 2 3 4 5" xfId="138"/>
    <cellStyle name="Обычный 2 2 3 4 6" xfId="139"/>
    <cellStyle name="Обычный 2 2 3 5" xfId="140"/>
    <cellStyle name="Обычный 2 2 3 5 2" xfId="141"/>
    <cellStyle name="Обычный 2 2 3 5 3" xfId="142"/>
    <cellStyle name="Обычный 2 2 3 5 4" xfId="143"/>
    <cellStyle name="Обычный 2 2 3 6" xfId="144"/>
    <cellStyle name="Обычный 2 2 3 6 2" xfId="145"/>
    <cellStyle name="Обычный 2 2 3 7" xfId="146"/>
    <cellStyle name="Обычный 2 2 3 7 2" xfId="147"/>
    <cellStyle name="Обычный 2 2 3 8" xfId="148"/>
    <cellStyle name="Обычный 2 2 3 9" xfId="149"/>
    <cellStyle name="Обычный 2 2 4" xfId="150"/>
    <cellStyle name="Обычный 2 2 4 2" xfId="151"/>
    <cellStyle name="Обычный 2 2 4 2 2" xfId="152"/>
    <cellStyle name="Обычный 2 2 4 2 2 2" xfId="153"/>
    <cellStyle name="Обычный 2 2 4 2 2 2 2" xfId="154"/>
    <cellStyle name="Обычный 2 2 4 2 2 2 2 2" xfId="155"/>
    <cellStyle name="Обычный 2 2 4 2 2 2 2 3" xfId="156"/>
    <cellStyle name="Обычный 2 2 4 2 2 2 3" xfId="157"/>
    <cellStyle name="Обычный 2 2 4 2 2 2 4" xfId="158"/>
    <cellStyle name="Обычный 2 2 4 2 2 3" xfId="159"/>
    <cellStyle name="Обычный 2 2 4 2 2 3 2" xfId="160"/>
    <cellStyle name="Обычный 2 2 4 2 2 3 3" xfId="161"/>
    <cellStyle name="Обычный 2 2 4 2 2 4" xfId="162"/>
    <cellStyle name="Обычный 2 2 4 2 2 5" xfId="163"/>
    <cellStyle name="Обычный 2 2 4 2 2 6" xfId="164"/>
    <cellStyle name="Обычный 2 2 4 2 2 7" xfId="165"/>
    <cellStyle name="Обычный 2 2 4 2 3" xfId="166"/>
    <cellStyle name="Обычный 2 2 4 2 3 2" xfId="167"/>
    <cellStyle name="Обычный 2 2 4 2 3 2 2" xfId="168"/>
    <cellStyle name="Обычный 2 2 4 2 3 2 3" xfId="169"/>
    <cellStyle name="Обычный 2 2 4 2 3 3" xfId="170"/>
    <cellStyle name="Обычный 2 2 4 2 3 4" xfId="171"/>
    <cellStyle name="Обычный 2 2 4 2 3 5" xfId="172"/>
    <cellStyle name="Обычный 2 2 4 2 3 6" xfId="173"/>
    <cellStyle name="Обычный 2 2 4 2 4" xfId="174"/>
    <cellStyle name="Обычный 2 2 4 2 4 2" xfId="175"/>
    <cellStyle name="Обычный 2 2 4 2 4 3" xfId="176"/>
    <cellStyle name="Обычный 2 2 4 2 4 4" xfId="177"/>
    <cellStyle name="Обычный 2 2 4 2 5" xfId="178"/>
    <cellStyle name="Обычный 2 2 4 2 5 2" xfId="179"/>
    <cellStyle name="Обычный 2 2 4 2 6" xfId="180"/>
    <cellStyle name="Обычный 2 2 4 2 6 2" xfId="181"/>
    <cellStyle name="Обычный 2 2 4 2 7" xfId="182"/>
    <cellStyle name="Обычный 2 2 4 2 8" xfId="183"/>
    <cellStyle name="Обычный 2 2 4 3" xfId="184"/>
    <cellStyle name="Обычный 2 2 4 3 2" xfId="185"/>
    <cellStyle name="Обычный 2 2 4 3 2 2" xfId="186"/>
    <cellStyle name="Обычный 2 2 4 3 2 2 2" xfId="187"/>
    <cellStyle name="Обычный 2 2 4 3 2 2 3" xfId="188"/>
    <cellStyle name="Обычный 2 2 4 3 2 3" xfId="189"/>
    <cellStyle name="Обычный 2 2 4 3 2 4" xfId="190"/>
    <cellStyle name="Обычный 2 2 4 3 3" xfId="191"/>
    <cellStyle name="Обычный 2 2 4 3 3 2" xfId="192"/>
    <cellStyle name="Обычный 2 2 4 3 3 3" xfId="193"/>
    <cellStyle name="Обычный 2 2 4 3 4" xfId="194"/>
    <cellStyle name="Обычный 2 2 4 3 5" xfId="195"/>
    <cellStyle name="Обычный 2 2 4 3 6" xfId="196"/>
    <cellStyle name="Обычный 2 2 4 3 7" xfId="197"/>
    <cellStyle name="Обычный 2 2 4 4" xfId="198"/>
    <cellStyle name="Обычный 2 2 4 4 2" xfId="199"/>
    <cellStyle name="Обычный 2 2 4 4 2 2" xfId="200"/>
    <cellStyle name="Обычный 2 2 4 4 2 3" xfId="201"/>
    <cellStyle name="Обычный 2 2 4 4 3" xfId="202"/>
    <cellStyle name="Обычный 2 2 4 4 4" xfId="203"/>
    <cellStyle name="Обычный 2 2 4 4 5" xfId="204"/>
    <cellStyle name="Обычный 2 2 4 4 6" xfId="205"/>
    <cellStyle name="Обычный 2 2 4 5" xfId="206"/>
    <cellStyle name="Обычный 2 2 4 5 2" xfId="207"/>
    <cellStyle name="Обычный 2 2 4 5 3" xfId="208"/>
    <cellStyle name="Обычный 2 2 4 5 4" xfId="209"/>
    <cellStyle name="Обычный 2 2 4 6" xfId="210"/>
    <cellStyle name="Обычный 2 2 4 6 2" xfId="211"/>
    <cellStyle name="Обычный 2 2 4 7" xfId="212"/>
    <cellStyle name="Обычный 2 2 4 7 2" xfId="213"/>
    <cellStyle name="Обычный 2 2 4 8" xfId="214"/>
    <cellStyle name="Обычный 2 2 4 9" xfId="215"/>
    <cellStyle name="Обычный 2 2 5" xfId="216"/>
    <cellStyle name="Обычный 2 2 5 2" xfId="217"/>
    <cellStyle name="Обычный 2 2 5 2 2" xfId="218"/>
    <cellStyle name="Обычный 2 2 5 2 2 2" xfId="219"/>
    <cellStyle name="Обычный 2 2 5 2 2 2 2" xfId="220"/>
    <cellStyle name="Обычный 2 2 5 2 2 2 3" xfId="221"/>
    <cellStyle name="Обычный 2 2 5 2 2 3" xfId="222"/>
    <cellStyle name="Обычный 2 2 5 2 2 4" xfId="223"/>
    <cellStyle name="Обычный 2 2 5 2 3" xfId="224"/>
    <cellStyle name="Обычный 2 2 5 2 3 2" xfId="225"/>
    <cellStyle name="Обычный 2 2 5 2 3 3" xfId="226"/>
    <cellStyle name="Обычный 2 2 5 2 4" xfId="227"/>
    <cellStyle name="Обычный 2 2 5 2 5" xfId="228"/>
    <cellStyle name="Обычный 2 2 5 2 6" xfId="229"/>
    <cellStyle name="Обычный 2 2 5 2 7" xfId="230"/>
    <cellStyle name="Обычный 2 2 5 3" xfId="231"/>
    <cellStyle name="Обычный 2 2 5 3 2" xfId="232"/>
    <cellStyle name="Обычный 2 2 5 3 2 2" xfId="233"/>
    <cellStyle name="Обычный 2 2 5 3 2 3" xfId="234"/>
    <cellStyle name="Обычный 2 2 5 3 3" xfId="235"/>
    <cellStyle name="Обычный 2 2 5 3 4" xfId="236"/>
    <cellStyle name="Обычный 2 2 5 3 5" xfId="237"/>
    <cellStyle name="Обычный 2 2 5 3 6" xfId="238"/>
    <cellStyle name="Обычный 2 2 5 4" xfId="239"/>
    <cellStyle name="Обычный 2 2 5 4 2" xfId="240"/>
    <cellStyle name="Обычный 2 2 5 4 3" xfId="241"/>
    <cellStyle name="Обычный 2 2 5 4 4" xfId="242"/>
    <cellStyle name="Обычный 2 2 5 5" xfId="243"/>
    <cellStyle name="Обычный 2 2 5 5 2" xfId="244"/>
    <cellStyle name="Обычный 2 2 5 6" xfId="245"/>
    <cellStyle name="Обычный 2 2 5 6 2" xfId="246"/>
    <cellStyle name="Обычный 2 2 5 7" xfId="247"/>
    <cellStyle name="Обычный 2 2 5 8" xfId="248"/>
    <cellStyle name="Обычный 2 2 6" xfId="249"/>
    <cellStyle name="Обычный 2 2 6 2" xfId="250"/>
    <cellStyle name="Обычный 2 2 6 2 2" xfId="251"/>
    <cellStyle name="Обычный 2 2 6 2 2 2" xfId="252"/>
    <cellStyle name="Обычный 2 2 6 2 2 2 2" xfId="253"/>
    <cellStyle name="Обычный 2 2 6 2 2 2 3" xfId="254"/>
    <cellStyle name="Обычный 2 2 6 2 2 3" xfId="255"/>
    <cellStyle name="Обычный 2 2 6 2 2 4" xfId="256"/>
    <cellStyle name="Обычный 2 2 6 2 3" xfId="257"/>
    <cellStyle name="Обычный 2 2 6 2 3 2" xfId="258"/>
    <cellStyle name="Обычный 2 2 6 2 3 3" xfId="259"/>
    <cellStyle name="Обычный 2 2 6 2 4" xfId="260"/>
    <cellStyle name="Обычный 2 2 6 2 5" xfId="261"/>
    <cellStyle name="Обычный 2 2 6 2 6" xfId="262"/>
    <cellStyle name="Обычный 2 2 6 2 7" xfId="263"/>
    <cellStyle name="Обычный 2 2 6 3" xfId="264"/>
    <cellStyle name="Обычный 2 2 6 3 2" xfId="265"/>
    <cellStyle name="Обычный 2 2 6 3 2 2" xfId="266"/>
    <cellStyle name="Обычный 2 2 6 3 2 3" xfId="267"/>
    <cellStyle name="Обычный 2 2 6 3 3" xfId="268"/>
    <cellStyle name="Обычный 2 2 6 3 4" xfId="269"/>
    <cellStyle name="Обычный 2 2 6 3 5" xfId="270"/>
    <cellStyle name="Обычный 2 2 6 3 6" xfId="271"/>
    <cellStyle name="Обычный 2 2 6 4" xfId="272"/>
    <cellStyle name="Обычный 2 2 6 4 2" xfId="273"/>
    <cellStyle name="Обычный 2 2 6 4 3" xfId="274"/>
    <cellStyle name="Обычный 2 2 6 4 4" xfId="275"/>
    <cellStyle name="Обычный 2 2 6 5" xfId="276"/>
    <cellStyle name="Обычный 2 2 6 5 2" xfId="277"/>
    <cellStyle name="Обычный 2 2 6 6" xfId="278"/>
    <cellStyle name="Обычный 2 2 6 6 2" xfId="279"/>
    <cellStyle name="Обычный 2 2 6 7" xfId="280"/>
    <cellStyle name="Обычный 2 2 6 8" xfId="6"/>
    <cellStyle name="Обычный 2 2 6 9" xfId="281"/>
    <cellStyle name="Обычный 2 2 7" xfId="282"/>
    <cellStyle name="Обычный 2 2 7 2" xfId="283"/>
    <cellStyle name="Обычный 2 2 7 2 2" xfId="284"/>
    <cellStyle name="Обычный 2 2 7 2 2 2" xfId="285"/>
    <cellStyle name="Обычный 2 2 7 2 2 3" xfId="286"/>
    <cellStyle name="Обычный 2 2 7 2 3" xfId="287"/>
    <cellStyle name="Обычный 2 2 7 2 4" xfId="288"/>
    <cellStyle name="Обычный 2 2 7 2 5" xfId="289"/>
    <cellStyle name="Обычный 2 2 7 3" xfId="290"/>
    <cellStyle name="Обычный 2 2 7 3 2" xfId="291"/>
    <cellStyle name="Обычный 2 2 7 3 3" xfId="292"/>
    <cellStyle name="Обычный 2 2 7 4" xfId="293"/>
    <cellStyle name="Обычный 2 2 7 5" xfId="294"/>
    <cellStyle name="Обычный 2 2 7 6" xfId="295"/>
    <cellStyle name="Обычный 2 2 7 7" xfId="5"/>
    <cellStyle name="Обычный 2 2 7 8" xfId="296"/>
    <cellStyle name="Обычный 2 2 8" xfId="297"/>
    <cellStyle name="Обычный 2 2 8 2" xfId="298"/>
    <cellStyle name="Обычный 2 2 8 2 2" xfId="299"/>
    <cellStyle name="Обычный 2 2 8 2 3" xfId="300"/>
    <cellStyle name="Обычный 2 2 8 3" xfId="301"/>
    <cellStyle name="Обычный 2 2 8 4" xfId="302"/>
    <cellStyle name="Обычный 2 2 8 4 3" xfId="303"/>
    <cellStyle name="Обычный 2 2 8 4 3 5" xfId="304"/>
    <cellStyle name="Обычный 2 2 8 4 3 5 12" xfId="305"/>
    <cellStyle name="Обычный 2 2 8 5" xfId="306"/>
    <cellStyle name="Обычный 2 2 8 6" xfId="307"/>
    <cellStyle name="Обычный 2 2 9" xfId="308"/>
    <cellStyle name="Обычный 2 2 9 2" xfId="309"/>
    <cellStyle name="Обычный 2 2 9 3" xfId="310"/>
    <cellStyle name="Обычный 2 2 9 4" xfId="311"/>
    <cellStyle name="Обычный 2 2 9 5" xfId="312"/>
    <cellStyle name="Обычный 2 2_30-ра" xfId="3"/>
    <cellStyle name="Обычный 3" xfId="313"/>
    <cellStyle name="Обычный 4" xfId="314"/>
    <cellStyle name="Обычный 4 10" xfId="315"/>
    <cellStyle name="Обычный 4 10 2" xfId="316"/>
    <cellStyle name="Обычный 4 11" xfId="317"/>
    <cellStyle name="Обычный 4 12" xfId="318"/>
    <cellStyle name="Обычный 4 2" xfId="319"/>
    <cellStyle name="Обычный 4 2 2" xfId="320"/>
    <cellStyle name="Обычный 4 2 2 2" xfId="321"/>
    <cellStyle name="Обычный 4 2 2 2 2" xfId="322"/>
    <cellStyle name="Обычный 4 2 2 2 2 2" xfId="323"/>
    <cellStyle name="Обычный 4 2 2 2 2 2 2" xfId="324"/>
    <cellStyle name="Обычный 4 2 2 2 2 2 3" xfId="325"/>
    <cellStyle name="Обычный 4 2 2 2 2 3" xfId="326"/>
    <cellStyle name="Обычный 4 2 2 2 2 4" xfId="327"/>
    <cellStyle name="Обычный 4 2 2 2 3" xfId="328"/>
    <cellStyle name="Обычный 4 2 2 2 3 2" xfId="329"/>
    <cellStyle name="Обычный 4 2 2 2 3 3" xfId="330"/>
    <cellStyle name="Обычный 4 2 2 2 4" xfId="331"/>
    <cellStyle name="Обычный 4 2 2 2 5" xfId="332"/>
    <cellStyle name="Обычный 4 2 2 2 6" xfId="333"/>
    <cellStyle name="Обычный 4 2 2 2 7" xfId="334"/>
    <cellStyle name="Обычный 4 2 2 3" xfId="335"/>
    <cellStyle name="Обычный 4 2 2 3 2" xfId="336"/>
    <cellStyle name="Обычный 4 2 2 3 2 2" xfId="337"/>
    <cellStyle name="Обычный 4 2 2 3 2 3" xfId="338"/>
    <cellStyle name="Обычный 4 2 2 3 3" xfId="339"/>
    <cellStyle name="Обычный 4 2 2 3 4" xfId="340"/>
    <cellStyle name="Обычный 4 2 2 3 5" xfId="341"/>
    <cellStyle name="Обычный 4 2 2 3 6" xfId="342"/>
    <cellStyle name="Обычный 4 2 2 4" xfId="343"/>
    <cellStyle name="Обычный 4 2 2 4 2" xfId="344"/>
    <cellStyle name="Обычный 4 2 2 4 3" xfId="345"/>
    <cellStyle name="Обычный 4 2 2 4 4" xfId="346"/>
    <cellStyle name="Обычный 4 2 2 5" xfId="347"/>
    <cellStyle name="Обычный 4 2 2 5 2" xfId="348"/>
    <cellStyle name="Обычный 4 2 2 6" xfId="349"/>
    <cellStyle name="Обычный 4 2 2 6 2" xfId="350"/>
    <cellStyle name="Обычный 4 2 2 7" xfId="351"/>
    <cellStyle name="Обычный 4 2 2 8" xfId="352"/>
    <cellStyle name="Обычный 4 2 3" xfId="353"/>
    <cellStyle name="Обычный 4 2 3 2" xfId="354"/>
    <cellStyle name="Обычный 4 2 3 2 2" xfId="355"/>
    <cellStyle name="Обычный 4 2 3 2 2 2" xfId="356"/>
    <cellStyle name="Обычный 4 2 3 2 2 3" xfId="357"/>
    <cellStyle name="Обычный 4 2 3 2 3" xfId="358"/>
    <cellStyle name="Обычный 4 2 3 2 4" xfId="359"/>
    <cellStyle name="Обычный 4 2 3 3" xfId="360"/>
    <cellStyle name="Обычный 4 2 3 3 2" xfId="361"/>
    <cellStyle name="Обычный 4 2 3 3 3" xfId="362"/>
    <cellStyle name="Обычный 4 2 3 4" xfId="363"/>
    <cellStyle name="Обычный 4 2 3 5" xfId="364"/>
    <cellStyle name="Обычный 4 2 3 6" xfId="365"/>
    <cellStyle name="Обычный 4 2 3 7" xfId="366"/>
    <cellStyle name="Обычный 4 2 4" xfId="367"/>
    <cellStyle name="Обычный 4 2 4 2" xfId="368"/>
    <cellStyle name="Обычный 4 2 4 2 2" xfId="369"/>
    <cellStyle name="Обычный 4 2 4 2 3" xfId="370"/>
    <cellStyle name="Обычный 4 2 4 3" xfId="371"/>
    <cellStyle name="Обычный 4 2 4 4" xfId="372"/>
    <cellStyle name="Обычный 4 2 4 5" xfId="373"/>
    <cellStyle name="Обычный 4 2 4 6" xfId="374"/>
    <cellStyle name="Обычный 4 2 5" xfId="375"/>
    <cellStyle name="Обычный 4 2 5 2" xfId="376"/>
    <cellStyle name="Обычный 4 2 5 3" xfId="377"/>
    <cellStyle name="Обычный 4 2 5 4" xfId="378"/>
    <cellStyle name="Обычный 4 2 6" xfId="379"/>
    <cellStyle name="Обычный 4 2 6 2" xfId="380"/>
    <cellStyle name="Обычный 4 2 7" xfId="381"/>
    <cellStyle name="Обычный 4 2 7 2" xfId="382"/>
    <cellStyle name="Обычный 4 2 8" xfId="383"/>
    <cellStyle name="Обычный 4 2 9" xfId="384"/>
    <cellStyle name="Обычный 4 3" xfId="385"/>
    <cellStyle name="Обычный 4 3 2" xfId="386"/>
    <cellStyle name="Обычный 4 3 2 2" xfId="387"/>
    <cellStyle name="Обычный 4 3 2 2 2" xfId="388"/>
    <cellStyle name="Обычный 4 3 2 2 2 2" xfId="389"/>
    <cellStyle name="Обычный 4 3 2 2 2 2 2" xfId="390"/>
    <cellStyle name="Обычный 4 3 2 2 2 2 3" xfId="391"/>
    <cellStyle name="Обычный 4 3 2 2 2 3" xfId="392"/>
    <cellStyle name="Обычный 4 3 2 2 2 4" xfId="393"/>
    <cellStyle name="Обычный 4 3 2 2 3" xfId="394"/>
    <cellStyle name="Обычный 4 3 2 2 3 2" xfId="395"/>
    <cellStyle name="Обычный 4 3 2 2 3 3" xfId="396"/>
    <cellStyle name="Обычный 4 3 2 2 4" xfId="397"/>
    <cellStyle name="Обычный 4 3 2 2 5" xfId="398"/>
    <cellStyle name="Обычный 4 3 2 2 6" xfId="399"/>
    <cellStyle name="Обычный 4 3 2 2 7" xfId="400"/>
    <cellStyle name="Обычный 4 3 2 3" xfId="401"/>
    <cellStyle name="Обычный 4 3 2 3 2" xfId="402"/>
    <cellStyle name="Обычный 4 3 2 3 2 2" xfId="403"/>
    <cellStyle name="Обычный 4 3 2 3 2 3" xfId="404"/>
    <cellStyle name="Обычный 4 3 2 3 3" xfId="405"/>
    <cellStyle name="Обычный 4 3 2 3 4" xfId="406"/>
    <cellStyle name="Обычный 4 3 2 3 5" xfId="407"/>
    <cellStyle name="Обычный 4 3 2 3 6" xfId="408"/>
    <cellStyle name="Обычный 4 3 2 4" xfId="409"/>
    <cellStyle name="Обычный 4 3 2 4 2" xfId="410"/>
    <cellStyle name="Обычный 4 3 2 4 3" xfId="411"/>
    <cellStyle name="Обычный 4 3 2 4 4" xfId="412"/>
    <cellStyle name="Обычный 4 3 2 5" xfId="413"/>
    <cellStyle name="Обычный 4 3 2 5 2" xfId="414"/>
    <cellStyle name="Обычный 4 3 2 6" xfId="415"/>
    <cellStyle name="Обычный 4 3 2 6 2" xfId="416"/>
    <cellStyle name="Обычный 4 3 2 7" xfId="417"/>
    <cellStyle name="Обычный 4 3 2 8" xfId="418"/>
    <cellStyle name="Обычный 4 3 3" xfId="419"/>
    <cellStyle name="Обычный 4 3 3 2" xfId="420"/>
    <cellStyle name="Обычный 4 3 3 2 2" xfId="421"/>
    <cellStyle name="Обычный 4 3 3 2 2 2" xfId="422"/>
    <cellStyle name="Обычный 4 3 3 2 2 3" xfId="423"/>
    <cellStyle name="Обычный 4 3 3 2 3" xfId="424"/>
    <cellStyle name="Обычный 4 3 3 2 4" xfId="425"/>
    <cellStyle name="Обычный 4 3 3 3" xfId="426"/>
    <cellStyle name="Обычный 4 3 3 3 2" xfId="427"/>
    <cellStyle name="Обычный 4 3 3 3 3" xfId="428"/>
    <cellStyle name="Обычный 4 3 3 4" xfId="429"/>
    <cellStyle name="Обычный 4 3 3 5" xfId="430"/>
    <cellStyle name="Обычный 4 3 3 6" xfId="431"/>
    <cellStyle name="Обычный 4 3 3 7" xfId="432"/>
    <cellStyle name="Обычный 4 3 4" xfId="433"/>
    <cellStyle name="Обычный 4 3 4 2" xfId="434"/>
    <cellStyle name="Обычный 4 3 4 2 2" xfId="435"/>
    <cellStyle name="Обычный 4 3 4 2 3" xfId="436"/>
    <cellStyle name="Обычный 4 3 4 3" xfId="437"/>
    <cellStyle name="Обычный 4 3 4 4" xfId="438"/>
    <cellStyle name="Обычный 4 3 4 5" xfId="439"/>
    <cellStyle name="Обычный 4 3 4 6" xfId="440"/>
    <cellStyle name="Обычный 4 3 5" xfId="441"/>
    <cellStyle name="Обычный 4 3 5 2" xfId="442"/>
    <cellStyle name="Обычный 4 3 5 3" xfId="443"/>
    <cellStyle name="Обычный 4 3 5 4" xfId="444"/>
    <cellStyle name="Обычный 4 3 6" xfId="445"/>
    <cellStyle name="Обычный 4 3 6 2" xfId="446"/>
    <cellStyle name="Обычный 4 3 7" xfId="447"/>
    <cellStyle name="Обычный 4 3 7 2" xfId="448"/>
    <cellStyle name="Обычный 4 3 8" xfId="449"/>
    <cellStyle name="Обычный 4 3 9" xfId="450"/>
    <cellStyle name="Обычный 4 4" xfId="451"/>
    <cellStyle name="Обычный 4 4 2" xfId="452"/>
    <cellStyle name="Обычный 4 4 2 2" xfId="453"/>
    <cellStyle name="Обычный 4 4 2 2 2" xfId="454"/>
    <cellStyle name="Обычный 4 4 2 2 2 2" xfId="455"/>
    <cellStyle name="Обычный 4 4 2 2 2 3" xfId="456"/>
    <cellStyle name="Обычный 4 4 2 2 3" xfId="457"/>
    <cellStyle name="Обычный 4 4 2 2 4" xfId="458"/>
    <cellStyle name="Обычный 4 4 2 3" xfId="459"/>
    <cellStyle name="Обычный 4 4 2 3 2" xfId="460"/>
    <cellStyle name="Обычный 4 4 2 3 3" xfId="461"/>
    <cellStyle name="Обычный 4 4 2 4" xfId="462"/>
    <cellStyle name="Обычный 4 4 2 5" xfId="463"/>
    <cellStyle name="Обычный 4 4 2 6" xfId="464"/>
    <cellStyle name="Обычный 4 4 2 7" xfId="465"/>
    <cellStyle name="Обычный 4 4 3" xfId="466"/>
    <cellStyle name="Обычный 4 4 3 2" xfId="467"/>
    <cellStyle name="Обычный 4 4 3 2 2" xfId="468"/>
    <cellStyle name="Обычный 4 4 3 2 3" xfId="469"/>
    <cellStyle name="Обычный 4 4 3 3" xfId="470"/>
    <cellStyle name="Обычный 4 4 3 4" xfId="471"/>
    <cellStyle name="Обычный 4 4 3 5" xfId="472"/>
    <cellStyle name="Обычный 4 4 3 6" xfId="473"/>
    <cellStyle name="Обычный 4 4 4" xfId="474"/>
    <cellStyle name="Обычный 4 4 4 2" xfId="475"/>
    <cellStyle name="Обычный 4 4 4 3" xfId="476"/>
    <cellStyle name="Обычный 4 4 4 4" xfId="477"/>
    <cellStyle name="Обычный 4 4 5" xfId="478"/>
    <cellStyle name="Обычный 4 4 5 2" xfId="479"/>
    <cellStyle name="Обычный 4 4 6" xfId="480"/>
    <cellStyle name="Обычный 4 4 6 2" xfId="481"/>
    <cellStyle name="Обычный 4 4 7" xfId="482"/>
    <cellStyle name="Обычный 4 4 8" xfId="483"/>
    <cellStyle name="Обычный 4 5" xfId="484"/>
    <cellStyle name="Обычный 4 5 2" xfId="485"/>
    <cellStyle name="Обычный 4 5 2 2" xfId="486"/>
    <cellStyle name="Обычный 4 5 2 2 2" xfId="487"/>
    <cellStyle name="Обычный 4 5 2 2 2 2" xfId="488"/>
    <cellStyle name="Обычный 4 5 2 2 2 3" xfId="489"/>
    <cellStyle name="Обычный 4 5 2 2 3" xfId="490"/>
    <cellStyle name="Обычный 4 5 2 2 4" xfId="491"/>
    <cellStyle name="Обычный 4 5 2 3" xfId="492"/>
    <cellStyle name="Обычный 4 5 2 3 2" xfId="493"/>
    <cellStyle name="Обычный 4 5 2 3 3" xfId="494"/>
    <cellStyle name="Обычный 4 5 2 4" xfId="495"/>
    <cellStyle name="Обычный 4 5 2 5" xfId="496"/>
    <cellStyle name="Обычный 4 5 2 6" xfId="497"/>
    <cellStyle name="Обычный 4 5 2 7" xfId="498"/>
    <cellStyle name="Обычный 4 5 3" xfId="499"/>
    <cellStyle name="Обычный 4 5 3 2" xfId="500"/>
    <cellStyle name="Обычный 4 5 3 2 2" xfId="501"/>
    <cellStyle name="Обычный 4 5 3 2 3" xfId="502"/>
    <cellStyle name="Обычный 4 5 3 3" xfId="503"/>
    <cellStyle name="Обычный 4 5 3 4" xfId="504"/>
    <cellStyle name="Обычный 4 5 3 5" xfId="505"/>
    <cellStyle name="Обычный 4 5 3 6" xfId="506"/>
    <cellStyle name="Обычный 4 5 4" xfId="507"/>
    <cellStyle name="Обычный 4 5 4 2" xfId="508"/>
    <cellStyle name="Обычный 4 5 4 3" xfId="509"/>
    <cellStyle name="Обычный 4 5 4 4" xfId="510"/>
    <cellStyle name="Обычный 4 5 5" xfId="511"/>
    <cellStyle name="Обычный 4 5 5 2" xfId="512"/>
    <cellStyle name="Обычный 4 5 6" xfId="513"/>
    <cellStyle name="Обычный 4 5 6 2" xfId="514"/>
    <cellStyle name="Обычный 4 5 7" xfId="515"/>
    <cellStyle name="Обычный 4 5 8" xfId="516"/>
    <cellStyle name="Обычный 4 6" xfId="517"/>
    <cellStyle name="Обычный 4 6 2" xfId="518"/>
    <cellStyle name="Обычный 4 6 2 2" xfId="519"/>
    <cellStyle name="Обычный 4 6 2 2 2" xfId="520"/>
    <cellStyle name="Обычный 4 6 2 2 3" xfId="521"/>
    <cellStyle name="Обычный 4 6 2 3" xfId="522"/>
    <cellStyle name="Обычный 4 6 2 4" xfId="523"/>
    <cellStyle name="Обычный 4 6 3" xfId="524"/>
    <cellStyle name="Обычный 4 6 3 2" xfId="525"/>
    <cellStyle name="Обычный 4 6 3 3" xfId="526"/>
    <cellStyle name="Обычный 4 6 4" xfId="527"/>
    <cellStyle name="Обычный 4 6 5" xfId="528"/>
    <cellStyle name="Обычный 4 6 6" xfId="529"/>
    <cellStyle name="Обычный 4 6 7" xfId="530"/>
    <cellStyle name="Обычный 4 7" xfId="531"/>
    <cellStyle name="Обычный 4 7 2" xfId="532"/>
    <cellStyle name="Обычный 4 7 2 2" xfId="533"/>
    <cellStyle name="Обычный 4 7 2 3" xfId="534"/>
    <cellStyle name="Обычный 4 7 3" xfId="535"/>
    <cellStyle name="Обычный 4 7 4" xfId="536"/>
    <cellStyle name="Обычный 4 7 5" xfId="537"/>
    <cellStyle name="Обычный 4 7 6" xfId="538"/>
    <cellStyle name="Обычный 4 8" xfId="539"/>
    <cellStyle name="Обычный 4 8 2" xfId="540"/>
    <cellStyle name="Обычный 4 8 3" xfId="541"/>
    <cellStyle name="Обычный 4 8 4" xfId="542"/>
    <cellStyle name="Обычный 4 9" xfId="543"/>
    <cellStyle name="Обычный 4 9 2" xfId="544"/>
    <cellStyle name="Процентный 2" xfId="545"/>
    <cellStyle name="Процентный 2 2" xfId="546"/>
    <cellStyle name="Процентный 3" xfId="547"/>
    <cellStyle name="Процентный 4" xfId="548"/>
    <cellStyle name="Финансовый" xfId="1" builtinId="3"/>
    <cellStyle name="Финансовый 2" xfId="549"/>
    <cellStyle name="Финансовый 2 2" xfId="4"/>
    <cellStyle name="Финансовый 2 3" xfId="550"/>
    <cellStyle name="Финансовый 3" xfId="551"/>
    <cellStyle name="Финансовый 3 2" xfId="552"/>
    <cellStyle name="Финансовый 3 2 2" xfId="553"/>
    <cellStyle name="Финансовый 3 3" xfId="554"/>
    <cellStyle name="Финансовый 4" xfId="555"/>
    <cellStyle name="Финансовый 5" xfId="556"/>
    <cellStyle name="Финансовый 6" xfId="557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G160"/>
  <sheetViews>
    <sheetView tabSelected="1" view="pageBreakPreview" zoomScale="30" zoomScaleNormal="30" zoomScaleSheetLayoutView="30" workbookViewId="0">
      <selection activeCell="U13" sqref="U13"/>
    </sheetView>
  </sheetViews>
  <sheetFormatPr defaultRowHeight="26.25" x14ac:dyDescent="0.4"/>
  <cols>
    <col min="1" max="1" width="10.140625" style="1" customWidth="1"/>
    <col min="2" max="2" width="42.5703125" customWidth="1"/>
    <col min="3" max="3" width="30.28515625" style="2" customWidth="1"/>
    <col min="4" max="4" width="21.85546875" customWidth="1"/>
    <col min="5" max="5" width="44.140625" customWidth="1"/>
    <col min="6" max="6" width="44.28515625" customWidth="1"/>
    <col min="7" max="7" width="38.28515625" customWidth="1"/>
    <col min="8" max="8" width="40.5703125" customWidth="1"/>
    <col min="9" max="9" width="38.5703125" customWidth="1"/>
    <col min="10" max="10" width="34.5703125" customWidth="1"/>
    <col min="11" max="11" width="32.5703125" customWidth="1"/>
    <col min="12" max="12" width="34.42578125" customWidth="1"/>
    <col min="13" max="13" width="30" customWidth="1"/>
    <col min="14" max="14" width="26.42578125" hidden="1" customWidth="1"/>
    <col min="15" max="15" width="30.85546875" customWidth="1"/>
    <col min="16" max="16" width="31" customWidth="1"/>
    <col min="17" max="17" width="21.42578125" customWidth="1"/>
    <col min="18" max="18" width="81.42578125" customWidth="1"/>
  </cols>
  <sheetData>
    <row r="1" spans="1:33" ht="23.45" customHeight="1" x14ac:dyDescent="0.5">
      <c r="P1" s="3"/>
      <c r="Q1" s="4"/>
      <c r="R1" s="4"/>
      <c r="S1" s="4"/>
      <c r="T1" s="4"/>
      <c r="U1" s="4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</row>
    <row r="2" spans="1:33" ht="40.5" customHeight="1" x14ac:dyDescent="0.65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Q2" s="4"/>
      <c r="R2" s="4"/>
      <c r="S2" s="4"/>
      <c r="T2" s="4"/>
      <c r="U2" s="4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</row>
    <row r="3" spans="1:33" ht="23.45" customHeight="1" x14ac:dyDescent="0.5">
      <c r="Q3" s="4"/>
      <c r="R3" s="4"/>
      <c r="S3" s="4"/>
      <c r="T3" s="4"/>
      <c r="U3" s="4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</row>
    <row r="4" spans="1:33" s="13" customFormat="1" ht="45.6" customHeight="1" x14ac:dyDescent="0.5">
      <c r="A4" s="7" t="s">
        <v>1</v>
      </c>
      <c r="B4" s="7" t="s">
        <v>2</v>
      </c>
      <c r="C4" s="7" t="s">
        <v>3</v>
      </c>
      <c r="D4" s="7" t="s">
        <v>4</v>
      </c>
      <c r="E4" s="8" t="s">
        <v>5</v>
      </c>
      <c r="F4" s="8"/>
      <c r="G4" s="8"/>
      <c r="H4" s="8"/>
      <c r="I4" s="8"/>
      <c r="J4" s="8"/>
      <c r="K4" s="8"/>
      <c r="L4" s="8"/>
      <c r="M4" s="8"/>
      <c r="N4" s="9" t="s">
        <v>6</v>
      </c>
      <c r="O4" s="10" t="s">
        <v>7</v>
      </c>
      <c r="P4" s="7" t="s">
        <v>8</v>
      </c>
      <c r="Q4" s="11"/>
      <c r="R4" s="11"/>
      <c r="S4" s="11"/>
      <c r="T4" s="11"/>
      <c r="U4" s="11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</row>
    <row r="5" spans="1:33" s="13" customFormat="1" ht="118.5" customHeight="1" x14ac:dyDescent="0.5">
      <c r="A5" s="7"/>
      <c r="B5" s="7"/>
      <c r="C5" s="7"/>
      <c r="D5" s="7"/>
      <c r="E5" s="14" t="s">
        <v>9</v>
      </c>
      <c r="F5" s="14" t="s">
        <v>10</v>
      </c>
      <c r="G5" s="15" t="s">
        <v>11</v>
      </c>
      <c r="H5" s="14" t="s">
        <v>12</v>
      </c>
      <c r="I5" s="14" t="s">
        <v>13</v>
      </c>
      <c r="J5" s="14" t="s">
        <v>14</v>
      </c>
      <c r="K5" s="14" t="s">
        <v>15</v>
      </c>
      <c r="L5" s="14" t="s">
        <v>16</v>
      </c>
      <c r="M5" s="14" t="s">
        <v>17</v>
      </c>
      <c r="N5" s="9"/>
      <c r="O5" s="10"/>
      <c r="P5" s="7"/>
      <c r="Q5" s="11"/>
      <c r="R5" s="11"/>
      <c r="S5" s="11"/>
      <c r="T5" s="11"/>
      <c r="U5" s="11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spans="1:33" s="22" customFormat="1" ht="84" customHeight="1" x14ac:dyDescent="0.4">
      <c r="A6" s="16">
        <v>1</v>
      </c>
      <c r="B6" s="16">
        <v>2</v>
      </c>
      <c r="C6" s="16">
        <v>3</v>
      </c>
      <c r="D6" s="16">
        <v>4</v>
      </c>
      <c r="E6" s="14">
        <v>5</v>
      </c>
      <c r="F6" s="14">
        <v>6</v>
      </c>
      <c r="G6" s="15">
        <v>7</v>
      </c>
      <c r="H6" s="14">
        <v>8</v>
      </c>
      <c r="I6" s="14">
        <v>9</v>
      </c>
      <c r="J6" s="14">
        <v>10</v>
      </c>
      <c r="K6" s="17" t="s">
        <v>18</v>
      </c>
      <c r="L6" s="17" t="s">
        <v>19</v>
      </c>
      <c r="M6" s="17" t="s">
        <v>20</v>
      </c>
      <c r="N6" s="18" t="s">
        <v>21</v>
      </c>
      <c r="O6" s="19">
        <v>14</v>
      </c>
      <c r="P6" s="16">
        <v>15</v>
      </c>
      <c r="Q6" s="20"/>
      <c r="R6" s="20"/>
      <c r="S6" s="20"/>
      <c r="T6" s="20"/>
      <c r="U6" s="20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</row>
    <row r="7" spans="1:33" s="31" customFormat="1" ht="137.25" customHeight="1" x14ac:dyDescent="0.5">
      <c r="A7" s="23"/>
      <c r="B7" s="24" t="s">
        <v>22</v>
      </c>
      <c r="C7" s="25">
        <f>C14+C21+C28+C35+C42+C49+C56+C63+C70+C77+C84+C91+C98+C105+C112+C119+C126++C133+C140+C147+C154</f>
        <v>224</v>
      </c>
      <c r="D7" s="26" t="s">
        <v>23</v>
      </c>
      <c r="E7" s="27">
        <f>E8+E9+E10+E11+E12</f>
        <v>6165524.6091600005</v>
      </c>
      <c r="F7" s="27">
        <f>F8+F9+F10+F11+F12</f>
        <v>6366051.3810509993</v>
      </c>
      <c r="G7" s="27">
        <f t="shared" ref="G7:H7" si="0">G8+G9+G10+G11+G12</f>
        <v>2605288.3429400004</v>
      </c>
      <c r="H7" s="27">
        <f t="shared" si="0"/>
        <v>3133381.7746200003</v>
      </c>
      <c r="I7" s="27">
        <f>I8+I9+I10+I11+I12</f>
        <v>2478182.9276200002</v>
      </c>
      <c r="J7" s="28">
        <f>I7-G7</f>
        <v>-127105.41532000015</v>
      </c>
      <c r="K7" s="27">
        <f>IF(I7=0, ,I7/H7*100)</f>
        <v>79.089721772589954</v>
      </c>
      <c r="L7" s="27">
        <f t="shared" ref="L7:L69" si="1">IF(I7=0,0,I7/G7*100)</f>
        <v>95.12125344342634</v>
      </c>
      <c r="M7" s="27">
        <f t="shared" ref="M7:M70" si="2">IF(I7=0,0,I7/F7*100)</f>
        <v>38.928101255929008</v>
      </c>
      <c r="N7" s="29"/>
      <c r="O7" s="10" t="s">
        <v>24</v>
      </c>
      <c r="P7" s="30"/>
      <c r="Q7" s="11"/>
      <c r="R7" s="11"/>
      <c r="S7" s="11"/>
      <c r="T7" s="11"/>
      <c r="U7" s="11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1" customFormat="1" ht="137.25" customHeight="1" x14ac:dyDescent="0.5">
      <c r="A8" s="23"/>
      <c r="B8" s="24"/>
      <c r="C8" s="32"/>
      <c r="D8" s="33" t="s">
        <v>25</v>
      </c>
      <c r="E8" s="34">
        <f>E15+E22+E29+E36+E43+E50+E57+E64+E71+E78+E85+E92+E99+E106+E113+E120+E127+E134+E141+E148+E155</f>
        <v>12847.400000000001</v>
      </c>
      <c r="F8" s="34">
        <f>F15+F22+F29+F36+F43+F50+F57+F64+F71+F78+F85+F92+F99+F106+F113+F120+F127+F134+F141+F148+F155</f>
        <v>13124.177000000001</v>
      </c>
      <c r="G8" s="34">
        <f>G15+G22+G29+G36+G43+G50+G57+G64+G71+G78+G85+G92+G99+G106+G113+G120+G127+G134+G141+G148+G155</f>
        <v>5553.4220000000005</v>
      </c>
      <c r="H8" s="34">
        <f t="shared" ref="H8:I8" si="3">H15+H22+H29+H36+H43+H50+H57+H64+H71+H78+H85+H92+H99+H106+H113+H120+H127+H134+H141+H148+H155</f>
        <v>10734.922999999999</v>
      </c>
      <c r="I8" s="34">
        <f t="shared" si="3"/>
        <v>4168.2274699999998</v>
      </c>
      <c r="J8" s="35">
        <f>I8-G8</f>
        <v>-1385.1945300000007</v>
      </c>
      <c r="K8" s="34">
        <f t="shared" ref="K8:K71" si="4">IF(I8=0, ,I8/H8*100)</f>
        <v>38.828666679770322</v>
      </c>
      <c r="L8" s="34">
        <f t="shared" si="1"/>
        <v>75.056919319295361</v>
      </c>
      <c r="M8" s="34">
        <f t="shared" si="2"/>
        <v>31.759915078865514</v>
      </c>
      <c r="N8" s="29"/>
      <c r="O8" s="10"/>
      <c r="P8" s="30"/>
      <c r="Q8" s="11"/>
      <c r="R8" s="11"/>
      <c r="S8" s="11"/>
      <c r="T8" s="11"/>
      <c r="U8" s="11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s="31" customFormat="1" ht="137.25" customHeight="1" x14ac:dyDescent="0.5">
      <c r="A9" s="23"/>
      <c r="B9" s="24"/>
      <c r="C9" s="32"/>
      <c r="D9" s="33" t="s">
        <v>26</v>
      </c>
      <c r="E9" s="34">
        <f t="shared" ref="E9:I13" si="5">E16+E23+E30+E37+E44+E51+E58+E65+E72+E79+E86+E93+E100+E107+E114+E121+E128+E135+E142+E149+E156</f>
        <v>1635108.4095000003</v>
      </c>
      <c r="F9" s="34">
        <f t="shared" si="5"/>
        <v>2093213.8940399999</v>
      </c>
      <c r="G9" s="34">
        <f t="shared" si="5"/>
        <v>1132180.9240000001</v>
      </c>
      <c r="H9" s="34">
        <f t="shared" si="5"/>
        <v>1152371.4358099999</v>
      </c>
      <c r="I9" s="34">
        <f t="shared" si="5"/>
        <v>1103175.2504200002</v>
      </c>
      <c r="J9" s="35">
        <f t="shared" ref="J9:J13" si="6">I9-G9</f>
        <v>-29005.673579999944</v>
      </c>
      <c r="K9" s="34">
        <f t="shared" si="4"/>
        <v>95.730874277058092</v>
      </c>
      <c r="L9" s="34">
        <f t="shared" si="1"/>
        <v>97.438070809608519</v>
      </c>
      <c r="M9" s="34">
        <f t="shared" si="2"/>
        <v>52.702461681582903</v>
      </c>
      <c r="N9" s="29"/>
      <c r="O9" s="10"/>
      <c r="P9" s="30"/>
      <c r="Q9" s="11"/>
      <c r="R9" s="11"/>
      <c r="S9" s="11"/>
      <c r="T9" s="11"/>
      <c r="U9" s="11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s="31" customFormat="1" ht="137.25" customHeight="1" x14ac:dyDescent="0.5">
      <c r="A10" s="23"/>
      <c r="B10" s="24"/>
      <c r="C10" s="32"/>
      <c r="D10" s="33" t="s">
        <v>27</v>
      </c>
      <c r="E10" s="34">
        <f t="shared" si="5"/>
        <v>1435471.0589600001</v>
      </c>
      <c r="F10" s="34">
        <f t="shared" si="5"/>
        <v>2903115.6949399998</v>
      </c>
      <c r="G10" s="34">
        <f t="shared" si="5"/>
        <v>1458426.4499400002</v>
      </c>
      <c r="H10" s="34">
        <f t="shared" si="5"/>
        <v>1953922.9688100002</v>
      </c>
      <c r="I10" s="34">
        <f t="shared" si="5"/>
        <v>1357538.5767099999</v>
      </c>
      <c r="J10" s="35">
        <f t="shared" si="6"/>
        <v>-100887.87323000026</v>
      </c>
      <c r="K10" s="34">
        <f t="shared" si="4"/>
        <v>69.477589361508095</v>
      </c>
      <c r="L10" s="34">
        <f t="shared" si="1"/>
        <v>93.082416104415088</v>
      </c>
      <c r="M10" s="34">
        <f t="shared" si="2"/>
        <v>46.761435621602288</v>
      </c>
      <c r="N10" s="29"/>
      <c r="O10" s="10"/>
      <c r="P10" s="30"/>
      <c r="Q10" s="11"/>
      <c r="R10" s="11"/>
      <c r="S10" s="11"/>
      <c r="T10" s="11"/>
      <c r="U10" s="11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s="31" customFormat="1" ht="137.25" customHeight="1" x14ac:dyDescent="0.5">
      <c r="A11" s="23"/>
      <c r="B11" s="24"/>
      <c r="C11" s="32"/>
      <c r="D11" s="36" t="s">
        <v>28</v>
      </c>
      <c r="E11" s="34">
        <f>E18+E25+E32+E39+E46+E53+E60+E67+E74+E81+E88+E95+E102+E109+E116+E123+E130+E137+E144+E151+E158</f>
        <v>526.447</v>
      </c>
      <c r="F11" s="34">
        <f>F18+F25+F32+F39+F46+F53+F60+F67+F74+F81+F88+F95+F102+F109+F116+F123+F130+F137+F144+F151+F158</f>
        <v>16352.447</v>
      </c>
      <c r="G11" s="34">
        <f t="shared" si="5"/>
        <v>9127.5470000000005</v>
      </c>
      <c r="H11" s="34">
        <f t="shared" si="5"/>
        <v>16352.447</v>
      </c>
      <c r="I11" s="34">
        <f t="shared" si="5"/>
        <v>8622.280999999999</v>
      </c>
      <c r="J11" s="37">
        <f t="shared" si="6"/>
        <v>-505.26600000000144</v>
      </c>
      <c r="K11" s="34">
        <f t="shared" si="4"/>
        <v>52.727772179906772</v>
      </c>
      <c r="L11" s="34">
        <f t="shared" si="1"/>
        <v>94.464383475647935</v>
      </c>
      <c r="M11" s="34">
        <f t="shared" si="2"/>
        <v>52.727772179906772</v>
      </c>
      <c r="N11" s="29"/>
      <c r="O11" s="10"/>
      <c r="P11" s="30"/>
      <c r="Q11" s="11"/>
      <c r="R11" s="11"/>
      <c r="S11" s="11"/>
      <c r="T11" s="11"/>
      <c r="U11" s="11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s="31" customFormat="1" ht="137.25" customHeight="1" x14ac:dyDescent="0.5">
      <c r="A12" s="23"/>
      <c r="B12" s="24"/>
      <c r="C12" s="32"/>
      <c r="D12" s="38" t="s">
        <v>29</v>
      </c>
      <c r="E12" s="34">
        <f>E19+E26+E33+E40+E47+E54+E61+E68+E75+E82+E89+E96+E103+E110+E117+E124+E131+E138+E145+E152+E159</f>
        <v>3081571.2937000003</v>
      </c>
      <c r="F12" s="34">
        <f>F19+F26+F33+F40+F47+F54+F61+F68+F75+F82+F89+F96+F103+F110+F117+F124+F131+F138+F145+F152+F159</f>
        <v>1340245.1680710001</v>
      </c>
      <c r="G12" s="34">
        <f t="shared" si="5"/>
        <v>0</v>
      </c>
      <c r="H12" s="34">
        <f t="shared" si="5"/>
        <v>0</v>
      </c>
      <c r="I12" s="34">
        <f t="shared" si="5"/>
        <v>4678.59202</v>
      </c>
      <c r="J12" s="37">
        <v>0</v>
      </c>
      <c r="K12" s="34">
        <v>0</v>
      </c>
      <c r="L12" s="34">
        <v>0</v>
      </c>
      <c r="M12" s="34">
        <f t="shared" si="2"/>
        <v>0.34908478922060543</v>
      </c>
      <c r="N12" s="29"/>
      <c r="O12" s="10"/>
      <c r="P12" s="30"/>
      <c r="Q12" s="11"/>
      <c r="R12" s="11"/>
      <c r="S12" s="11"/>
      <c r="T12" s="11"/>
      <c r="U12" s="11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s="31" customFormat="1" ht="137.25" customHeight="1" x14ac:dyDescent="0.5">
      <c r="A13" s="23"/>
      <c r="B13" s="24"/>
      <c r="C13" s="39"/>
      <c r="D13" s="40" t="s">
        <v>30</v>
      </c>
      <c r="E13" s="34">
        <f>E20+E27+E34+E41+E48+E55+E62+E69+E76+E83+E90+E97+E104+E111+E118+E125+E132+E139+E146+E153+E160</f>
        <v>211000</v>
      </c>
      <c r="F13" s="34">
        <f>F20+F27+F34+F41+F48+F55+F62+F69+F76+F83+F90+F97+F104+F111+F118+F125+F131+F139+F146+F153+F160</f>
        <v>223990.2433</v>
      </c>
      <c r="G13" s="34">
        <f t="shared" si="5"/>
        <v>0</v>
      </c>
      <c r="H13" s="34">
        <f t="shared" si="5"/>
        <v>0</v>
      </c>
      <c r="I13" s="34">
        <f t="shared" si="5"/>
        <v>0</v>
      </c>
      <c r="J13" s="37">
        <f t="shared" si="6"/>
        <v>0</v>
      </c>
      <c r="K13" s="34">
        <f t="shared" si="4"/>
        <v>0</v>
      </c>
      <c r="L13" s="34">
        <f t="shared" si="1"/>
        <v>0</v>
      </c>
      <c r="M13" s="34">
        <f t="shared" si="2"/>
        <v>0</v>
      </c>
      <c r="N13" s="29"/>
      <c r="O13" s="10"/>
      <c r="P13" s="30"/>
      <c r="Q13" s="11"/>
      <c r="R13" s="11"/>
      <c r="S13" s="11"/>
      <c r="T13" s="11"/>
      <c r="U13" s="11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s="5" customFormat="1" ht="137.25" customHeight="1" x14ac:dyDescent="0.5">
      <c r="A14" s="41">
        <v>1</v>
      </c>
      <c r="B14" s="42" t="s">
        <v>31</v>
      </c>
      <c r="C14" s="43">
        <v>25</v>
      </c>
      <c r="D14" s="26" t="s">
        <v>23</v>
      </c>
      <c r="E14" s="27">
        <f>E15+E16+E17+E19</f>
        <v>1787527.6500000001</v>
      </c>
      <c r="F14" s="27">
        <f>F15+F16+F17+F19</f>
        <v>1924528.7959999996</v>
      </c>
      <c r="G14" s="27">
        <f t="shared" ref="G14:I14" si="7">G15+G16+G17+G19</f>
        <v>977485.20423000003</v>
      </c>
      <c r="H14" s="27">
        <f t="shared" si="7"/>
        <v>1043435.74571</v>
      </c>
      <c r="I14" s="27">
        <f t="shared" si="7"/>
        <v>980578.60408000008</v>
      </c>
      <c r="J14" s="28">
        <f>I14-G14</f>
        <v>3093.3998500000453</v>
      </c>
      <c r="K14" s="27">
        <f t="shared" si="4"/>
        <v>93.97594515154077</v>
      </c>
      <c r="L14" s="27">
        <f t="shared" si="1"/>
        <v>100.3164651328341</v>
      </c>
      <c r="M14" s="44">
        <f>IF(I14=0,0,I14/F14*100)</f>
        <v>50.951620267676176</v>
      </c>
      <c r="N14" s="45"/>
      <c r="O14" s="46" t="s">
        <v>32</v>
      </c>
      <c r="P14" s="47" t="s">
        <v>33</v>
      </c>
      <c r="Q14" s="4"/>
      <c r="R14" s="4"/>
      <c r="S14" s="4"/>
      <c r="T14" s="4"/>
      <c r="U14" s="4"/>
    </row>
    <row r="15" spans="1:33" s="5" customFormat="1" ht="137.25" customHeight="1" x14ac:dyDescent="0.5">
      <c r="A15" s="41"/>
      <c r="B15" s="42"/>
      <c r="C15" s="43"/>
      <c r="D15" s="33" t="s">
        <v>25</v>
      </c>
      <c r="E15" s="48">
        <v>0</v>
      </c>
      <c r="F15" s="48">
        <v>0</v>
      </c>
      <c r="G15" s="48">
        <v>0</v>
      </c>
      <c r="H15" s="48">
        <v>0</v>
      </c>
      <c r="I15" s="48">
        <v>0</v>
      </c>
      <c r="J15" s="49">
        <v>0</v>
      </c>
      <c r="K15" s="50">
        <f t="shared" si="4"/>
        <v>0</v>
      </c>
      <c r="L15" s="50">
        <f t="shared" si="1"/>
        <v>0</v>
      </c>
      <c r="M15" s="51">
        <f t="shared" si="2"/>
        <v>0</v>
      </c>
      <c r="N15" s="45"/>
      <c r="O15" s="46"/>
      <c r="P15" s="52"/>
      <c r="Q15" s="4"/>
      <c r="R15" s="4"/>
      <c r="S15" s="4"/>
      <c r="T15" s="4"/>
      <c r="U15" s="4"/>
    </row>
    <row r="16" spans="1:33" s="5" customFormat="1" ht="137.25" customHeight="1" x14ac:dyDescent="0.5">
      <c r="A16" s="41"/>
      <c r="B16" s="42"/>
      <c r="C16" s="43"/>
      <c r="D16" s="33" t="s">
        <v>26</v>
      </c>
      <c r="E16" s="48">
        <v>1173580.3</v>
      </c>
      <c r="F16" s="48">
        <v>1282592.4399999997</v>
      </c>
      <c r="G16" s="48">
        <v>734565.15100000007</v>
      </c>
      <c r="H16" s="48">
        <v>736402.63280000002</v>
      </c>
      <c r="I16" s="48">
        <v>734145.60606000002</v>
      </c>
      <c r="J16" s="53">
        <v>-2022.2</v>
      </c>
      <c r="K16" s="50">
        <f t="shared" si="4"/>
        <v>99.693506427126948</v>
      </c>
      <c r="L16" s="50">
        <f t="shared" si="1"/>
        <v>99.942885264917763</v>
      </c>
      <c r="M16" s="54">
        <f t="shared" si="2"/>
        <v>57.239196424703721</v>
      </c>
      <c r="N16" s="45"/>
      <c r="O16" s="46"/>
      <c r="P16" s="52"/>
      <c r="Q16" s="4"/>
      <c r="R16" s="4"/>
      <c r="S16" s="4"/>
      <c r="T16" s="4"/>
      <c r="U16" s="4"/>
    </row>
    <row r="17" spans="1:33" s="5" customFormat="1" ht="137.25" customHeight="1" x14ac:dyDescent="0.85">
      <c r="A17" s="41"/>
      <c r="B17" s="42"/>
      <c r="C17" s="43"/>
      <c r="D17" s="33" t="s">
        <v>27</v>
      </c>
      <c r="E17" s="48">
        <v>234489.05</v>
      </c>
      <c r="F17" s="48">
        <v>418794.94400000002</v>
      </c>
      <c r="G17" s="48">
        <v>242920.05323000002</v>
      </c>
      <c r="H17" s="48">
        <v>307033.11291000003</v>
      </c>
      <c r="I17" s="48">
        <v>241754.40600000002</v>
      </c>
      <c r="J17" s="53">
        <v>-2366.06</v>
      </c>
      <c r="K17" s="50">
        <f t="shared" si="4"/>
        <v>78.738870771526521</v>
      </c>
      <c r="L17" s="50">
        <f t="shared" si="1"/>
        <v>99.520151912326341</v>
      </c>
      <c r="M17" s="54">
        <f t="shared" si="2"/>
        <v>57.726199769976219</v>
      </c>
      <c r="N17" s="45"/>
      <c r="O17" s="46"/>
      <c r="P17" s="52"/>
      <c r="Q17" s="4"/>
      <c r="R17" s="55"/>
      <c r="S17" s="4"/>
      <c r="T17" s="4"/>
      <c r="U17" s="4"/>
    </row>
    <row r="18" spans="1:33" s="5" customFormat="1" ht="137.25" customHeight="1" x14ac:dyDescent="0.5">
      <c r="A18" s="41"/>
      <c r="B18" s="42"/>
      <c r="C18" s="43"/>
      <c r="D18" s="36" t="s">
        <v>28</v>
      </c>
      <c r="E18" s="48">
        <v>0</v>
      </c>
      <c r="F18" s="48">
        <v>0</v>
      </c>
      <c r="G18" s="48">
        <v>0</v>
      </c>
      <c r="H18" s="48">
        <v>0</v>
      </c>
      <c r="I18" s="48">
        <v>0</v>
      </c>
      <c r="J18" s="49">
        <v>0</v>
      </c>
      <c r="K18" s="50">
        <f t="shared" si="4"/>
        <v>0</v>
      </c>
      <c r="L18" s="50">
        <f t="shared" si="1"/>
        <v>0</v>
      </c>
      <c r="M18" s="50">
        <f t="shared" si="2"/>
        <v>0</v>
      </c>
      <c r="N18" s="45"/>
      <c r="O18" s="46"/>
      <c r="P18" s="52"/>
      <c r="Q18" s="4"/>
      <c r="R18" s="4"/>
      <c r="S18" s="4"/>
      <c r="T18" s="4"/>
      <c r="U18" s="4"/>
    </row>
    <row r="19" spans="1:33" s="5" customFormat="1" ht="137.25" customHeight="1" x14ac:dyDescent="0.5">
      <c r="A19" s="41"/>
      <c r="B19" s="42"/>
      <c r="C19" s="43"/>
      <c r="D19" s="38" t="s">
        <v>29</v>
      </c>
      <c r="E19" s="48">
        <v>379458.3</v>
      </c>
      <c r="F19" s="56">
        <v>223141.41200000001</v>
      </c>
      <c r="G19" s="48">
        <v>0</v>
      </c>
      <c r="H19" s="48">
        <v>0</v>
      </c>
      <c r="I19" s="48">
        <v>4678.59202</v>
      </c>
      <c r="J19" s="49">
        <v>0</v>
      </c>
      <c r="K19" s="50">
        <v>0</v>
      </c>
      <c r="L19" s="50">
        <v>0</v>
      </c>
      <c r="M19" s="51">
        <f t="shared" si="2"/>
        <v>2.0966937414557547</v>
      </c>
      <c r="N19" s="45"/>
      <c r="O19" s="46"/>
      <c r="P19" s="52"/>
      <c r="Q19" s="4"/>
      <c r="R19" s="4"/>
      <c r="S19" s="4"/>
      <c r="T19" s="4"/>
      <c r="U19" s="4"/>
    </row>
    <row r="20" spans="1:33" s="5" customFormat="1" ht="137.25" customHeight="1" x14ac:dyDescent="0.5">
      <c r="A20" s="41"/>
      <c r="B20" s="42"/>
      <c r="C20" s="43"/>
      <c r="D20" s="40" t="s">
        <v>30</v>
      </c>
      <c r="E20" s="48">
        <v>200000</v>
      </c>
      <c r="F20" s="56">
        <v>215727.64330000003</v>
      </c>
      <c r="G20" s="48">
        <v>0</v>
      </c>
      <c r="H20" s="48">
        <v>0</v>
      </c>
      <c r="I20" s="48">
        <v>0</v>
      </c>
      <c r="J20" s="49">
        <v>0</v>
      </c>
      <c r="K20" s="50">
        <f t="shared" si="4"/>
        <v>0</v>
      </c>
      <c r="L20" s="50">
        <f t="shared" si="1"/>
        <v>0</v>
      </c>
      <c r="M20" s="51">
        <f t="shared" si="2"/>
        <v>0</v>
      </c>
      <c r="N20" s="45"/>
      <c r="O20" s="46"/>
      <c r="P20" s="52"/>
      <c r="Q20" s="4"/>
      <c r="R20" s="4"/>
      <c r="S20" s="4"/>
      <c r="T20" s="4"/>
      <c r="U20" s="4"/>
    </row>
    <row r="21" spans="1:33" ht="124.5" customHeight="1" x14ac:dyDescent="0.5">
      <c r="A21" s="41">
        <v>2</v>
      </c>
      <c r="B21" s="42" t="s">
        <v>34</v>
      </c>
      <c r="C21" s="43">
        <v>8</v>
      </c>
      <c r="D21" s="26" t="s">
        <v>23</v>
      </c>
      <c r="E21" s="27">
        <f>E22+E23+E24+E26</f>
        <v>2639.2000000000003</v>
      </c>
      <c r="F21" s="27">
        <v>2639</v>
      </c>
      <c r="G21" s="27">
        <f t="shared" ref="G21:I21" si="8">G22+G23+G24+G26</f>
        <v>1970.75</v>
      </c>
      <c r="H21" s="27">
        <f t="shared" si="8"/>
        <v>2135.1</v>
      </c>
      <c r="I21" s="27">
        <f t="shared" si="8"/>
        <v>1674.3979999999997</v>
      </c>
      <c r="J21" s="28">
        <f>I21-G21</f>
        <v>-296.35200000000032</v>
      </c>
      <c r="K21" s="27">
        <f t="shared" si="4"/>
        <v>78.42246264811952</v>
      </c>
      <c r="L21" s="27">
        <f t="shared" si="1"/>
        <v>84.962476214639082</v>
      </c>
      <c r="M21" s="44">
        <f t="shared" si="2"/>
        <v>63.448200075786268</v>
      </c>
      <c r="N21" s="45"/>
      <c r="O21" s="46" t="s">
        <v>35</v>
      </c>
      <c r="P21" s="57" t="s">
        <v>36</v>
      </c>
      <c r="Q21" s="4"/>
      <c r="R21" s="4"/>
      <c r="S21" s="4"/>
      <c r="T21" s="4"/>
      <c r="U21" s="4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</row>
    <row r="22" spans="1:33" ht="124.5" customHeight="1" x14ac:dyDescent="0.5">
      <c r="A22" s="41"/>
      <c r="B22" s="42"/>
      <c r="C22" s="43"/>
      <c r="D22" s="33" t="s">
        <v>25</v>
      </c>
      <c r="E22" s="48">
        <v>0</v>
      </c>
      <c r="F22" s="48">
        <v>0</v>
      </c>
      <c r="G22" s="48">
        <v>0</v>
      </c>
      <c r="H22" s="48">
        <v>0</v>
      </c>
      <c r="I22" s="48">
        <v>0</v>
      </c>
      <c r="J22" s="49">
        <f t="shared" ref="J22:J83" si="9">I22-G22</f>
        <v>0</v>
      </c>
      <c r="K22" s="50">
        <f t="shared" si="4"/>
        <v>0</v>
      </c>
      <c r="L22" s="50">
        <f t="shared" si="1"/>
        <v>0</v>
      </c>
      <c r="M22" s="51">
        <f t="shared" si="2"/>
        <v>0</v>
      </c>
      <c r="N22" s="45"/>
      <c r="O22" s="46"/>
      <c r="P22" s="58"/>
      <c r="Q22" s="4"/>
      <c r="R22" s="4"/>
      <c r="S22" s="4"/>
      <c r="T22" s="4"/>
      <c r="U22" s="4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</row>
    <row r="23" spans="1:33" ht="124.5" customHeight="1" x14ac:dyDescent="0.5">
      <c r="A23" s="41"/>
      <c r="B23" s="42"/>
      <c r="C23" s="43"/>
      <c r="D23" s="33" t="s">
        <v>26</v>
      </c>
      <c r="E23" s="48">
        <v>0</v>
      </c>
      <c r="F23" s="48">
        <v>0</v>
      </c>
      <c r="G23" s="48">
        <v>0</v>
      </c>
      <c r="H23" s="48">
        <v>0</v>
      </c>
      <c r="I23" s="48">
        <v>0</v>
      </c>
      <c r="J23" s="49">
        <f t="shared" si="9"/>
        <v>0</v>
      </c>
      <c r="K23" s="50">
        <f t="shared" si="4"/>
        <v>0</v>
      </c>
      <c r="L23" s="50">
        <f t="shared" si="1"/>
        <v>0</v>
      </c>
      <c r="M23" s="54">
        <f t="shared" si="2"/>
        <v>0</v>
      </c>
      <c r="N23" s="45"/>
      <c r="O23" s="46"/>
      <c r="P23" s="58"/>
      <c r="Q23" s="4"/>
      <c r="R23" s="4"/>
      <c r="S23" s="4"/>
      <c r="T23" s="4"/>
      <c r="U23" s="4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</row>
    <row r="24" spans="1:33" ht="124.5" customHeight="1" x14ac:dyDescent="0.5">
      <c r="A24" s="41"/>
      <c r="B24" s="42"/>
      <c r="C24" s="43"/>
      <c r="D24" s="33" t="s">
        <v>27</v>
      </c>
      <c r="E24" s="48">
        <v>475</v>
      </c>
      <c r="F24" s="48">
        <v>2639</v>
      </c>
      <c r="G24" s="48">
        <v>1970.75</v>
      </c>
      <c r="H24" s="48">
        <v>2135.1</v>
      </c>
      <c r="I24" s="48">
        <v>1674.3979999999997</v>
      </c>
      <c r="J24" s="53">
        <f t="shared" si="9"/>
        <v>-296.35200000000032</v>
      </c>
      <c r="K24" s="50">
        <f t="shared" si="4"/>
        <v>78.42246264811952</v>
      </c>
      <c r="L24" s="50">
        <f>IF(I24=0,0,I24/G24*100)</f>
        <v>84.962476214639082</v>
      </c>
      <c r="M24" s="54">
        <f t="shared" si="2"/>
        <v>63.448200075786268</v>
      </c>
      <c r="N24" s="45"/>
      <c r="O24" s="46"/>
      <c r="P24" s="58"/>
      <c r="Q24" s="4"/>
      <c r="R24" s="4"/>
      <c r="S24" s="4"/>
      <c r="T24" s="4"/>
      <c r="U24" s="4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</row>
    <row r="25" spans="1:33" ht="124.5" customHeight="1" x14ac:dyDescent="0.5">
      <c r="A25" s="41"/>
      <c r="B25" s="42"/>
      <c r="C25" s="43"/>
      <c r="D25" s="36" t="s">
        <v>28</v>
      </c>
      <c r="E25" s="48">
        <v>0</v>
      </c>
      <c r="F25" s="48">
        <v>0</v>
      </c>
      <c r="G25" s="48">
        <v>0</v>
      </c>
      <c r="H25" s="48">
        <v>0</v>
      </c>
      <c r="I25" s="48">
        <v>0</v>
      </c>
      <c r="J25" s="49">
        <f t="shared" si="9"/>
        <v>0</v>
      </c>
      <c r="K25" s="50">
        <f t="shared" si="4"/>
        <v>0</v>
      </c>
      <c r="L25" s="50">
        <f t="shared" si="1"/>
        <v>0</v>
      </c>
      <c r="M25" s="50">
        <f t="shared" si="2"/>
        <v>0</v>
      </c>
      <c r="N25" s="45"/>
      <c r="O25" s="46"/>
      <c r="P25" s="58"/>
      <c r="Q25" s="4"/>
      <c r="R25" s="4"/>
      <c r="S25" s="4"/>
      <c r="T25" s="4"/>
      <c r="U25" s="4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</row>
    <row r="26" spans="1:33" ht="124.5" customHeight="1" x14ac:dyDescent="0.5">
      <c r="A26" s="41"/>
      <c r="B26" s="42"/>
      <c r="C26" s="43"/>
      <c r="D26" s="38" t="s">
        <v>29</v>
      </c>
      <c r="E26" s="48">
        <v>2164.2000000000003</v>
      </c>
      <c r="F26" s="56">
        <v>0</v>
      </c>
      <c r="G26" s="48">
        <v>0</v>
      </c>
      <c r="H26" s="48">
        <v>0</v>
      </c>
      <c r="I26" s="48">
        <v>0</v>
      </c>
      <c r="J26" s="49">
        <f t="shared" si="9"/>
        <v>0</v>
      </c>
      <c r="K26" s="50">
        <f t="shared" si="4"/>
        <v>0</v>
      </c>
      <c r="L26" s="50">
        <f t="shared" si="1"/>
        <v>0</v>
      </c>
      <c r="M26" s="51">
        <f t="shared" si="2"/>
        <v>0</v>
      </c>
      <c r="N26" s="45"/>
      <c r="O26" s="46"/>
      <c r="P26" s="58"/>
      <c r="Q26" s="4"/>
      <c r="R26" s="4"/>
      <c r="S26" s="4"/>
      <c r="T26" s="4"/>
      <c r="U26" s="4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</row>
    <row r="27" spans="1:33" ht="124.5" customHeight="1" x14ac:dyDescent="0.5">
      <c r="A27" s="41"/>
      <c r="B27" s="42"/>
      <c r="C27" s="43"/>
      <c r="D27" s="40" t="s">
        <v>30</v>
      </c>
      <c r="E27" s="48">
        <v>0</v>
      </c>
      <c r="F27" s="48">
        <v>0</v>
      </c>
      <c r="G27" s="48">
        <v>0</v>
      </c>
      <c r="H27" s="48">
        <v>0</v>
      </c>
      <c r="I27" s="48">
        <v>0</v>
      </c>
      <c r="J27" s="49">
        <f t="shared" si="9"/>
        <v>0</v>
      </c>
      <c r="K27" s="50">
        <f t="shared" si="4"/>
        <v>0</v>
      </c>
      <c r="L27" s="50">
        <f t="shared" si="1"/>
        <v>0</v>
      </c>
      <c r="M27" s="51">
        <f t="shared" si="2"/>
        <v>0</v>
      </c>
      <c r="N27" s="45"/>
      <c r="O27" s="46"/>
      <c r="P27" s="58"/>
      <c r="Q27" s="4"/>
      <c r="R27" s="4"/>
      <c r="S27" s="4"/>
      <c r="T27" s="4"/>
      <c r="U27" s="4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</row>
    <row r="28" spans="1:33" ht="124.5" customHeight="1" x14ac:dyDescent="0.5">
      <c r="A28" s="41">
        <v>3</v>
      </c>
      <c r="B28" s="42" t="s">
        <v>37</v>
      </c>
      <c r="C28" s="43">
        <v>15</v>
      </c>
      <c r="D28" s="26" t="s">
        <v>23</v>
      </c>
      <c r="E28" s="27">
        <f>E29+E30+E31+E32+E33</f>
        <v>428343.82635000005</v>
      </c>
      <c r="F28" s="27">
        <f>F29+F30+F31+F32+F33</f>
        <v>619113.38642099989</v>
      </c>
      <c r="G28" s="27">
        <f t="shared" ref="G28:I28" si="10">G29+G30+G31+G32+G33</f>
        <v>230988.35823000004</v>
      </c>
      <c r="H28" s="27">
        <f t="shared" si="10"/>
        <v>250796.00259000005</v>
      </c>
      <c r="I28" s="27">
        <f t="shared" si="10"/>
        <v>221601.06424000001</v>
      </c>
      <c r="J28" s="28">
        <f>I28-G28</f>
        <v>-9387.2939900000347</v>
      </c>
      <c r="K28" s="27">
        <f t="shared" si="4"/>
        <v>88.359089439823421</v>
      </c>
      <c r="L28" s="27">
        <f t="shared" si="1"/>
        <v>95.936031555039278</v>
      </c>
      <c r="M28" s="44">
        <f>IF(I28=0,0,I28/F28*100)</f>
        <v>35.793292327442956</v>
      </c>
      <c r="N28" s="45"/>
      <c r="O28" s="46" t="s">
        <v>38</v>
      </c>
      <c r="P28" s="59" t="s">
        <v>39</v>
      </c>
      <c r="Q28" s="4"/>
      <c r="R28" s="4"/>
      <c r="S28" s="4"/>
      <c r="T28" s="4"/>
      <c r="U28" s="4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</row>
    <row r="29" spans="1:33" ht="124.5" customHeight="1" x14ac:dyDescent="0.5">
      <c r="A29" s="41"/>
      <c r="B29" s="42"/>
      <c r="C29" s="43"/>
      <c r="D29" s="33" t="s">
        <v>25</v>
      </c>
      <c r="E29" s="48">
        <v>13.2</v>
      </c>
      <c r="F29" s="60">
        <v>13.2</v>
      </c>
      <c r="G29" s="48">
        <v>13.2</v>
      </c>
      <c r="H29" s="48">
        <v>11.3</v>
      </c>
      <c r="I29" s="48">
        <v>0</v>
      </c>
      <c r="J29" s="53">
        <v>-13.2</v>
      </c>
      <c r="K29" s="50">
        <f t="shared" si="4"/>
        <v>0</v>
      </c>
      <c r="L29" s="50">
        <f t="shared" si="1"/>
        <v>0</v>
      </c>
      <c r="M29" s="51">
        <f t="shared" si="2"/>
        <v>0</v>
      </c>
      <c r="N29" s="45"/>
      <c r="O29" s="46"/>
      <c r="P29" s="61"/>
      <c r="Q29" s="4"/>
      <c r="R29" s="4"/>
      <c r="S29" s="4"/>
      <c r="T29" s="4"/>
      <c r="U29" s="4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</row>
    <row r="30" spans="1:33" ht="124.5" customHeight="1" x14ac:dyDescent="0.5">
      <c r="A30" s="41"/>
      <c r="B30" s="42"/>
      <c r="C30" s="43"/>
      <c r="D30" s="33" t="s">
        <v>26</v>
      </c>
      <c r="E30" s="48">
        <v>30257.91</v>
      </c>
      <c r="F30" s="60">
        <v>32038.739999999998</v>
      </c>
      <c r="G30" s="48">
        <v>19156.46</v>
      </c>
      <c r="H30" s="48">
        <v>19263.7</v>
      </c>
      <c r="I30" s="48">
        <v>18976.46</v>
      </c>
      <c r="J30" s="53">
        <v>452.20000000000073</v>
      </c>
      <c r="K30" s="50">
        <f t="shared" si="4"/>
        <v>98.508905350477832</v>
      </c>
      <c r="L30" s="50">
        <f t="shared" si="1"/>
        <v>99.06036919138505</v>
      </c>
      <c r="M30" s="54">
        <f t="shared" si="2"/>
        <v>59.229732505086034</v>
      </c>
      <c r="N30" s="45"/>
      <c r="O30" s="46"/>
      <c r="P30" s="61"/>
      <c r="Q30" s="4"/>
      <c r="R30" s="4"/>
      <c r="S30" s="4"/>
      <c r="T30" s="4"/>
      <c r="U30" s="4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</row>
    <row r="31" spans="1:33" ht="124.5" customHeight="1" x14ac:dyDescent="0.5">
      <c r="A31" s="41"/>
      <c r="B31" s="42"/>
      <c r="C31" s="43"/>
      <c r="D31" s="33" t="s">
        <v>27</v>
      </c>
      <c r="E31" s="48">
        <v>173010.31635000001</v>
      </c>
      <c r="F31" s="60">
        <v>554089.29157999996</v>
      </c>
      <c r="G31" s="48">
        <v>211638.69823000004</v>
      </c>
      <c r="H31" s="48">
        <v>231341.00259000005</v>
      </c>
      <c r="I31" s="48">
        <v>202444.60424000002</v>
      </c>
      <c r="J31" s="53">
        <v>-8404.1269200000097</v>
      </c>
      <c r="K31" s="50">
        <f t="shared" si="4"/>
        <v>87.509175621058233</v>
      </c>
      <c r="L31" s="50">
        <f t="shared" si="1"/>
        <v>95.655759524655423</v>
      </c>
      <c r="M31" s="54">
        <f t="shared" si="2"/>
        <v>36.536458530487749</v>
      </c>
      <c r="N31" s="45"/>
      <c r="O31" s="46"/>
      <c r="P31" s="61"/>
      <c r="Q31" s="4"/>
      <c r="R31" s="4"/>
      <c r="S31" s="4"/>
      <c r="T31" s="4"/>
      <c r="U31" s="4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</row>
    <row r="32" spans="1:33" ht="183" customHeight="1" x14ac:dyDescent="0.5">
      <c r="A32" s="41"/>
      <c r="B32" s="42"/>
      <c r="C32" s="43"/>
      <c r="D32" s="36" t="s">
        <v>28</v>
      </c>
      <c r="E32" s="48">
        <v>0</v>
      </c>
      <c r="F32" s="60">
        <v>180</v>
      </c>
      <c r="G32" s="48">
        <v>180</v>
      </c>
      <c r="H32" s="48">
        <v>180</v>
      </c>
      <c r="I32" s="48">
        <v>180</v>
      </c>
      <c r="J32" s="49">
        <f t="shared" si="9"/>
        <v>0</v>
      </c>
      <c r="K32" s="50">
        <f t="shared" si="4"/>
        <v>100</v>
      </c>
      <c r="L32" s="50">
        <f t="shared" si="1"/>
        <v>100</v>
      </c>
      <c r="M32" s="50">
        <f t="shared" si="2"/>
        <v>100</v>
      </c>
      <c r="N32" s="45"/>
      <c r="O32" s="46"/>
      <c r="P32" s="61"/>
      <c r="Q32" s="4"/>
      <c r="R32" s="4"/>
      <c r="S32" s="4"/>
      <c r="T32" s="4"/>
      <c r="U32" s="4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ht="124.5" customHeight="1" x14ac:dyDescent="0.5">
      <c r="A33" s="41"/>
      <c r="B33" s="42"/>
      <c r="C33" s="43"/>
      <c r="D33" s="38" t="s">
        <v>29</v>
      </c>
      <c r="E33" s="48">
        <v>225062.40000000002</v>
      </c>
      <c r="F33" s="62">
        <v>32792.154840999996</v>
      </c>
      <c r="G33" s="48">
        <v>0</v>
      </c>
      <c r="H33" s="48">
        <v>0</v>
      </c>
      <c r="I33" s="48">
        <v>0</v>
      </c>
      <c r="J33" s="49">
        <f t="shared" si="9"/>
        <v>0</v>
      </c>
      <c r="K33" s="50">
        <f t="shared" si="4"/>
        <v>0</v>
      </c>
      <c r="L33" s="50">
        <f t="shared" si="1"/>
        <v>0</v>
      </c>
      <c r="M33" s="51">
        <f t="shared" si="2"/>
        <v>0</v>
      </c>
      <c r="N33" s="45"/>
      <c r="O33" s="46"/>
      <c r="P33" s="61"/>
      <c r="Q33" s="4"/>
      <c r="R33" s="4"/>
      <c r="S33" s="4"/>
      <c r="T33" s="4"/>
      <c r="U33" s="4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ht="124.5" customHeight="1" x14ac:dyDescent="0.5">
      <c r="A34" s="41"/>
      <c r="B34" s="42"/>
      <c r="C34" s="43"/>
      <c r="D34" s="40" t="s">
        <v>30</v>
      </c>
      <c r="E34" s="48">
        <v>0</v>
      </c>
      <c r="F34" s="48">
        <v>0</v>
      </c>
      <c r="G34" s="48">
        <v>0</v>
      </c>
      <c r="H34" s="48">
        <v>0</v>
      </c>
      <c r="I34" s="48">
        <v>0</v>
      </c>
      <c r="J34" s="49">
        <f t="shared" si="9"/>
        <v>0</v>
      </c>
      <c r="K34" s="50">
        <f t="shared" si="4"/>
        <v>0</v>
      </c>
      <c r="L34" s="50">
        <f t="shared" si="1"/>
        <v>0</v>
      </c>
      <c r="M34" s="51">
        <f t="shared" si="2"/>
        <v>0</v>
      </c>
      <c r="N34" s="45"/>
      <c r="O34" s="46"/>
      <c r="P34" s="61"/>
      <c r="Q34" s="4"/>
      <c r="R34" s="4"/>
      <c r="S34" s="4"/>
      <c r="T34" s="4"/>
      <c r="U34" s="4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ht="132" customHeight="1" x14ac:dyDescent="0.5">
      <c r="A35" s="63">
        <v>4</v>
      </c>
      <c r="B35" s="42" t="s">
        <v>40</v>
      </c>
      <c r="C35" s="43">
        <v>4</v>
      </c>
      <c r="D35" s="26" t="s">
        <v>23</v>
      </c>
      <c r="E35" s="27">
        <f>E36+E37+E38+E40</f>
        <v>12156</v>
      </c>
      <c r="F35" s="27">
        <f t="shared" ref="F35:I35" si="11">F36+F37+F38+F40</f>
        <v>11621</v>
      </c>
      <c r="G35" s="27">
        <f t="shared" si="11"/>
        <v>4642.3999999999996</v>
      </c>
      <c r="H35" s="27">
        <f t="shared" si="11"/>
        <v>5942.4</v>
      </c>
      <c r="I35" s="27">
        <f t="shared" si="11"/>
        <v>3948.9</v>
      </c>
      <c r="J35" s="28">
        <f>I35-G35</f>
        <v>-693.49999999999955</v>
      </c>
      <c r="K35" s="27">
        <f t="shared" si="4"/>
        <v>66.452948303715672</v>
      </c>
      <c r="L35" s="27">
        <f t="shared" si="1"/>
        <v>85.06160606582803</v>
      </c>
      <c r="M35" s="27">
        <f t="shared" si="2"/>
        <v>33.980724550382931</v>
      </c>
      <c r="N35" s="45"/>
      <c r="O35" s="46" t="s">
        <v>41</v>
      </c>
      <c r="P35" s="59" t="s">
        <v>42</v>
      </c>
      <c r="Q35" s="4"/>
      <c r="R35" s="4"/>
      <c r="S35" s="4"/>
      <c r="T35" s="4"/>
      <c r="U35" s="4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ht="132" customHeight="1" x14ac:dyDescent="0.5">
      <c r="A36" s="63"/>
      <c r="B36" s="42"/>
      <c r="C36" s="43"/>
      <c r="D36" s="33" t="s">
        <v>25</v>
      </c>
      <c r="E36" s="48">
        <v>0</v>
      </c>
      <c r="F36" s="48">
        <v>0</v>
      </c>
      <c r="G36" s="48">
        <v>0</v>
      </c>
      <c r="H36" s="48">
        <v>0</v>
      </c>
      <c r="I36" s="48">
        <v>0</v>
      </c>
      <c r="J36" s="49">
        <f t="shared" si="9"/>
        <v>0</v>
      </c>
      <c r="K36" s="50">
        <f t="shared" si="4"/>
        <v>0</v>
      </c>
      <c r="L36" s="50">
        <f t="shared" si="1"/>
        <v>0</v>
      </c>
      <c r="M36" s="50">
        <f t="shared" si="2"/>
        <v>0</v>
      </c>
      <c r="N36" s="45"/>
      <c r="O36" s="46"/>
      <c r="P36" s="64"/>
      <c r="Q36" s="4"/>
      <c r="R36" s="4"/>
      <c r="S36" s="4"/>
      <c r="T36" s="4"/>
      <c r="U36" s="4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ht="132" customHeight="1" x14ac:dyDescent="0.5">
      <c r="A37" s="63"/>
      <c r="B37" s="42"/>
      <c r="C37" s="43"/>
      <c r="D37" s="33" t="s">
        <v>26</v>
      </c>
      <c r="E37" s="48">
        <v>0</v>
      </c>
      <c r="F37" s="48">
        <v>0</v>
      </c>
      <c r="G37" s="48">
        <v>0</v>
      </c>
      <c r="H37" s="48">
        <v>0</v>
      </c>
      <c r="I37" s="48">
        <v>0</v>
      </c>
      <c r="J37" s="49">
        <f t="shared" si="9"/>
        <v>0</v>
      </c>
      <c r="K37" s="50">
        <f t="shared" si="4"/>
        <v>0</v>
      </c>
      <c r="L37" s="50">
        <f t="shared" si="1"/>
        <v>0</v>
      </c>
      <c r="M37" s="50">
        <f t="shared" si="2"/>
        <v>0</v>
      </c>
      <c r="N37" s="45"/>
      <c r="O37" s="46"/>
      <c r="P37" s="64"/>
      <c r="Q37" s="4"/>
      <c r="R37" s="4"/>
      <c r="S37" s="4"/>
      <c r="T37" s="4"/>
      <c r="U37" s="4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ht="132" customHeight="1" x14ac:dyDescent="0.5">
      <c r="A38" s="63"/>
      <c r="B38" s="42"/>
      <c r="C38" s="43"/>
      <c r="D38" s="33" t="s">
        <v>27</v>
      </c>
      <c r="E38" s="48">
        <v>4156</v>
      </c>
      <c r="F38" s="48">
        <v>7532.4</v>
      </c>
      <c r="G38" s="48">
        <v>4642.3999999999996</v>
      </c>
      <c r="H38" s="48">
        <v>5942.4</v>
      </c>
      <c r="I38" s="48">
        <v>3948.9</v>
      </c>
      <c r="J38" s="53">
        <f t="shared" si="9"/>
        <v>-693.49999999999955</v>
      </c>
      <c r="K38" s="50">
        <f t="shared" si="4"/>
        <v>66.452948303715672</v>
      </c>
      <c r="L38" s="50">
        <f t="shared" si="1"/>
        <v>85.06160606582803</v>
      </c>
      <c r="M38" s="50">
        <f t="shared" si="2"/>
        <v>52.425521746057036</v>
      </c>
      <c r="N38" s="45"/>
      <c r="O38" s="46"/>
      <c r="P38" s="64"/>
      <c r="Q38" s="4"/>
      <c r="R38" s="4"/>
      <c r="S38" s="4"/>
      <c r="T38" s="4"/>
      <c r="U38" s="4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ht="186.75" customHeight="1" x14ac:dyDescent="0.5">
      <c r="A39" s="63"/>
      <c r="B39" s="42"/>
      <c r="C39" s="43"/>
      <c r="D39" s="36" t="s">
        <v>28</v>
      </c>
      <c r="E39" s="48">
        <v>0</v>
      </c>
      <c r="F39" s="48">
        <v>0</v>
      </c>
      <c r="G39" s="48">
        <v>0</v>
      </c>
      <c r="H39" s="48">
        <v>0</v>
      </c>
      <c r="I39" s="48">
        <v>0</v>
      </c>
      <c r="J39" s="49">
        <f t="shared" si="9"/>
        <v>0</v>
      </c>
      <c r="K39" s="50">
        <f t="shared" si="4"/>
        <v>0</v>
      </c>
      <c r="L39" s="50">
        <f t="shared" si="1"/>
        <v>0</v>
      </c>
      <c r="M39" s="50">
        <f t="shared" si="2"/>
        <v>0</v>
      </c>
      <c r="N39" s="45"/>
      <c r="O39" s="46"/>
      <c r="P39" s="64"/>
      <c r="Q39" s="4"/>
      <c r="R39" s="4"/>
      <c r="S39" s="4"/>
      <c r="T39" s="4"/>
      <c r="U39" s="4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ht="107.25" customHeight="1" x14ac:dyDescent="0.5">
      <c r="A40" s="63"/>
      <c r="B40" s="42"/>
      <c r="C40" s="43"/>
      <c r="D40" s="38" t="s">
        <v>29</v>
      </c>
      <c r="E40" s="56">
        <v>8000</v>
      </c>
      <c r="F40" s="56">
        <v>4088.6</v>
      </c>
      <c r="G40" s="48">
        <v>0</v>
      </c>
      <c r="H40" s="48">
        <v>0</v>
      </c>
      <c r="I40" s="48">
        <v>0</v>
      </c>
      <c r="J40" s="49">
        <f t="shared" si="9"/>
        <v>0</v>
      </c>
      <c r="K40" s="50">
        <f t="shared" si="4"/>
        <v>0</v>
      </c>
      <c r="L40" s="50">
        <f t="shared" si="1"/>
        <v>0</v>
      </c>
      <c r="M40" s="50">
        <f t="shared" si="2"/>
        <v>0</v>
      </c>
      <c r="N40" s="45"/>
      <c r="O40" s="46"/>
      <c r="P40" s="64"/>
      <c r="Q40" s="4"/>
      <c r="R40" s="4"/>
      <c r="S40" s="4"/>
      <c r="T40" s="4"/>
      <c r="U40" s="4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ht="107.25" customHeight="1" x14ac:dyDescent="0.5">
      <c r="A41" s="63"/>
      <c r="B41" s="42"/>
      <c r="C41" s="43"/>
      <c r="D41" s="40" t="s">
        <v>30</v>
      </c>
      <c r="E41" s="48">
        <v>0</v>
      </c>
      <c r="F41" s="48">
        <v>0</v>
      </c>
      <c r="G41" s="48">
        <v>0</v>
      </c>
      <c r="H41" s="48">
        <v>0</v>
      </c>
      <c r="I41" s="48">
        <v>0</v>
      </c>
      <c r="J41" s="49">
        <f t="shared" si="9"/>
        <v>0</v>
      </c>
      <c r="K41" s="50">
        <f t="shared" si="4"/>
        <v>0</v>
      </c>
      <c r="L41" s="50">
        <f t="shared" si="1"/>
        <v>0</v>
      </c>
      <c r="M41" s="50">
        <f t="shared" si="2"/>
        <v>0</v>
      </c>
      <c r="N41" s="45"/>
      <c r="O41" s="46"/>
      <c r="P41" s="64"/>
      <c r="Q41" s="4"/>
      <c r="R41" s="4"/>
      <c r="S41" s="4"/>
      <c r="T41" s="4"/>
      <c r="U41" s="4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5" customFormat="1" ht="101.25" customHeight="1" x14ac:dyDescent="0.5">
      <c r="A42" s="63">
        <v>5</v>
      </c>
      <c r="B42" s="42" t="s">
        <v>43</v>
      </c>
      <c r="C42" s="43">
        <v>7</v>
      </c>
      <c r="D42" s="26" t="s">
        <v>23</v>
      </c>
      <c r="E42" s="27">
        <f>E43+E44+E45+E47</f>
        <v>125006.45210999998</v>
      </c>
      <c r="F42" s="27">
        <f t="shared" ref="F42:I42" si="12">F43+F44+F45+F47</f>
        <v>187636.91990000001</v>
      </c>
      <c r="G42" s="27">
        <f t="shared" si="12"/>
        <v>85036.626359999995</v>
      </c>
      <c r="H42" s="27">
        <f t="shared" si="12"/>
        <v>161149.42801000003</v>
      </c>
      <c r="I42" s="27">
        <f t="shared" si="12"/>
        <v>80789.39486</v>
      </c>
      <c r="J42" s="28">
        <f>I42-G42</f>
        <v>-4247.2314999999944</v>
      </c>
      <c r="K42" s="27">
        <f t="shared" si="4"/>
        <v>50.133218502635124</v>
      </c>
      <c r="L42" s="27">
        <f t="shared" si="1"/>
        <v>95.00540921976436</v>
      </c>
      <c r="M42" s="27">
        <f t="shared" si="2"/>
        <v>43.056235895929348</v>
      </c>
      <c r="N42" s="45"/>
      <c r="O42" s="46" t="s">
        <v>41</v>
      </c>
      <c r="P42" s="65" t="s">
        <v>44</v>
      </c>
      <c r="Q42" s="4"/>
      <c r="R42" s="4"/>
      <c r="S42" s="4"/>
      <c r="T42" s="4"/>
      <c r="U42" s="4"/>
    </row>
    <row r="43" spans="1:33" s="5" customFormat="1" ht="101.25" customHeight="1" x14ac:dyDescent="0.5">
      <c r="A43" s="63"/>
      <c r="B43" s="42"/>
      <c r="C43" s="43"/>
      <c r="D43" s="33" t="s">
        <v>25</v>
      </c>
      <c r="E43" s="48">
        <v>0</v>
      </c>
      <c r="F43" s="48">
        <v>0</v>
      </c>
      <c r="G43" s="48">
        <v>0</v>
      </c>
      <c r="H43" s="48">
        <v>0</v>
      </c>
      <c r="I43" s="48">
        <v>0</v>
      </c>
      <c r="J43" s="49">
        <v>0</v>
      </c>
      <c r="K43" s="50">
        <f t="shared" si="4"/>
        <v>0</v>
      </c>
      <c r="L43" s="50">
        <f t="shared" si="1"/>
        <v>0</v>
      </c>
      <c r="M43" s="50">
        <f t="shared" si="2"/>
        <v>0</v>
      </c>
      <c r="N43" s="45"/>
      <c r="O43" s="46"/>
      <c r="P43" s="66"/>
      <c r="Q43" s="4"/>
      <c r="R43" s="4"/>
      <c r="S43" s="4"/>
      <c r="T43" s="4"/>
      <c r="U43" s="4"/>
    </row>
    <row r="44" spans="1:33" s="5" customFormat="1" ht="101.25" customHeight="1" x14ac:dyDescent="0.5">
      <c r="A44" s="63"/>
      <c r="B44" s="42"/>
      <c r="C44" s="43"/>
      <c r="D44" s="33" t="s">
        <v>26</v>
      </c>
      <c r="E44" s="48">
        <v>230.51</v>
      </c>
      <c r="F44" s="48">
        <v>513.61</v>
      </c>
      <c r="G44" s="48">
        <v>173.185</v>
      </c>
      <c r="H44" s="48">
        <v>173.2</v>
      </c>
      <c r="I44" s="48">
        <v>173.185</v>
      </c>
      <c r="J44" s="53">
        <v>0</v>
      </c>
      <c r="K44" s="50">
        <f t="shared" si="4"/>
        <v>99.991339491916861</v>
      </c>
      <c r="L44" s="50">
        <f t="shared" si="1"/>
        <v>100</v>
      </c>
      <c r="M44" s="50">
        <f>IF(I44=0,0,I44/F44*100)</f>
        <v>33.719164346488576</v>
      </c>
      <c r="N44" s="45"/>
      <c r="O44" s="46"/>
      <c r="P44" s="66"/>
      <c r="Q44" s="4"/>
      <c r="R44" s="4"/>
      <c r="S44" s="4"/>
      <c r="T44" s="4"/>
      <c r="U44" s="4"/>
    </row>
    <row r="45" spans="1:33" s="5" customFormat="1" ht="101.25" customHeight="1" x14ac:dyDescent="0.5">
      <c r="A45" s="63"/>
      <c r="B45" s="42"/>
      <c r="C45" s="43"/>
      <c r="D45" s="33" t="s">
        <v>27</v>
      </c>
      <c r="E45" s="48">
        <v>75847.442110000004</v>
      </c>
      <c r="F45" s="48">
        <v>184306.60990000001</v>
      </c>
      <c r="G45" s="48">
        <v>84863.441359999997</v>
      </c>
      <c r="H45" s="48">
        <v>160976.22801000002</v>
      </c>
      <c r="I45" s="48">
        <v>80616.209860000003</v>
      </c>
      <c r="J45" s="53">
        <v>-3673.7570299999934</v>
      </c>
      <c r="K45" s="50">
        <f t="shared" si="4"/>
        <v>50.079574392184192</v>
      </c>
      <c r="L45" s="50">
        <f t="shared" si="1"/>
        <v>94.995216512629071</v>
      </c>
      <c r="M45" s="50">
        <f>IF(I45=0,0,I45/F45*100)</f>
        <v>43.740270576155829</v>
      </c>
      <c r="N45" s="45"/>
      <c r="O45" s="46"/>
      <c r="P45" s="66"/>
      <c r="Q45" s="4"/>
      <c r="R45" s="4"/>
      <c r="S45" s="4"/>
      <c r="T45" s="4"/>
      <c r="U45" s="4"/>
    </row>
    <row r="46" spans="1:33" s="5" customFormat="1" ht="141.75" customHeight="1" x14ac:dyDescent="0.5">
      <c r="A46" s="63"/>
      <c r="B46" s="42"/>
      <c r="C46" s="43"/>
      <c r="D46" s="36" t="s">
        <v>28</v>
      </c>
      <c r="E46" s="67">
        <v>0</v>
      </c>
      <c r="F46" s="68">
        <v>0</v>
      </c>
      <c r="G46" s="56">
        <v>0</v>
      </c>
      <c r="H46" s="56">
        <v>0</v>
      </c>
      <c r="I46" s="56">
        <v>0</v>
      </c>
      <c r="J46" s="49">
        <f t="shared" si="9"/>
        <v>0</v>
      </c>
      <c r="K46" s="69">
        <f t="shared" si="4"/>
        <v>0</v>
      </c>
      <c r="L46" s="69">
        <f t="shared" si="1"/>
        <v>0</v>
      </c>
      <c r="M46" s="50">
        <f t="shared" si="2"/>
        <v>0</v>
      </c>
      <c r="N46" s="45"/>
      <c r="O46" s="46"/>
      <c r="P46" s="66"/>
      <c r="Q46" s="4"/>
      <c r="R46" s="4"/>
      <c r="S46" s="4"/>
      <c r="T46" s="4"/>
      <c r="U46" s="4"/>
    </row>
    <row r="47" spans="1:33" s="5" customFormat="1" ht="101.25" customHeight="1" x14ac:dyDescent="0.5">
      <c r="A47" s="63"/>
      <c r="B47" s="42"/>
      <c r="C47" s="43"/>
      <c r="D47" s="38" t="s">
        <v>29</v>
      </c>
      <c r="E47" s="48">
        <v>48928.499999999993</v>
      </c>
      <c r="F47" s="56">
        <v>2816.7</v>
      </c>
      <c r="G47" s="48">
        <v>0</v>
      </c>
      <c r="H47" s="56">
        <v>0</v>
      </c>
      <c r="I47" s="56">
        <v>0</v>
      </c>
      <c r="J47" s="49">
        <f t="shared" si="9"/>
        <v>0</v>
      </c>
      <c r="K47" s="69">
        <f t="shared" si="4"/>
        <v>0</v>
      </c>
      <c r="L47" s="69">
        <f t="shared" si="1"/>
        <v>0</v>
      </c>
      <c r="M47" s="50">
        <f t="shared" si="2"/>
        <v>0</v>
      </c>
      <c r="N47" s="45"/>
      <c r="O47" s="46"/>
      <c r="P47" s="66"/>
      <c r="Q47" s="4"/>
      <c r="R47" s="4"/>
      <c r="S47" s="4"/>
      <c r="T47" s="4"/>
      <c r="U47" s="4"/>
    </row>
    <row r="48" spans="1:33" ht="101.25" customHeight="1" x14ac:dyDescent="0.5">
      <c r="A48" s="63"/>
      <c r="B48" s="42"/>
      <c r="C48" s="43"/>
      <c r="D48" s="40" t="s">
        <v>30</v>
      </c>
      <c r="E48" s="48">
        <v>0</v>
      </c>
      <c r="F48" s="48">
        <v>0</v>
      </c>
      <c r="G48" s="48">
        <v>0</v>
      </c>
      <c r="H48" s="48">
        <v>0</v>
      </c>
      <c r="I48" s="48">
        <v>0</v>
      </c>
      <c r="J48" s="49">
        <f t="shared" si="9"/>
        <v>0</v>
      </c>
      <c r="K48" s="50">
        <f t="shared" si="4"/>
        <v>0</v>
      </c>
      <c r="L48" s="50">
        <f t="shared" si="1"/>
        <v>0</v>
      </c>
      <c r="M48" s="50">
        <f t="shared" si="2"/>
        <v>0</v>
      </c>
      <c r="N48" s="45"/>
      <c r="O48" s="46"/>
      <c r="P48" s="66"/>
      <c r="Q48" s="4"/>
      <c r="R48" s="4"/>
      <c r="S48" s="4"/>
      <c r="T48" s="4"/>
      <c r="U48" s="4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</row>
    <row r="49" spans="1:33" ht="99" customHeight="1" x14ac:dyDescent="0.5">
      <c r="A49" s="63">
        <v>6</v>
      </c>
      <c r="B49" s="42" t="s">
        <v>45</v>
      </c>
      <c r="C49" s="43">
        <v>10</v>
      </c>
      <c r="D49" s="26" t="s">
        <v>23</v>
      </c>
      <c r="E49" s="27">
        <f>E50+E51+E52+E54</f>
        <v>105384.6</v>
      </c>
      <c r="F49" s="27">
        <f t="shared" ref="F49:I49" si="13">F50+F51+F52+F54</f>
        <v>108215.47099999999</v>
      </c>
      <c r="G49" s="27">
        <f t="shared" si="13"/>
        <v>66362.843990000008</v>
      </c>
      <c r="H49" s="27">
        <f t="shared" si="13"/>
        <v>59357.088100000001</v>
      </c>
      <c r="I49" s="27">
        <f t="shared" si="13"/>
        <v>58751.441659999997</v>
      </c>
      <c r="J49" s="28">
        <f>I49-G49</f>
        <v>-7611.4023300000117</v>
      </c>
      <c r="K49" s="27">
        <f t="shared" si="4"/>
        <v>98.979656079186938</v>
      </c>
      <c r="L49" s="27">
        <f t="shared" si="1"/>
        <v>88.530626669425217</v>
      </c>
      <c r="M49" s="27">
        <f t="shared" si="2"/>
        <v>54.291166611472775</v>
      </c>
      <c r="N49" s="45"/>
      <c r="O49" s="46" t="s">
        <v>46</v>
      </c>
      <c r="P49" s="65" t="s">
        <v>47</v>
      </c>
      <c r="Q49" s="4"/>
      <c r="R49" s="4"/>
      <c r="S49" s="4"/>
      <c r="T49" s="4"/>
      <c r="U49" s="4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</row>
    <row r="50" spans="1:33" ht="99" customHeight="1" x14ac:dyDescent="0.5">
      <c r="A50" s="63"/>
      <c r="B50" s="42"/>
      <c r="C50" s="43"/>
      <c r="D50" s="33" t="s">
        <v>25</v>
      </c>
      <c r="E50" s="48">
        <v>0</v>
      </c>
      <c r="F50" s="56">
        <v>1581.4570000000001</v>
      </c>
      <c r="G50" s="48">
        <v>804.60699999999997</v>
      </c>
      <c r="H50" s="48">
        <v>419.70300000000003</v>
      </c>
      <c r="I50" s="48">
        <v>400.27280000000002</v>
      </c>
      <c r="J50" s="49">
        <f t="shared" si="9"/>
        <v>-404.33419999999995</v>
      </c>
      <c r="K50" s="50">
        <f t="shared" si="4"/>
        <v>95.370488178545301</v>
      </c>
      <c r="L50" s="50">
        <f t="shared" si="1"/>
        <v>49.747615916838903</v>
      </c>
      <c r="M50" s="50">
        <f t="shared" si="2"/>
        <v>25.310381502627006</v>
      </c>
      <c r="N50" s="45"/>
      <c r="O50" s="46"/>
      <c r="P50" s="66"/>
      <c r="Q50" s="4"/>
      <c r="R50" s="4"/>
      <c r="S50" s="4"/>
      <c r="T50" s="4"/>
      <c r="U50" s="4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</row>
    <row r="51" spans="1:33" ht="99" customHeight="1" x14ac:dyDescent="0.5">
      <c r="A51" s="63"/>
      <c r="B51" s="42"/>
      <c r="C51" s="43"/>
      <c r="D51" s="33" t="s">
        <v>26</v>
      </c>
      <c r="E51" s="48">
        <v>54599</v>
      </c>
      <c r="F51" s="56">
        <v>85485.614000000001</v>
      </c>
      <c r="G51" s="48">
        <v>55598.438890000005</v>
      </c>
      <c r="H51" s="48">
        <v>48977.587</v>
      </c>
      <c r="I51" s="48">
        <v>48977.585910000002</v>
      </c>
      <c r="J51" s="53">
        <f t="shared" si="9"/>
        <v>-6620.8529800000033</v>
      </c>
      <c r="K51" s="50">
        <f t="shared" si="4"/>
        <v>99.999997774492243</v>
      </c>
      <c r="L51" s="50">
        <f t="shared" si="1"/>
        <v>88.091656686441894</v>
      </c>
      <c r="M51" s="50">
        <f t="shared" si="2"/>
        <v>57.293366238207057</v>
      </c>
      <c r="N51" s="45"/>
      <c r="O51" s="46"/>
      <c r="P51" s="66"/>
      <c r="Q51" s="4"/>
      <c r="R51" s="4"/>
      <c r="S51" s="4"/>
      <c r="T51" s="4"/>
      <c r="U51" s="4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</row>
    <row r="52" spans="1:33" ht="99" customHeight="1" x14ac:dyDescent="0.5">
      <c r="A52" s="63"/>
      <c r="B52" s="42"/>
      <c r="C52" s="43"/>
      <c r="D52" s="33" t="s">
        <v>27</v>
      </c>
      <c r="E52" s="48">
        <v>10500</v>
      </c>
      <c r="F52" s="56">
        <v>11907.7376</v>
      </c>
      <c r="G52" s="48">
        <v>9959.7981</v>
      </c>
      <c r="H52" s="56">
        <v>9959.7981</v>
      </c>
      <c r="I52" s="56">
        <v>9373.58295</v>
      </c>
      <c r="J52" s="53">
        <f t="shared" si="9"/>
        <v>-586.21514999999999</v>
      </c>
      <c r="K52" s="50">
        <f t="shared" si="4"/>
        <v>94.114186411067919</v>
      </c>
      <c r="L52" s="50">
        <f t="shared" si="1"/>
        <v>94.114186411067919</v>
      </c>
      <c r="M52" s="50">
        <f t="shared" si="2"/>
        <v>78.718420449573884</v>
      </c>
      <c r="N52" s="45"/>
      <c r="O52" s="46"/>
      <c r="P52" s="66"/>
      <c r="Q52" s="4"/>
      <c r="R52" s="4"/>
      <c r="S52" s="4"/>
      <c r="T52" s="4"/>
      <c r="U52" s="4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</row>
    <row r="53" spans="1:33" ht="150.75" customHeight="1" x14ac:dyDescent="0.5">
      <c r="A53" s="63"/>
      <c r="B53" s="42"/>
      <c r="C53" s="43"/>
      <c r="D53" s="36" t="s">
        <v>28</v>
      </c>
      <c r="E53" s="48">
        <v>0</v>
      </c>
      <c r="F53" s="48">
        <v>0</v>
      </c>
      <c r="G53" s="48">
        <v>0</v>
      </c>
      <c r="H53" s="56">
        <v>0</v>
      </c>
      <c r="I53" s="56">
        <v>0</v>
      </c>
      <c r="J53" s="49">
        <f t="shared" si="9"/>
        <v>0</v>
      </c>
      <c r="K53" s="50">
        <f t="shared" si="4"/>
        <v>0</v>
      </c>
      <c r="L53" s="50">
        <f t="shared" si="1"/>
        <v>0</v>
      </c>
      <c r="M53" s="50">
        <f t="shared" si="2"/>
        <v>0</v>
      </c>
      <c r="N53" s="45"/>
      <c r="O53" s="46"/>
      <c r="P53" s="66"/>
      <c r="Q53" s="4"/>
      <c r="R53" s="4"/>
      <c r="S53" s="4"/>
      <c r="T53" s="4"/>
      <c r="U53" s="4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</row>
    <row r="54" spans="1:33" ht="99" customHeight="1" x14ac:dyDescent="0.5">
      <c r="A54" s="63"/>
      <c r="B54" s="42"/>
      <c r="C54" s="43"/>
      <c r="D54" s="38" t="s">
        <v>29</v>
      </c>
      <c r="E54" s="48">
        <v>40285.599999999999</v>
      </c>
      <c r="F54" s="56">
        <v>9240.6624000000011</v>
      </c>
      <c r="G54" s="56">
        <v>0</v>
      </c>
      <c r="H54" s="48">
        <v>0</v>
      </c>
      <c r="I54" s="48">
        <v>0</v>
      </c>
      <c r="J54" s="49">
        <f t="shared" si="9"/>
        <v>0</v>
      </c>
      <c r="K54" s="50">
        <v>0</v>
      </c>
      <c r="L54" s="50">
        <f t="shared" si="1"/>
        <v>0</v>
      </c>
      <c r="M54" s="50">
        <f t="shared" si="2"/>
        <v>0</v>
      </c>
      <c r="N54" s="45"/>
      <c r="O54" s="46"/>
      <c r="P54" s="66"/>
      <c r="Q54" s="4"/>
      <c r="R54" s="4"/>
      <c r="S54" s="4"/>
      <c r="T54" s="4"/>
      <c r="U54" s="4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</row>
    <row r="55" spans="1:33" ht="99" customHeight="1" x14ac:dyDescent="0.5">
      <c r="A55" s="63"/>
      <c r="B55" s="42"/>
      <c r="C55" s="43"/>
      <c r="D55" s="40" t="s">
        <v>30</v>
      </c>
      <c r="E55" s="48">
        <v>0</v>
      </c>
      <c r="F55" s="48">
        <v>0</v>
      </c>
      <c r="G55" s="48">
        <v>0</v>
      </c>
      <c r="H55" s="48">
        <v>0</v>
      </c>
      <c r="I55" s="48">
        <v>0</v>
      </c>
      <c r="J55" s="49">
        <f t="shared" si="9"/>
        <v>0</v>
      </c>
      <c r="K55" s="50">
        <f t="shared" si="4"/>
        <v>0</v>
      </c>
      <c r="L55" s="50">
        <f t="shared" si="1"/>
        <v>0</v>
      </c>
      <c r="M55" s="50">
        <f t="shared" si="2"/>
        <v>0</v>
      </c>
      <c r="N55" s="45"/>
      <c r="O55" s="46"/>
      <c r="P55" s="66"/>
      <c r="Q55" s="4"/>
      <c r="R55" s="4"/>
      <c r="S55" s="4"/>
      <c r="T55" s="4"/>
      <c r="U55" s="4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</row>
    <row r="56" spans="1:33" s="5" customFormat="1" ht="114.75" customHeight="1" x14ac:dyDescent="0.5">
      <c r="A56" s="63">
        <v>7</v>
      </c>
      <c r="B56" s="42" t="s">
        <v>48</v>
      </c>
      <c r="C56" s="43">
        <v>12</v>
      </c>
      <c r="D56" s="26" t="s">
        <v>23</v>
      </c>
      <c r="E56" s="27">
        <f>E57+E58+E59+E60+E61</f>
        <v>6882.8</v>
      </c>
      <c r="F56" s="27">
        <f t="shared" ref="F56:I56" si="14">F57+F58+F59+F60+F61</f>
        <v>9682.8367999999991</v>
      </c>
      <c r="G56" s="27">
        <f t="shared" si="14"/>
        <v>2362.4974999999999</v>
      </c>
      <c r="H56" s="27">
        <f t="shared" si="14"/>
        <v>3953.5975000000003</v>
      </c>
      <c r="I56" s="27">
        <f t="shared" si="14"/>
        <v>2221.0456599999998</v>
      </c>
      <c r="J56" s="70">
        <f>I56-G56</f>
        <v>-141.45184000000017</v>
      </c>
      <c r="K56" s="27">
        <f t="shared" si="4"/>
        <v>56.177839549928891</v>
      </c>
      <c r="L56" s="27">
        <f t="shared" si="1"/>
        <v>94.012614193242527</v>
      </c>
      <c r="M56" s="27">
        <f t="shared" si="2"/>
        <v>22.93796441968329</v>
      </c>
      <c r="N56" s="45"/>
      <c r="O56" s="46" t="s">
        <v>41</v>
      </c>
      <c r="P56" s="71" t="s">
        <v>49</v>
      </c>
      <c r="Q56" s="4"/>
      <c r="R56" s="4"/>
      <c r="S56" s="4"/>
      <c r="T56" s="4"/>
      <c r="U56" s="4"/>
    </row>
    <row r="57" spans="1:33" s="5" customFormat="1" ht="114.75" customHeight="1" x14ac:dyDescent="0.5">
      <c r="A57" s="63"/>
      <c r="B57" s="42"/>
      <c r="C57" s="43"/>
      <c r="D57" s="33" t="s">
        <v>25</v>
      </c>
      <c r="E57" s="48">
        <v>0</v>
      </c>
      <c r="F57" s="48">
        <v>0</v>
      </c>
      <c r="G57" s="48">
        <v>0</v>
      </c>
      <c r="H57" s="48">
        <v>0</v>
      </c>
      <c r="I57" s="48">
        <v>0</v>
      </c>
      <c r="J57" s="49">
        <f t="shared" si="9"/>
        <v>0</v>
      </c>
      <c r="K57" s="50">
        <f t="shared" si="4"/>
        <v>0</v>
      </c>
      <c r="L57" s="50">
        <f t="shared" si="1"/>
        <v>0</v>
      </c>
      <c r="M57" s="50">
        <f t="shared" si="2"/>
        <v>0</v>
      </c>
      <c r="N57" s="45"/>
      <c r="O57" s="46"/>
      <c r="P57" s="72"/>
      <c r="Q57" s="4"/>
      <c r="R57" s="4"/>
      <c r="S57" s="4"/>
      <c r="T57" s="4"/>
      <c r="U57" s="4"/>
    </row>
    <row r="58" spans="1:33" s="5" customFormat="1" ht="114.75" customHeight="1" x14ac:dyDescent="0.5">
      <c r="A58" s="63"/>
      <c r="B58" s="42"/>
      <c r="C58" s="43"/>
      <c r="D58" s="33" t="s">
        <v>26</v>
      </c>
      <c r="E58" s="67">
        <v>780.8</v>
      </c>
      <c r="F58" s="68">
        <v>780.8</v>
      </c>
      <c r="G58" s="67">
        <v>203.79750000000001</v>
      </c>
      <c r="H58" s="67">
        <v>203.79750000000001</v>
      </c>
      <c r="I58" s="67">
        <v>203.79750000000001</v>
      </c>
      <c r="J58" s="73">
        <f t="shared" si="9"/>
        <v>0</v>
      </c>
      <c r="K58" s="50">
        <f t="shared" si="4"/>
        <v>100</v>
      </c>
      <c r="L58" s="50">
        <f t="shared" si="1"/>
        <v>100</v>
      </c>
      <c r="M58" s="50">
        <f t="shared" si="2"/>
        <v>26.10111424180328</v>
      </c>
      <c r="N58" s="45"/>
      <c r="O58" s="46"/>
      <c r="P58" s="72"/>
      <c r="Q58" s="4"/>
      <c r="R58" s="4"/>
      <c r="S58" s="4"/>
      <c r="T58" s="4"/>
      <c r="U58" s="4"/>
    </row>
    <row r="59" spans="1:33" s="5" customFormat="1" ht="114.75" customHeight="1" x14ac:dyDescent="0.5">
      <c r="A59" s="63"/>
      <c r="B59" s="42"/>
      <c r="C59" s="43"/>
      <c r="D59" s="33" t="s">
        <v>27</v>
      </c>
      <c r="E59" s="67">
        <v>1802</v>
      </c>
      <c r="F59" s="67">
        <v>8902.0367999999999</v>
      </c>
      <c r="G59" s="67">
        <v>2158.6999999999998</v>
      </c>
      <c r="H59" s="67">
        <v>3749.8</v>
      </c>
      <c r="I59" s="67">
        <v>2017.2481599999999</v>
      </c>
      <c r="J59" s="73">
        <f t="shared" si="9"/>
        <v>-141.45183999999995</v>
      </c>
      <c r="K59" s="50">
        <f t="shared" si="4"/>
        <v>53.796153394847721</v>
      </c>
      <c r="L59" s="50">
        <f t="shared" si="1"/>
        <v>93.447359985176277</v>
      </c>
      <c r="M59" s="50">
        <f t="shared" si="2"/>
        <v>22.660523712955218</v>
      </c>
      <c r="N59" s="45"/>
      <c r="O59" s="46"/>
      <c r="P59" s="72"/>
      <c r="Q59" s="4"/>
      <c r="R59" s="4"/>
      <c r="S59" s="4"/>
      <c r="T59" s="4"/>
      <c r="U59" s="4"/>
    </row>
    <row r="60" spans="1:33" s="5" customFormat="1" ht="114.75" customHeight="1" x14ac:dyDescent="0.5">
      <c r="A60" s="63"/>
      <c r="B60" s="42"/>
      <c r="C60" s="43"/>
      <c r="D60" s="36" t="s">
        <v>28</v>
      </c>
      <c r="E60" s="67">
        <v>0</v>
      </c>
      <c r="F60" s="74">
        <v>0</v>
      </c>
      <c r="G60" s="67">
        <v>0</v>
      </c>
      <c r="H60" s="67">
        <v>0</v>
      </c>
      <c r="I60" s="67">
        <v>0</v>
      </c>
      <c r="J60" s="49">
        <v>0</v>
      </c>
      <c r="K60" s="50">
        <f t="shared" si="4"/>
        <v>0</v>
      </c>
      <c r="L60" s="50">
        <f t="shared" si="1"/>
        <v>0</v>
      </c>
      <c r="M60" s="50">
        <f t="shared" si="2"/>
        <v>0</v>
      </c>
      <c r="N60" s="45"/>
      <c r="O60" s="46"/>
      <c r="P60" s="72"/>
      <c r="Q60" s="4"/>
      <c r="R60" s="4"/>
      <c r="S60" s="4"/>
      <c r="T60" s="4"/>
      <c r="U60" s="4"/>
    </row>
    <row r="61" spans="1:33" s="5" customFormat="1" ht="114.75" customHeight="1" x14ac:dyDescent="0.5">
      <c r="A61" s="63"/>
      <c r="B61" s="42"/>
      <c r="C61" s="43"/>
      <c r="D61" s="38" t="s">
        <v>29</v>
      </c>
      <c r="E61" s="67">
        <v>4300</v>
      </c>
      <c r="F61" s="56">
        <v>0</v>
      </c>
      <c r="G61" s="48">
        <v>0</v>
      </c>
      <c r="H61" s="48">
        <v>0</v>
      </c>
      <c r="I61" s="48">
        <v>0</v>
      </c>
      <c r="J61" s="49">
        <f t="shared" si="9"/>
        <v>0</v>
      </c>
      <c r="K61" s="50">
        <f t="shared" si="4"/>
        <v>0</v>
      </c>
      <c r="L61" s="50">
        <f t="shared" si="1"/>
        <v>0</v>
      </c>
      <c r="M61" s="50">
        <f t="shared" si="2"/>
        <v>0</v>
      </c>
      <c r="N61" s="45"/>
      <c r="O61" s="46"/>
      <c r="P61" s="72"/>
      <c r="Q61" s="4"/>
      <c r="R61" s="4"/>
      <c r="S61" s="4"/>
      <c r="T61" s="4"/>
      <c r="U61" s="4"/>
    </row>
    <row r="62" spans="1:33" s="5" customFormat="1" ht="114.75" customHeight="1" x14ac:dyDescent="0.5">
      <c r="A62" s="63"/>
      <c r="B62" s="42"/>
      <c r="C62" s="43"/>
      <c r="D62" s="40" t="s">
        <v>30</v>
      </c>
      <c r="E62" s="48">
        <v>0</v>
      </c>
      <c r="F62" s="48">
        <v>0</v>
      </c>
      <c r="G62" s="48">
        <v>0</v>
      </c>
      <c r="H62" s="48">
        <v>0</v>
      </c>
      <c r="I62" s="48">
        <v>0</v>
      </c>
      <c r="J62" s="49">
        <f t="shared" si="9"/>
        <v>0</v>
      </c>
      <c r="K62" s="50">
        <f t="shared" si="4"/>
        <v>0</v>
      </c>
      <c r="L62" s="50">
        <f t="shared" si="1"/>
        <v>0</v>
      </c>
      <c r="M62" s="50">
        <f t="shared" si="2"/>
        <v>0</v>
      </c>
      <c r="N62" s="45"/>
      <c r="O62" s="46"/>
      <c r="P62" s="72"/>
      <c r="Q62" s="4"/>
      <c r="R62" s="4"/>
      <c r="S62" s="4"/>
      <c r="T62" s="4"/>
      <c r="U62" s="4"/>
    </row>
    <row r="63" spans="1:33" s="5" customFormat="1" ht="123" customHeight="1" x14ac:dyDescent="0.5">
      <c r="A63" s="63">
        <v>8</v>
      </c>
      <c r="B63" s="42" t="s">
        <v>50</v>
      </c>
      <c r="C63" s="43">
        <v>24</v>
      </c>
      <c r="D63" s="26" t="s">
        <v>23</v>
      </c>
      <c r="E63" s="27">
        <f>E64+E65+E66+E67+E68</f>
        <v>1430658.6</v>
      </c>
      <c r="F63" s="27">
        <f t="shared" ref="F63:H63" si="15">F64+F65+F66+F67+F68</f>
        <v>1345617.3805399998</v>
      </c>
      <c r="G63" s="27">
        <f t="shared" si="15"/>
        <v>200914.78748999996</v>
      </c>
      <c r="H63" s="27">
        <f t="shared" si="15"/>
        <v>394773.55405999999</v>
      </c>
      <c r="I63" s="27">
        <f>I64+I65+I66+I67+I68</f>
        <v>195233.36132</v>
      </c>
      <c r="J63" s="28">
        <f>I63-G63</f>
        <v>-5681.4261699999624</v>
      </c>
      <c r="K63" s="27">
        <f t="shared" si="4"/>
        <v>49.454518751863326</v>
      </c>
      <c r="L63" s="27">
        <f t="shared" si="1"/>
        <v>97.172220999271772</v>
      </c>
      <c r="M63" s="27">
        <f t="shared" si="2"/>
        <v>14.508831718690518</v>
      </c>
      <c r="N63" s="45"/>
      <c r="O63" s="46" t="s">
        <v>51</v>
      </c>
      <c r="P63" s="59" t="s">
        <v>52</v>
      </c>
      <c r="Q63" s="4"/>
      <c r="R63" s="4"/>
      <c r="S63" s="4"/>
      <c r="T63" s="4"/>
      <c r="U63" s="4"/>
    </row>
    <row r="64" spans="1:33" s="5" customFormat="1" ht="127.5" customHeight="1" x14ac:dyDescent="0.5">
      <c r="A64" s="63"/>
      <c r="B64" s="42"/>
      <c r="C64" s="43"/>
      <c r="D64" s="33" t="s">
        <v>25</v>
      </c>
      <c r="E64" s="67">
        <v>8901.4</v>
      </c>
      <c r="F64" s="68">
        <v>7596.72</v>
      </c>
      <c r="G64" s="68">
        <v>1483.56</v>
      </c>
      <c r="H64" s="68">
        <v>7596.72</v>
      </c>
      <c r="I64" s="68">
        <v>1519.3440000000001</v>
      </c>
      <c r="J64" s="49">
        <f t="shared" si="9"/>
        <v>35.784000000000106</v>
      </c>
      <c r="K64" s="50">
        <f t="shared" si="4"/>
        <v>20</v>
      </c>
      <c r="L64" s="69">
        <f t="shared" si="1"/>
        <v>102.41203591361321</v>
      </c>
      <c r="M64" s="50">
        <f t="shared" si="2"/>
        <v>20</v>
      </c>
      <c r="N64" s="45"/>
      <c r="O64" s="46"/>
      <c r="P64" s="64"/>
      <c r="Q64" s="4"/>
      <c r="R64" s="4"/>
      <c r="S64" s="4"/>
      <c r="T64" s="4"/>
      <c r="U64" s="4"/>
    </row>
    <row r="65" spans="1:33" s="5" customFormat="1" ht="136.5" customHeight="1" x14ac:dyDescent="0.5">
      <c r="A65" s="63"/>
      <c r="B65" s="42"/>
      <c r="C65" s="43"/>
      <c r="D65" s="33" t="s">
        <v>26</v>
      </c>
      <c r="E65" s="67">
        <v>104633.60000000001</v>
      </c>
      <c r="F65" s="68">
        <v>369253.99406999996</v>
      </c>
      <c r="G65" s="68">
        <v>123099.77150999998</v>
      </c>
      <c r="H65" s="68">
        <v>130316.46574</v>
      </c>
      <c r="I65" s="68">
        <v>121281.08150999999</v>
      </c>
      <c r="J65" s="53">
        <f t="shared" si="9"/>
        <v>-1818.6899999999878</v>
      </c>
      <c r="K65" s="50">
        <f t="shared" si="4"/>
        <v>93.066582815385061</v>
      </c>
      <c r="L65" s="50">
        <f t="shared" si="1"/>
        <v>98.522588646842252</v>
      </c>
      <c r="M65" s="50">
        <f t="shared" si="2"/>
        <v>32.844893611904595</v>
      </c>
      <c r="N65" s="45"/>
      <c r="O65" s="46"/>
      <c r="P65" s="64"/>
      <c r="Q65" s="4"/>
      <c r="R65" s="4"/>
      <c r="S65" s="4"/>
      <c r="T65" s="4"/>
      <c r="U65" s="4"/>
    </row>
    <row r="66" spans="1:33" s="5" customFormat="1" ht="123" customHeight="1" x14ac:dyDescent="0.5">
      <c r="A66" s="63"/>
      <c r="B66" s="42"/>
      <c r="C66" s="43"/>
      <c r="D66" s="33" t="s">
        <v>27</v>
      </c>
      <c r="E66" s="67">
        <v>69439.399999999994</v>
      </c>
      <c r="F66" s="68">
        <v>299467.99931999994</v>
      </c>
      <c r="G66" s="68">
        <v>76331.455979999999</v>
      </c>
      <c r="H66" s="68">
        <v>256860.36832000001</v>
      </c>
      <c r="I66" s="68">
        <v>72432.93581000001</v>
      </c>
      <c r="J66" s="53">
        <f t="shared" si="9"/>
        <v>-3898.5201699999889</v>
      </c>
      <c r="K66" s="50">
        <f t="shared" si="4"/>
        <v>28.199342811718665</v>
      </c>
      <c r="L66" s="50">
        <f t="shared" si="1"/>
        <v>94.892642725141442</v>
      </c>
      <c r="M66" s="50">
        <f t="shared" si="2"/>
        <v>24.187203966524976</v>
      </c>
      <c r="N66" s="45"/>
      <c r="O66" s="46"/>
      <c r="P66" s="64"/>
      <c r="Q66" s="4"/>
      <c r="R66" s="4"/>
      <c r="S66" s="4"/>
      <c r="T66" s="4"/>
      <c r="U66" s="4"/>
    </row>
    <row r="67" spans="1:33" s="5" customFormat="1" ht="141.75" customHeight="1" x14ac:dyDescent="0.5">
      <c r="A67" s="63"/>
      <c r="B67" s="42"/>
      <c r="C67" s="43"/>
      <c r="D67" s="36" t="s">
        <v>28</v>
      </c>
      <c r="E67" s="67">
        <v>0</v>
      </c>
      <c r="F67" s="67">
        <v>0</v>
      </c>
      <c r="G67" s="68">
        <v>0</v>
      </c>
      <c r="H67" s="68">
        <v>0</v>
      </c>
      <c r="I67" s="68">
        <v>0</v>
      </c>
      <c r="J67" s="49">
        <f t="shared" si="9"/>
        <v>0</v>
      </c>
      <c r="K67" s="50">
        <f t="shared" si="4"/>
        <v>0</v>
      </c>
      <c r="L67" s="50">
        <f t="shared" si="1"/>
        <v>0</v>
      </c>
      <c r="M67" s="50">
        <f t="shared" si="2"/>
        <v>0</v>
      </c>
      <c r="N67" s="45"/>
      <c r="O67" s="46"/>
      <c r="P67" s="64"/>
      <c r="Q67" s="4"/>
      <c r="R67" s="4"/>
      <c r="S67" s="4"/>
      <c r="T67" s="4"/>
      <c r="U67" s="4"/>
    </row>
    <row r="68" spans="1:33" s="5" customFormat="1" ht="98.25" customHeight="1" x14ac:dyDescent="0.5">
      <c r="A68" s="63"/>
      <c r="B68" s="42"/>
      <c r="C68" s="43"/>
      <c r="D68" s="38" t="s">
        <v>29</v>
      </c>
      <c r="E68" s="67">
        <v>1247684.2000000002</v>
      </c>
      <c r="F68" s="56">
        <v>669298.66714999999</v>
      </c>
      <c r="G68" s="56">
        <v>0</v>
      </c>
      <c r="H68" s="56">
        <v>0</v>
      </c>
      <c r="I68" s="56">
        <v>0</v>
      </c>
      <c r="J68" s="49">
        <f t="shared" si="9"/>
        <v>0</v>
      </c>
      <c r="K68" s="50">
        <f t="shared" si="4"/>
        <v>0</v>
      </c>
      <c r="L68" s="50">
        <f t="shared" si="1"/>
        <v>0</v>
      </c>
      <c r="M68" s="50">
        <f t="shared" si="2"/>
        <v>0</v>
      </c>
      <c r="N68" s="45"/>
      <c r="O68" s="46"/>
      <c r="P68" s="64"/>
      <c r="Q68" s="4"/>
      <c r="R68" s="4"/>
      <c r="S68" s="4"/>
      <c r="T68" s="4"/>
      <c r="U68" s="4"/>
    </row>
    <row r="69" spans="1:33" s="5" customFormat="1" ht="98.25" customHeight="1" x14ac:dyDescent="0.5">
      <c r="A69" s="63"/>
      <c r="B69" s="42"/>
      <c r="C69" s="43"/>
      <c r="D69" s="40" t="s">
        <v>30</v>
      </c>
      <c r="E69" s="48">
        <v>0</v>
      </c>
      <c r="F69" s="48">
        <v>0</v>
      </c>
      <c r="G69" s="56">
        <v>0</v>
      </c>
      <c r="H69" s="56">
        <v>0</v>
      </c>
      <c r="I69" s="56">
        <v>0</v>
      </c>
      <c r="J69" s="49">
        <f t="shared" si="9"/>
        <v>0</v>
      </c>
      <c r="K69" s="50">
        <f t="shared" si="4"/>
        <v>0</v>
      </c>
      <c r="L69" s="50">
        <f t="shared" si="1"/>
        <v>0</v>
      </c>
      <c r="M69" s="50">
        <f t="shared" si="2"/>
        <v>0</v>
      </c>
      <c r="N69" s="45"/>
      <c r="O69" s="46"/>
      <c r="P69" s="64"/>
      <c r="Q69" s="4"/>
      <c r="R69" s="4"/>
      <c r="S69" s="4"/>
      <c r="T69" s="4"/>
      <c r="U69" s="4"/>
    </row>
    <row r="70" spans="1:33" ht="96.75" customHeight="1" x14ac:dyDescent="0.5">
      <c r="A70" s="63">
        <v>9</v>
      </c>
      <c r="B70" s="42" t="s">
        <v>53</v>
      </c>
      <c r="C70" s="43">
        <v>16</v>
      </c>
      <c r="D70" s="26" t="s">
        <v>23</v>
      </c>
      <c r="E70" s="27">
        <f t="shared" ref="E70:I70" si="16">E71+E72+E73+E74+E75</f>
        <v>733668.07670000009</v>
      </c>
      <c r="F70" s="27">
        <f t="shared" si="16"/>
        <v>364933.58108000003</v>
      </c>
      <c r="G70" s="27">
        <f t="shared" si="16"/>
        <v>146392.06261000002</v>
      </c>
      <c r="H70" s="27">
        <f t="shared" si="16"/>
        <v>188607.01111000002</v>
      </c>
      <c r="I70" s="27">
        <f t="shared" si="16"/>
        <v>105985.01605000001</v>
      </c>
      <c r="J70" s="28">
        <f>I70-G70</f>
        <v>-40407.046560000017</v>
      </c>
      <c r="K70" s="27">
        <f t="shared" si="4"/>
        <v>56.193571716264067</v>
      </c>
      <c r="L70" s="27">
        <f>IF(I70=0,0,I70/G70*100)</f>
        <v>72.398061862378725</v>
      </c>
      <c r="M70" s="27">
        <f t="shared" si="2"/>
        <v>29.042275511161076</v>
      </c>
      <c r="N70" s="45"/>
      <c r="O70" s="75" t="s">
        <v>54</v>
      </c>
      <c r="P70" s="59" t="s">
        <v>55</v>
      </c>
      <c r="Q70" s="4"/>
      <c r="R70" s="4"/>
      <c r="S70" s="4"/>
      <c r="T70" s="4"/>
      <c r="U70" s="4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</row>
    <row r="71" spans="1:33" ht="96.75" customHeight="1" x14ac:dyDescent="0.5">
      <c r="A71" s="63"/>
      <c r="B71" s="42"/>
      <c r="C71" s="43"/>
      <c r="D71" s="33" t="s">
        <v>25</v>
      </c>
      <c r="E71" s="48">
        <v>0</v>
      </c>
      <c r="F71" s="48">
        <v>0</v>
      </c>
      <c r="G71" s="48">
        <v>0</v>
      </c>
      <c r="H71" s="48">
        <v>0</v>
      </c>
      <c r="I71" s="48">
        <v>0</v>
      </c>
      <c r="J71" s="49">
        <v>0</v>
      </c>
      <c r="K71" s="50">
        <f t="shared" si="4"/>
        <v>0</v>
      </c>
      <c r="L71" s="50">
        <f t="shared" ref="L71:L134" si="17">IF(I71=0,0,I71/G71*100)</f>
        <v>0</v>
      </c>
      <c r="M71" s="50">
        <f t="shared" ref="M71:M134" si="18">IF(I71=0,0,I71/F71*100)</f>
        <v>0</v>
      </c>
      <c r="N71" s="45"/>
      <c r="O71" s="75"/>
      <c r="P71" s="64"/>
      <c r="Q71" s="4"/>
      <c r="R71" s="4"/>
      <c r="S71" s="4"/>
      <c r="T71" s="4"/>
      <c r="U71" s="4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</row>
    <row r="72" spans="1:33" ht="119.25" customHeight="1" x14ac:dyDescent="0.5">
      <c r="A72" s="63"/>
      <c r="B72" s="42"/>
      <c r="C72" s="43"/>
      <c r="D72" s="33" t="s">
        <v>26</v>
      </c>
      <c r="E72" s="67">
        <v>42526.139499999997</v>
      </c>
      <c r="F72" s="67">
        <v>58514.316399999996</v>
      </c>
      <c r="G72" s="67">
        <v>38096.229670000001</v>
      </c>
      <c r="H72" s="67">
        <v>25492.43504</v>
      </c>
      <c r="I72" s="67">
        <v>23182.158910000002</v>
      </c>
      <c r="J72" s="53">
        <v>-100.75688999999966</v>
      </c>
      <c r="K72" s="50">
        <f t="shared" ref="K72:K135" si="19">IF(I72=0, ,I72/H72*100)</f>
        <v>90.937405052224477</v>
      </c>
      <c r="L72" s="50">
        <f t="shared" si="17"/>
        <v>60.851583242778162</v>
      </c>
      <c r="M72" s="50">
        <f t="shared" si="18"/>
        <v>39.617926579759214</v>
      </c>
      <c r="N72" s="45"/>
      <c r="O72" s="75"/>
      <c r="P72" s="64"/>
      <c r="Q72" s="4"/>
      <c r="R72" s="4"/>
      <c r="S72" s="4"/>
      <c r="T72" s="4"/>
      <c r="U72" s="4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</row>
    <row r="73" spans="1:33" ht="119.25" customHeight="1" x14ac:dyDescent="0.5">
      <c r="A73" s="63"/>
      <c r="B73" s="42"/>
      <c r="C73" s="43"/>
      <c r="D73" s="33" t="s">
        <v>27</v>
      </c>
      <c r="E73" s="67">
        <v>95701.780500000008</v>
      </c>
      <c r="F73" s="67">
        <v>213745.22478000002</v>
      </c>
      <c r="G73" s="67">
        <v>108295.83294000001</v>
      </c>
      <c r="H73" s="67">
        <v>163114.57607000001</v>
      </c>
      <c r="I73" s="67">
        <v>82802.857140000007</v>
      </c>
      <c r="J73" s="53">
        <v>-10042.160290000007</v>
      </c>
      <c r="K73" s="50">
        <f t="shared" si="19"/>
        <v>50.763616063634601</v>
      </c>
      <c r="L73" s="50">
        <f t="shared" si="17"/>
        <v>76.459873747751601</v>
      </c>
      <c r="M73" s="50">
        <f t="shared" si="18"/>
        <v>38.739044217350774</v>
      </c>
      <c r="N73" s="45"/>
      <c r="O73" s="75"/>
      <c r="P73" s="64"/>
      <c r="Q73" s="4"/>
      <c r="R73" s="4"/>
      <c r="S73" s="4"/>
      <c r="T73" s="4"/>
      <c r="U73" s="4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</row>
    <row r="74" spans="1:33" ht="140.25" customHeight="1" x14ac:dyDescent="0.5">
      <c r="A74" s="63"/>
      <c r="B74" s="42"/>
      <c r="C74" s="43"/>
      <c r="D74" s="36" t="s">
        <v>28</v>
      </c>
      <c r="E74" s="67">
        <v>0</v>
      </c>
      <c r="F74" s="67">
        <v>0</v>
      </c>
      <c r="G74" s="67">
        <v>0</v>
      </c>
      <c r="H74" s="67">
        <v>0</v>
      </c>
      <c r="I74" s="67">
        <v>0</v>
      </c>
      <c r="J74" s="49">
        <v>0</v>
      </c>
      <c r="K74" s="50">
        <f t="shared" si="19"/>
        <v>0</v>
      </c>
      <c r="L74" s="50">
        <f t="shared" si="17"/>
        <v>0</v>
      </c>
      <c r="M74" s="50">
        <f t="shared" si="18"/>
        <v>0</v>
      </c>
      <c r="N74" s="45"/>
      <c r="O74" s="75"/>
      <c r="P74" s="64"/>
      <c r="Q74" s="4"/>
      <c r="R74" s="4"/>
      <c r="S74" s="4"/>
      <c r="T74" s="4"/>
      <c r="U74" s="4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</row>
    <row r="75" spans="1:33" ht="103.5" customHeight="1" x14ac:dyDescent="0.5">
      <c r="A75" s="63"/>
      <c r="B75" s="42"/>
      <c r="C75" s="43"/>
      <c r="D75" s="38" t="s">
        <v>29</v>
      </c>
      <c r="E75" s="67">
        <v>595440.15670000005</v>
      </c>
      <c r="F75" s="56">
        <v>92674.039900000003</v>
      </c>
      <c r="G75" s="48">
        <v>0</v>
      </c>
      <c r="H75" s="48">
        <v>0</v>
      </c>
      <c r="I75" s="48">
        <v>0</v>
      </c>
      <c r="J75" s="49">
        <v>0</v>
      </c>
      <c r="K75" s="50">
        <v>0</v>
      </c>
      <c r="L75" s="50">
        <f t="shared" si="17"/>
        <v>0</v>
      </c>
      <c r="M75" s="50">
        <f t="shared" si="18"/>
        <v>0</v>
      </c>
      <c r="N75" s="45"/>
      <c r="O75" s="75"/>
      <c r="P75" s="64"/>
      <c r="Q75" s="4"/>
      <c r="R75" s="4"/>
      <c r="S75" s="4"/>
      <c r="T75" s="4"/>
      <c r="U75" s="4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</row>
    <row r="76" spans="1:33" ht="96.75" customHeight="1" x14ac:dyDescent="0.5">
      <c r="A76" s="63"/>
      <c r="B76" s="42"/>
      <c r="C76" s="43"/>
      <c r="D76" s="40" t="s">
        <v>30</v>
      </c>
      <c r="E76" s="48">
        <v>0</v>
      </c>
      <c r="F76" s="48">
        <v>0</v>
      </c>
      <c r="G76" s="48">
        <v>0</v>
      </c>
      <c r="H76" s="48">
        <v>0</v>
      </c>
      <c r="I76" s="48">
        <v>0</v>
      </c>
      <c r="J76" s="49">
        <v>0</v>
      </c>
      <c r="K76" s="50">
        <f t="shared" si="19"/>
        <v>0</v>
      </c>
      <c r="L76" s="50">
        <f t="shared" si="17"/>
        <v>0</v>
      </c>
      <c r="M76" s="50">
        <f t="shared" si="18"/>
        <v>0</v>
      </c>
      <c r="N76" s="45"/>
      <c r="O76" s="75"/>
      <c r="P76" s="64"/>
      <c r="Q76" s="4"/>
      <c r="R76" s="4"/>
      <c r="S76" s="4"/>
      <c r="T76" s="4"/>
      <c r="U76" s="4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</row>
    <row r="77" spans="1:33" s="5" customFormat="1" ht="119.25" customHeight="1" x14ac:dyDescent="0.5">
      <c r="A77" s="63">
        <v>10</v>
      </c>
      <c r="B77" s="76" t="s">
        <v>56</v>
      </c>
      <c r="C77" s="77">
        <v>8</v>
      </c>
      <c r="D77" s="26" t="s">
        <v>23</v>
      </c>
      <c r="E77" s="27">
        <f>E78+E79+E80+E82</f>
        <v>24414.355</v>
      </c>
      <c r="F77" s="27">
        <v>24737.014999999999</v>
      </c>
      <c r="G77" s="27">
        <f t="shared" ref="G77:I77" si="20">G78+G79+G80+G82</f>
        <v>1729.8380000000002</v>
      </c>
      <c r="H77" s="27">
        <f t="shared" si="20"/>
        <v>1659.8600000000001</v>
      </c>
      <c r="I77" s="27">
        <f t="shared" si="20"/>
        <v>1251.3000000000002</v>
      </c>
      <c r="J77" s="28">
        <f>I77-G77</f>
        <v>-478.53800000000001</v>
      </c>
      <c r="K77" s="27">
        <f t="shared" si="19"/>
        <v>75.38587591724604</v>
      </c>
      <c r="L77" s="27">
        <f t="shared" si="17"/>
        <v>72.336253452635447</v>
      </c>
      <c r="M77" s="27">
        <f t="shared" si="18"/>
        <v>5.0584114534433535</v>
      </c>
      <c r="N77" s="78"/>
      <c r="O77" s="75" t="s">
        <v>57</v>
      </c>
      <c r="P77" s="59" t="s">
        <v>58</v>
      </c>
      <c r="Q77" s="4"/>
      <c r="R77" s="4"/>
      <c r="S77" s="4"/>
      <c r="T77" s="4"/>
      <c r="U77" s="4"/>
    </row>
    <row r="78" spans="1:33" s="5" customFormat="1" ht="119.25" customHeight="1" x14ac:dyDescent="0.5">
      <c r="A78" s="63"/>
      <c r="B78" s="76"/>
      <c r="C78" s="77"/>
      <c r="D78" s="33" t="s">
        <v>25</v>
      </c>
      <c r="E78" s="67">
        <v>24.7</v>
      </c>
      <c r="F78" s="67">
        <v>24.7</v>
      </c>
      <c r="G78" s="48">
        <v>0</v>
      </c>
      <c r="H78" s="48">
        <v>24.7</v>
      </c>
      <c r="I78" s="48">
        <v>0</v>
      </c>
      <c r="J78" s="49">
        <f t="shared" si="9"/>
        <v>0</v>
      </c>
      <c r="K78" s="50">
        <f t="shared" si="19"/>
        <v>0</v>
      </c>
      <c r="L78" s="50">
        <f t="shared" si="17"/>
        <v>0</v>
      </c>
      <c r="M78" s="50">
        <f t="shared" si="18"/>
        <v>0</v>
      </c>
      <c r="N78" s="45"/>
      <c r="O78" s="75"/>
      <c r="P78" s="64"/>
      <c r="Q78" s="4"/>
      <c r="R78" s="4"/>
      <c r="S78" s="4"/>
      <c r="T78" s="4"/>
      <c r="U78" s="4"/>
    </row>
    <row r="79" spans="1:33" s="5" customFormat="1" ht="119.25" customHeight="1" x14ac:dyDescent="0.5">
      <c r="A79" s="63"/>
      <c r="B79" s="76"/>
      <c r="C79" s="77"/>
      <c r="D79" s="33" t="s">
        <v>26</v>
      </c>
      <c r="E79" s="67">
        <v>1756.7</v>
      </c>
      <c r="F79" s="67">
        <v>1756.7</v>
      </c>
      <c r="G79" s="67">
        <v>1224.5780000000002</v>
      </c>
      <c r="H79" s="67">
        <v>1129.9000000000001</v>
      </c>
      <c r="I79" s="67">
        <v>1129.9000000000001</v>
      </c>
      <c r="J79" s="53">
        <f t="shared" si="9"/>
        <v>-94.678000000000111</v>
      </c>
      <c r="K79" s="50">
        <f t="shared" si="19"/>
        <v>100</v>
      </c>
      <c r="L79" s="50">
        <f t="shared" si="17"/>
        <v>92.268520257590765</v>
      </c>
      <c r="M79" s="50">
        <f t="shared" si="18"/>
        <v>64.319462628792621</v>
      </c>
      <c r="N79" s="45"/>
      <c r="O79" s="75"/>
      <c r="P79" s="64"/>
      <c r="Q79" s="4"/>
      <c r="R79" s="4"/>
      <c r="S79" s="4"/>
      <c r="T79" s="4"/>
      <c r="U79" s="4"/>
    </row>
    <row r="80" spans="1:33" s="5" customFormat="1" ht="119.25" customHeight="1" x14ac:dyDescent="0.5">
      <c r="A80" s="63"/>
      <c r="B80" s="76"/>
      <c r="C80" s="77"/>
      <c r="D80" s="33" t="s">
        <v>27</v>
      </c>
      <c r="E80" s="67">
        <v>406.8</v>
      </c>
      <c r="F80" s="67">
        <v>729.46</v>
      </c>
      <c r="G80" s="67">
        <v>505.26000000000005</v>
      </c>
      <c r="H80" s="67">
        <v>505.26000000000005</v>
      </c>
      <c r="I80" s="67">
        <v>121.39999999999999</v>
      </c>
      <c r="J80" s="53">
        <f t="shared" si="9"/>
        <v>-383.86000000000007</v>
      </c>
      <c r="K80" s="50">
        <f t="shared" si="19"/>
        <v>24.027233503542728</v>
      </c>
      <c r="L80" s="50">
        <f t="shared" si="17"/>
        <v>24.027233503542728</v>
      </c>
      <c r="M80" s="50">
        <f t="shared" si="18"/>
        <v>16.642447838126831</v>
      </c>
      <c r="N80" s="45"/>
      <c r="O80" s="75"/>
      <c r="P80" s="64"/>
      <c r="Q80" s="4"/>
      <c r="R80" s="4"/>
      <c r="S80" s="4"/>
      <c r="T80" s="4"/>
      <c r="U80" s="4"/>
    </row>
    <row r="81" spans="1:21" s="5" customFormat="1" ht="162" customHeight="1" x14ac:dyDescent="0.5">
      <c r="A81" s="63"/>
      <c r="B81" s="76"/>
      <c r="C81" s="77"/>
      <c r="D81" s="36" t="s">
        <v>28</v>
      </c>
      <c r="E81" s="67">
        <v>0</v>
      </c>
      <c r="F81" s="67">
        <v>0</v>
      </c>
      <c r="G81" s="67">
        <v>0</v>
      </c>
      <c r="H81" s="67">
        <v>0</v>
      </c>
      <c r="I81" s="67">
        <v>0</v>
      </c>
      <c r="J81" s="49">
        <f t="shared" si="9"/>
        <v>0</v>
      </c>
      <c r="K81" s="50">
        <f t="shared" si="19"/>
        <v>0</v>
      </c>
      <c r="L81" s="50">
        <f t="shared" si="17"/>
        <v>0</v>
      </c>
      <c r="M81" s="50">
        <f t="shared" si="18"/>
        <v>0</v>
      </c>
      <c r="N81" s="45"/>
      <c r="O81" s="75"/>
      <c r="P81" s="64"/>
      <c r="Q81" s="4"/>
      <c r="R81" s="4"/>
      <c r="S81" s="4"/>
      <c r="T81" s="4"/>
      <c r="U81" s="4"/>
    </row>
    <row r="82" spans="1:21" s="5" customFormat="1" ht="119.25" customHeight="1" x14ac:dyDescent="0.5">
      <c r="A82" s="63"/>
      <c r="B82" s="76"/>
      <c r="C82" s="77"/>
      <c r="D82" s="38" t="s">
        <v>29</v>
      </c>
      <c r="E82" s="67">
        <v>22226.154999999999</v>
      </c>
      <c r="F82" s="67">
        <v>22226.154999999999</v>
      </c>
      <c r="G82" s="48">
        <v>0</v>
      </c>
      <c r="H82" s="48">
        <v>0</v>
      </c>
      <c r="I82" s="48">
        <v>0</v>
      </c>
      <c r="J82" s="49">
        <f t="shared" si="9"/>
        <v>0</v>
      </c>
      <c r="K82" s="50">
        <f t="shared" si="19"/>
        <v>0</v>
      </c>
      <c r="L82" s="50">
        <f t="shared" si="17"/>
        <v>0</v>
      </c>
      <c r="M82" s="50">
        <f t="shared" si="18"/>
        <v>0</v>
      </c>
      <c r="N82" s="45"/>
      <c r="O82" s="75"/>
      <c r="P82" s="64"/>
      <c r="Q82" s="4"/>
      <c r="R82" s="4"/>
      <c r="S82" s="4"/>
      <c r="T82" s="4"/>
      <c r="U82" s="4"/>
    </row>
    <row r="83" spans="1:21" s="5" customFormat="1" ht="119.25" customHeight="1" x14ac:dyDescent="0.5">
      <c r="A83" s="63"/>
      <c r="B83" s="76"/>
      <c r="C83" s="77"/>
      <c r="D83" s="40" t="s">
        <v>30</v>
      </c>
      <c r="E83" s="48">
        <v>0</v>
      </c>
      <c r="F83" s="48">
        <v>0</v>
      </c>
      <c r="G83" s="48">
        <v>0</v>
      </c>
      <c r="H83" s="48">
        <v>0</v>
      </c>
      <c r="I83" s="48">
        <v>0</v>
      </c>
      <c r="J83" s="49">
        <f t="shared" si="9"/>
        <v>0</v>
      </c>
      <c r="K83" s="50">
        <f t="shared" si="19"/>
        <v>0</v>
      </c>
      <c r="L83" s="50">
        <f t="shared" si="17"/>
        <v>0</v>
      </c>
      <c r="M83" s="50">
        <f t="shared" si="18"/>
        <v>0</v>
      </c>
      <c r="N83" s="45"/>
      <c r="O83" s="75"/>
      <c r="P83" s="64"/>
      <c r="Q83" s="4"/>
      <c r="R83" s="4"/>
      <c r="S83" s="4"/>
      <c r="T83" s="4"/>
      <c r="U83" s="4"/>
    </row>
    <row r="84" spans="1:21" s="5" customFormat="1" ht="125.25" customHeight="1" x14ac:dyDescent="0.5">
      <c r="A84" s="63">
        <v>11</v>
      </c>
      <c r="B84" s="76" t="s">
        <v>59</v>
      </c>
      <c r="C84" s="77">
        <v>11</v>
      </c>
      <c r="D84" s="26" t="s">
        <v>23</v>
      </c>
      <c r="E84" s="27">
        <f>E85+E86+E87+E89</f>
        <v>41076.399999999994</v>
      </c>
      <c r="F84" s="27">
        <f t="shared" ref="F84:I84" si="21">F85+F86+F87+F89</f>
        <v>72530</v>
      </c>
      <c r="G84" s="27">
        <f t="shared" si="21"/>
        <v>32878.545630000001</v>
      </c>
      <c r="H84" s="27">
        <f t="shared" si="21"/>
        <v>42394.968339999999</v>
      </c>
      <c r="I84" s="27">
        <f t="shared" si="21"/>
        <v>26538.493440000002</v>
      </c>
      <c r="J84" s="28">
        <f>I84-G84</f>
        <v>-6340.0521899999985</v>
      </c>
      <c r="K84" s="27">
        <f t="shared" si="19"/>
        <v>62.598215022042403</v>
      </c>
      <c r="L84" s="27">
        <f t="shared" si="17"/>
        <v>80.716749878939225</v>
      </c>
      <c r="M84" s="27">
        <f t="shared" si="18"/>
        <v>36.589677981524886</v>
      </c>
      <c r="N84" s="79"/>
      <c r="O84" s="75" t="s">
        <v>57</v>
      </c>
      <c r="P84" s="80" t="s">
        <v>60</v>
      </c>
      <c r="Q84" s="4"/>
      <c r="R84" s="4"/>
      <c r="S84" s="4"/>
      <c r="T84" s="4"/>
      <c r="U84" s="4"/>
    </row>
    <row r="85" spans="1:21" s="5" customFormat="1" ht="125.25" customHeight="1" x14ac:dyDescent="0.5">
      <c r="A85" s="63"/>
      <c r="B85" s="76"/>
      <c r="C85" s="77"/>
      <c r="D85" s="33" t="s">
        <v>25</v>
      </c>
      <c r="E85" s="48">
        <v>0</v>
      </c>
      <c r="F85" s="48">
        <v>0</v>
      </c>
      <c r="G85" s="48">
        <v>0</v>
      </c>
      <c r="H85" s="48">
        <v>0</v>
      </c>
      <c r="I85" s="48">
        <v>0</v>
      </c>
      <c r="J85" s="49">
        <f t="shared" ref="J85:J90" si="22">I85-G85</f>
        <v>0</v>
      </c>
      <c r="K85" s="50">
        <f t="shared" si="19"/>
        <v>0</v>
      </c>
      <c r="L85" s="50">
        <f t="shared" si="17"/>
        <v>0</v>
      </c>
      <c r="M85" s="50">
        <f t="shared" si="18"/>
        <v>0</v>
      </c>
      <c r="N85" s="79"/>
      <c r="O85" s="75"/>
      <c r="P85" s="81"/>
      <c r="Q85" s="4"/>
      <c r="R85" s="4"/>
      <c r="S85" s="4"/>
      <c r="T85" s="4"/>
      <c r="U85" s="4"/>
    </row>
    <row r="86" spans="1:21" s="5" customFormat="1" ht="111.75" customHeight="1" x14ac:dyDescent="0.5">
      <c r="A86" s="63"/>
      <c r="B86" s="76"/>
      <c r="C86" s="77"/>
      <c r="D86" s="33" t="s">
        <v>26</v>
      </c>
      <c r="E86" s="67">
        <v>0</v>
      </c>
      <c r="F86" s="67">
        <v>0</v>
      </c>
      <c r="G86" s="67">
        <v>0</v>
      </c>
      <c r="H86" s="82">
        <v>0</v>
      </c>
      <c r="I86" s="48">
        <v>0</v>
      </c>
      <c r="J86" s="49">
        <f t="shared" si="22"/>
        <v>0</v>
      </c>
      <c r="K86" s="50">
        <f t="shared" si="19"/>
        <v>0</v>
      </c>
      <c r="L86" s="50">
        <f t="shared" si="17"/>
        <v>0</v>
      </c>
      <c r="M86" s="50">
        <f t="shared" si="18"/>
        <v>0</v>
      </c>
      <c r="N86" s="79"/>
      <c r="O86" s="75"/>
      <c r="P86" s="81"/>
      <c r="Q86" s="4"/>
      <c r="R86" s="4"/>
      <c r="S86" s="4"/>
      <c r="T86" s="4"/>
      <c r="U86" s="4"/>
    </row>
    <row r="87" spans="1:21" s="5" customFormat="1" ht="105" customHeight="1" x14ac:dyDescent="0.5">
      <c r="A87" s="63"/>
      <c r="B87" s="76"/>
      <c r="C87" s="77"/>
      <c r="D87" s="33" t="s">
        <v>27</v>
      </c>
      <c r="E87" s="67">
        <v>30381.199999999997</v>
      </c>
      <c r="F87" s="67">
        <v>61149.2</v>
      </c>
      <c r="G87" s="67">
        <v>32878.545630000001</v>
      </c>
      <c r="H87" s="67">
        <v>42394.968339999999</v>
      </c>
      <c r="I87" s="67">
        <v>26538.493440000002</v>
      </c>
      <c r="J87" s="53">
        <f t="shared" si="22"/>
        <v>-6340.0521899999985</v>
      </c>
      <c r="K87" s="50">
        <f t="shared" si="19"/>
        <v>62.598215022042403</v>
      </c>
      <c r="L87" s="50">
        <f t="shared" si="17"/>
        <v>80.716749878939225</v>
      </c>
      <c r="M87" s="50">
        <f t="shared" si="18"/>
        <v>43.399575857083988</v>
      </c>
      <c r="N87" s="79"/>
      <c r="O87" s="75"/>
      <c r="P87" s="81"/>
      <c r="Q87" s="4"/>
      <c r="R87" s="4"/>
      <c r="S87" s="4"/>
      <c r="T87" s="4"/>
      <c r="U87" s="4"/>
    </row>
    <row r="88" spans="1:21" s="5" customFormat="1" ht="155.25" customHeight="1" x14ac:dyDescent="0.5">
      <c r="A88" s="63"/>
      <c r="B88" s="76"/>
      <c r="C88" s="77"/>
      <c r="D88" s="36" t="s">
        <v>28</v>
      </c>
      <c r="E88" s="67">
        <v>0</v>
      </c>
      <c r="F88" s="67">
        <v>0</v>
      </c>
      <c r="G88" s="48">
        <v>0</v>
      </c>
      <c r="H88" s="48">
        <v>0</v>
      </c>
      <c r="I88" s="48">
        <v>0</v>
      </c>
      <c r="J88" s="49">
        <f t="shared" si="22"/>
        <v>0</v>
      </c>
      <c r="K88" s="50">
        <f t="shared" si="19"/>
        <v>0</v>
      </c>
      <c r="L88" s="50">
        <f t="shared" si="17"/>
        <v>0</v>
      </c>
      <c r="M88" s="50">
        <f t="shared" si="18"/>
        <v>0</v>
      </c>
      <c r="N88" s="79"/>
      <c r="O88" s="75"/>
      <c r="P88" s="81"/>
      <c r="Q88" s="4"/>
      <c r="R88" s="4"/>
      <c r="S88" s="4"/>
      <c r="T88" s="4"/>
      <c r="U88" s="4"/>
    </row>
    <row r="89" spans="1:21" s="5" customFormat="1" ht="100.5" customHeight="1" x14ac:dyDescent="0.5">
      <c r="A89" s="63"/>
      <c r="B89" s="76"/>
      <c r="C89" s="77"/>
      <c r="D89" s="38" t="s">
        <v>29</v>
      </c>
      <c r="E89" s="67">
        <v>10695.199999999999</v>
      </c>
      <c r="F89" s="56">
        <v>11380.8</v>
      </c>
      <c r="G89" s="48">
        <v>0</v>
      </c>
      <c r="H89" s="48">
        <v>0</v>
      </c>
      <c r="I89" s="48">
        <v>0</v>
      </c>
      <c r="J89" s="49">
        <f t="shared" si="22"/>
        <v>0</v>
      </c>
      <c r="K89" s="50">
        <f t="shared" si="19"/>
        <v>0</v>
      </c>
      <c r="L89" s="50">
        <f t="shared" si="17"/>
        <v>0</v>
      </c>
      <c r="M89" s="50">
        <f t="shared" si="18"/>
        <v>0</v>
      </c>
      <c r="N89" s="79"/>
      <c r="O89" s="75"/>
      <c r="P89" s="81"/>
      <c r="Q89" s="4"/>
      <c r="R89" s="4"/>
      <c r="S89" s="4"/>
      <c r="T89" s="4"/>
      <c r="U89" s="4"/>
    </row>
    <row r="90" spans="1:21" s="5" customFormat="1" ht="93.75" customHeight="1" x14ac:dyDescent="0.5">
      <c r="A90" s="63"/>
      <c r="B90" s="76"/>
      <c r="C90" s="77"/>
      <c r="D90" s="40" t="s">
        <v>30</v>
      </c>
      <c r="E90" s="48">
        <v>0</v>
      </c>
      <c r="F90" s="48">
        <v>0</v>
      </c>
      <c r="G90" s="48">
        <v>0</v>
      </c>
      <c r="H90" s="48">
        <v>0</v>
      </c>
      <c r="I90" s="48">
        <v>0</v>
      </c>
      <c r="J90" s="49">
        <f t="shared" si="22"/>
        <v>0</v>
      </c>
      <c r="K90" s="50">
        <f t="shared" si="19"/>
        <v>0</v>
      </c>
      <c r="L90" s="50">
        <f t="shared" si="17"/>
        <v>0</v>
      </c>
      <c r="M90" s="50">
        <f t="shared" si="18"/>
        <v>0</v>
      </c>
      <c r="N90" s="79"/>
      <c r="O90" s="75"/>
      <c r="P90" s="81"/>
      <c r="Q90" s="4"/>
      <c r="R90" s="4"/>
      <c r="S90" s="4"/>
      <c r="T90" s="4"/>
      <c r="U90" s="4"/>
    </row>
    <row r="91" spans="1:21" s="5" customFormat="1" ht="123" customHeight="1" x14ac:dyDescent="0.5">
      <c r="A91" s="63">
        <v>12</v>
      </c>
      <c r="B91" s="42" t="s">
        <v>61</v>
      </c>
      <c r="C91" s="43">
        <v>8</v>
      </c>
      <c r="D91" s="26" t="s">
        <v>23</v>
      </c>
      <c r="E91" s="27">
        <f>E92+E93+E94+E96+E95</f>
        <v>320331.68</v>
      </c>
      <c r="F91" s="27">
        <f t="shared" ref="F91:I91" si="23">F92+F93+F94+F96+F95</f>
        <v>367679.88728999998</v>
      </c>
      <c r="G91" s="27">
        <f t="shared" si="23"/>
        <v>17448.81479</v>
      </c>
      <c r="H91" s="27">
        <f t="shared" si="23"/>
        <v>47320.216959999998</v>
      </c>
      <c r="I91" s="27">
        <f t="shared" si="23"/>
        <v>16397.79048</v>
      </c>
      <c r="J91" s="28">
        <f>I91-G91</f>
        <v>-1051.0243100000007</v>
      </c>
      <c r="K91" s="27">
        <f t="shared" si="19"/>
        <v>34.65282184538826</v>
      </c>
      <c r="L91" s="27">
        <f t="shared" si="17"/>
        <v>93.976528935350117</v>
      </c>
      <c r="M91" s="27">
        <f t="shared" si="18"/>
        <v>4.4598007796566197</v>
      </c>
      <c r="N91" s="45"/>
      <c r="O91" s="75" t="s">
        <v>62</v>
      </c>
      <c r="P91" s="71" t="s">
        <v>49</v>
      </c>
      <c r="Q91" s="4"/>
      <c r="R91" s="4"/>
      <c r="S91" s="4"/>
      <c r="T91" s="4"/>
      <c r="U91" s="4"/>
    </row>
    <row r="92" spans="1:21" s="5" customFormat="1" ht="87" customHeight="1" x14ac:dyDescent="0.5">
      <c r="A92" s="63"/>
      <c r="B92" s="42"/>
      <c r="C92" s="43"/>
      <c r="D92" s="33" t="s">
        <v>25</v>
      </c>
      <c r="E92" s="48">
        <v>0</v>
      </c>
      <c r="F92" s="48">
        <v>0</v>
      </c>
      <c r="G92" s="48">
        <v>0</v>
      </c>
      <c r="H92" s="48">
        <v>0</v>
      </c>
      <c r="I92" s="48">
        <v>0</v>
      </c>
      <c r="J92" s="49">
        <f t="shared" ref="J92:J97" si="24">I92-G92</f>
        <v>0</v>
      </c>
      <c r="K92" s="50">
        <f t="shared" si="19"/>
        <v>0</v>
      </c>
      <c r="L92" s="50">
        <f t="shared" si="17"/>
        <v>0</v>
      </c>
      <c r="M92" s="69">
        <f t="shared" si="18"/>
        <v>0</v>
      </c>
      <c r="N92" s="45"/>
      <c r="O92" s="75"/>
      <c r="P92" s="72"/>
      <c r="Q92" s="4"/>
      <c r="R92" s="4"/>
      <c r="S92" s="4"/>
      <c r="T92" s="4"/>
      <c r="U92" s="4"/>
    </row>
    <row r="93" spans="1:21" s="5" customFormat="1" ht="87" customHeight="1" x14ac:dyDescent="0.5">
      <c r="A93" s="63"/>
      <c r="B93" s="42"/>
      <c r="C93" s="43"/>
      <c r="D93" s="33" t="s">
        <v>26</v>
      </c>
      <c r="E93" s="48">
        <v>0</v>
      </c>
      <c r="F93" s="48">
        <v>0</v>
      </c>
      <c r="G93" s="48">
        <v>0</v>
      </c>
      <c r="H93" s="48">
        <v>0</v>
      </c>
      <c r="I93" s="48">
        <v>0</v>
      </c>
      <c r="J93" s="49">
        <f t="shared" si="24"/>
        <v>0</v>
      </c>
      <c r="K93" s="50">
        <f t="shared" si="19"/>
        <v>0</v>
      </c>
      <c r="L93" s="50">
        <f t="shared" si="17"/>
        <v>0</v>
      </c>
      <c r="M93" s="69">
        <f t="shared" si="18"/>
        <v>0</v>
      </c>
      <c r="N93" s="45"/>
      <c r="O93" s="75"/>
      <c r="P93" s="72"/>
      <c r="Q93" s="4"/>
      <c r="R93" s="4"/>
      <c r="S93" s="4"/>
      <c r="T93" s="4"/>
      <c r="U93" s="4"/>
    </row>
    <row r="94" spans="1:21" s="5" customFormat="1" ht="87" customHeight="1" x14ac:dyDescent="0.5">
      <c r="A94" s="63"/>
      <c r="B94" s="42"/>
      <c r="C94" s="43"/>
      <c r="D94" s="33" t="s">
        <v>27</v>
      </c>
      <c r="E94" s="67">
        <v>16606.07</v>
      </c>
      <c r="F94" s="48">
        <v>129957.08729</v>
      </c>
      <c r="G94" s="48">
        <v>17448.81479</v>
      </c>
      <c r="H94" s="48">
        <v>47320.216959999998</v>
      </c>
      <c r="I94" s="48">
        <v>16397.79048</v>
      </c>
      <c r="J94" s="53">
        <f t="shared" si="24"/>
        <v>-1051.0243100000007</v>
      </c>
      <c r="K94" s="50">
        <f t="shared" si="19"/>
        <v>34.65282184538826</v>
      </c>
      <c r="L94" s="50">
        <f t="shared" si="17"/>
        <v>93.976528935350117</v>
      </c>
      <c r="M94" s="69">
        <f t="shared" si="18"/>
        <v>12.617850108788783</v>
      </c>
      <c r="N94" s="45"/>
      <c r="O94" s="75"/>
      <c r="P94" s="72"/>
      <c r="Q94" s="4"/>
      <c r="R94" s="4"/>
      <c r="S94" s="4"/>
      <c r="T94" s="4"/>
      <c r="U94" s="4"/>
    </row>
    <row r="95" spans="1:21" s="5" customFormat="1" ht="127.5" customHeight="1" x14ac:dyDescent="0.5">
      <c r="A95" s="63"/>
      <c r="B95" s="42"/>
      <c r="C95" s="43"/>
      <c r="D95" s="36" t="s">
        <v>28</v>
      </c>
      <c r="E95" s="48">
        <v>0</v>
      </c>
      <c r="F95" s="48">
        <v>0</v>
      </c>
      <c r="G95" s="48">
        <v>0</v>
      </c>
      <c r="H95" s="48">
        <v>0</v>
      </c>
      <c r="I95" s="48">
        <v>0</v>
      </c>
      <c r="J95" s="49">
        <f t="shared" si="24"/>
        <v>0</v>
      </c>
      <c r="K95" s="50">
        <f t="shared" si="19"/>
        <v>0</v>
      </c>
      <c r="L95" s="50">
        <f t="shared" si="17"/>
        <v>0</v>
      </c>
      <c r="M95" s="69">
        <f t="shared" si="18"/>
        <v>0</v>
      </c>
      <c r="N95" s="45"/>
      <c r="O95" s="75"/>
      <c r="P95" s="72"/>
      <c r="Q95" s="4"/>
      <c r="R95" s="4"/>
      <c r="S95" s="4"/>
      <c r="T95" s="4"/>
      <c r="U95" s="4"/>
    </row>
    <row r="96" spans="1:21" s="5" customFormat="1" ht="116.25" customHeight="1" x14ac:dyDescent="0.5">
      <c r="A96" s="63"/>
      <c r="B96" s="42"/>
      <c r="C96" s="43"/>
      <c r="D96" s="38" t="s">
        <v>29</v>
      </c>
      <c r="E96" s="67">
        <v>303725.61</v>
      </c>
      <c r="F96" s="48">
        <v>237722.8</v>
      </c>
      <c r="G96" s="48">
        <v>0</v>
      </c>
      <c r="H96" s="48">
        <v>0</v>
      </c>
      <c r="I96" s="48">
        <v>0</v>
      </c>
      <c r="J96" s="49">
        <f t="shared" si="24"/>
        <v>0</v>
      </c>
      <c r="K96" s="50">
        <f t="shared" si="19"/>
        <v>0</v>
      </c>
      <c r="L96" s="50">
        <f t="shared" si="17"/>
        <v>0</v>
      </c>
      <c r="M96" s="69">
        <f t="shared" si="18"/>
        <v>0</v>
      </c>
      <c r="N96" s="45"/>
      <c r="O96" s="75"/>
      <c r="P96" s="72"/>
      <c r="Q96" s="4"/>
      <c r="R96" s="4"/>
      <c r="S96" s="4"/>
      <c r="T96" s="4"/>
      <c r="U96" s="4"/>
    </row>
    <row r="97" spans="1:33" s="5" customFormat="1" ht="87" customHeight="1" x14ac:dyDescent="0.5">
      <c r="A97" s="63"/>
      <c r="B97" s="42"/>
      <c r="C97" s="43"/>
      <c r="D97" s="40" t="s">
        <v>30</v>
      </c>
      <c r="E97" s="48">
        <v>11000</v>
      </c>
      <c r="F97" s="48">
        <v>6742.3</v>
      </c>
      <c r="G97" s="48">
        <v>0</v>
      </c>
      <c r="H97" s="48">
        <v>0</v>
      </c>
      <c r="I97" s="48">
        <v>0</v>
      </c>
      <c r="J97" s="49">
        <f t="shared" si="24"/>
        <v>0</v>
      </c>
      <c r="K97" s="50">
        <f t="shared" si="19"/>
        <v>0</v>
      </c>
      <c r="L97" s="50">
        <f t="shared" si="17"/>
        <v>0</v>
      </c>
      <c r="M97" s="69">
        <f t="shared" si="18"/>
        <v>0</v>
      </c>
      <c r="N97" s="45"/>
      <c r="O97" s="75"/>
      <c r="P97" s="72"/>
      <c r="Q97" s="4"/>
      <c r="R97" s="4"/>
      <c r="S97" s="4"/>
      <c r="T97" s="4"/>
      <c r="U97" s="4"/>
    </row>
    <row r="98" spans="1:33" ht="132" customHeight="1" x14ac:dyDescent="0.5">
      <c r="A98" s="63">
        <v>13</v>
      </c>
      <c r="B98" s="42" t="s">
        <v>63</v>
      </c>
      <c r="C98" s="43">
        <v>7</v>
      </c>
      <c r="D98" s="26" t="s">
        <v>23</v>
      </c>
      <c r="E98" s="27">
        <f>E99+E100+E101+E103</f>
        <v>44145.1</v>
      </c>
      <c r="F98" s="27">
        <f t="shared" ref="F98:I98" si="25">F99+F100+F101+F103</f>
        <v>52374.8007</v>
      </c>
      <c r="G98" s="27">
        <f t="shared" si="25"/>
        <v>33417.8505</v>
      </c>
      <c r="H98" s="27">
        <f t="shared" si="25"/>
        <v>43129.6875</v>
      </c>
      <c r="I98" s="27">
        <f t="shared" si="25"/>
        <v>33206.840759999999</v>
      </c>
      <c r="J98" s="28">
        <f>I98-G98</f>
        <v>-211.00974000000133</v>
      </c>
      <c r="K98" s="27">
        <f t="shared" si="19"/>
        <v>76.993001073796336</v>
      </c>
      <c r="L98" s="27">
        <f t="shared" si="17"/>
        <v>99.368571775734054</v>
      </c>
      <c r="M98" s="27">
        <f t="shared" si="18"/>
        <v>63.402323858389394</v>
      </c>
      <c r="N98" s="45"/>
      <c r="O98" s="75" t="s">
        <v>41</v>
      </c>
      <c r="P98" s="83" t="s">
        <v>64</v>
      </c>
      <c r="Q98" s="4"/>
      <c r="R98" s="4"/>
      <c r="S98" s="4"/>
      <c r="T98" s="4"/>
      <c r="U98" s="4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</row>
    <row r="99" spans="1:33" ht="107.25" customHeight="1" x14ac:dyDescent="0.5">
      <c r="A99" s="63"/>
      <c r="B99" s="42"/>
      <c r="C99" s="43"/>
      <c r="D99" s="33" t="s">
        <v>25</v>
      </c>
      <c r="E99" s="48">
        <v>0</v>
      </c>
      <c r="F99" s="48">
        <v>0</v>
      </c>
      <c r="G99" s="48">
        <v>0</v>
      </c>
      <c r="H99" s="48">
        <v>0</v>
      </c>
      <c r="I99" s="48">
        <v>0</v>
      </c>
      <c r="J99" s="49">
        <f t="shared" ref="J99:J104" si="26">I99-G99</f>
        <v>0</v>
      </c>
      <c r="K99" s="50">
        <f t="shared" si="19"/>
        <v>0</v>
      </c>
      <c r="L99" s="50">
        <f t="shared" si="17"/>
        <v>0</v>
      </c>
      <c r="M99" s="50">
        <f t="shared" si="18"/>
        <v>0</v>
      </c>
      <c r="N99" s="84"/>
      <c r="O99" s="75"/>
      <c r="P99" s="83"/>
      <c r="Q99" s="4"/>
      <c r="R99" s="4"/>
      <c r="S99" s="4"/>
      <c r="T99" s="4"/>
      <c r="U99" s="4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</row>
    <row r="100" spans="1:33" ht="107.25" customHeight="1" x14ac:dyDescent="0.5">
      <c r="A100" s="63"/>
      <c r="B100" s="42"/>
      <c r="C100" s="43"/>
      <c r="D100" s="33" t="s">
        <v>26</v>
      </c>
      <c r="E100" s="48">
        <v>0</v>
      </c>
      <c r="F100" s="48">
        <v>0</v>
      </c>
      <c r="G100" s="48">
        <v>0</v>
      </c>
      <c r="H100" s="48">
        <v>0</v>
      </c>
      <c r="I100" s="48">
        <v>0</v>
      </c>
      <c r="J100" s="49">
        <f t="shared" si="26"/>
        <v>0</v>
      </c>
      <c r="K100" s="50">
        <f t="shared" si="19"/>
        <v>0</v>
      </c>
      <c r="L100" s="50">
        <f t="shared" si="17"/>
        <v>0</v>
      </c>
      <c r="M100" s="50">
        <f t="shared" si="18"/>
        <v>0</v>
      </c>
      <c r="N100" s="84"/>
      <c r="O100" s="75"/>
      <c r="P100" s="83"/>
      <c r="Q100" s="4"/>
      <c r="R100" s="4"/>
      <c r="S100" s="4"/>
      <c r="T100" s="4"/>
      <c r="U100" s="4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</row>
    <row r="101" spans="1:33" ht="107.25" customHeight="1" x14ac:dyDescent="0.5">
      <c r="A101" s="63"/>
      <c r="B101" s="42"/>
      <c r="C101" s="43"/>
      <c r="D101" s="33" t="s">
        <v>27</v>
      </c>
      <c r="E101" s="68">
        <v>34692.5</v>
      </c>
      <c r="F101" s="68">
        <v>52374.8007</v>
      </c>
      <c r="G101" s="67">
        <v>33417.8505</v>
      </c>
      <c r="H101" s="67">
        <v>43129.6875</v>
      </c>
      <c r="I101" s="67">
        <v>33206.840759999999</v>
      </c>
      <c r="J101" s="53">
        <f t="shared" si="26"/>
        <v>-211.00974000000133</v>
      </c>
      <c r="K101" s="50">
        <f t="shared" si="19"/>
        <v>76.993001073796336</v>
      </c>
      <c r="L101" s="50">
        <f t="shared" si="17"/>
        <v>99.368571775734054</v>
      </c>
      <c r="M101" s="50">
        <f t="shared" si="18"/>
        <v>63.402323858389394</v>
      </c>
      <c r="N101" s="84"/>
      <c r="O101" s="75"/>
      <c r="P101" s="83"/>
      <c r="Q101" s="4"/>
      <c r="R101" s="4"/>
      <c r="S101" s="4"/>
      <c r="T101" s="4"/>
      <c r="U101" s="4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</row>
    <row r="102" spans="1:33" ht="154.5" customHeight="1" x14ac:dyDescent="0.5">
      <c r="A102" s="63"/>
      <c r="B102" s="42"/>
      <c r="C102" s="43"/>
      <c r="D102" s="36" t="s">
        <v>28</v>
      </c>
      <c r="E102" s="67">
        <v>0</v>
      </c>
      <c r="F102" s="67">
        <v>0</v>
      </c>
      <c r="G102" s="48">
        <v>0</v>
      </c>
      <c r="H102" s="48">
        <v>0</v>
      </c>
      <c r="I102" s="48">
        <v>0</v>
      </c>
      <c r="J102" s="49">
        <f t="shared" si="26"/>
        <v>0</v>
      </c>
      <c r="K102" s="50">
        <f t="shared" si="19"/>
        <v>0</v>
      </c>
      <c r="L102" s="50">
        <f t="shared" si="17"/>
        <v>0</v>
      </c>
      <c r="M102" s="50">
        <f t="shared" si="18"/>
        <v>0</v>
      </c>
      <c r="N102" s="84"/>
      <c r="O102" s="75"/>
      <c r="P102" s="83"/>
      <c r="Q102" s="4"/>
      <c r="R102" s="4"/>
      <c r="S102" s="4"/>
      <c r="T102" s="4"/>
      <c r="U102" s="4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</row>
    <row r="103" spans="1:33" ht="107.25" customHeight="1" x14ac:dyDescent="0.5">
      <c r="A103" s="63"/>
      <c r="B103" s="42"/>
      <c r="C103" s="43"/>
      <c r="D103" s="38" t="s">
        <v>29</v>
      </c>
      <c r="E103" s="67">
        <v>9452.6</v>
      </c>
      <c r="F103" s="68">
        <v>0</v>
      </c>
      <c r="G103" s="48">
        <v>0</v>
      </c>
      <c r="H103" s="48">
        <v>0</v>
      </c>
      <c r="I103" s="48">
        <v>0</v>
      </c>
      <c r="J103" s="49">
        <f t="shared" si="26"/>
        <v>0</v>
      </c>
      <c r="K103" s="50">
        <f t="shared" si="19"/>
        <v>0</v>
      </c>
      <c r="L103" s="50">
        <f t="shared" si="17"/>
        <v>0</v>
      </c>
      <c r="M103" s="50">
        <f t="shared" si="18"/>
        <v>0</v>
      </c>
      <c r="N103" s="84"/>
      <c r="O103" s="75"/>
      <c r="P103" s="83"/>
      <c r="Q103" s="4"/>
      <c r="R103" s="4"/>
      <c r="S103" s="4"/>
      <c r="T103" s="4"/>
      <c r="U103" s="4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</row>
    <row r="104" spans="1:33" ht="107.25" customHeight="1" x14ac:dyDescent="0.5">
      <c r="A104" s="63"/>
      <c r="B104" s="42"/>
      <c r="C104" s="43"/>
      <c r="D104" s="40" t="s">
        <v>30</v>
      </c>
      <c r="E104" s="48">
        <v>0</v>
      </c>
      <c r="F104" s="48">
        <v>0</v>
      </c>
      <c r="G104" s="48">
        <v>0</v>
      </c>
      <c r="H104" s="48">
        <v>0</v>
      </c>
      <c r="I104" s="48">
        <v>0</v>
      </c>
      <c r="J104" s="49">
        <f t="shared" si="26"/>
        <v>0</v>
      </c>
      <c r="K104" s="50">
        <f t="shared" si="19"/>
        <v>0</v>
      </c>
      <c r="L104" s="50">
        <f t="shared" si="17"/>
        <v>0</v>
      </c>
      <c r="M104" s="50">
        <f t="shared" si="18"/>
        <v>0</v>
      </c>
      <c r="N104" s="84"/>
      <c r="O104" s="75"/>
      <c r="P104" s="83"/>
      <c r="Q104" s="4"/>
      <c r="R104" s="4"/>
      <c r="S104" s="4"/>
      <c r="T104" s="4"/>
      <c r="U104" s="4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</row>
    <row r="105" spans="1:33" ht="147.75" customHeight="1" x14ac:dyDescent="0.5">
      <c r="A105" s="63">
        <v>14</v>
      </c>
      <c r="B105" s="42" t="s">
        <v>65</v>
      </c>
      <c r="C105" s="43">
        <v>13</v>
      </c>
      <c r="D105" s="26" t="s">
        <v>23</v>
      </c>
      <c r="E105" s="27">
        <f>E106+E107+E108+E110</f>
        <v>4565</v>
      </c>
      <c r="F105" s="27">
        <v>4112.8</v>
      </c>
      <c r="G105" s="27">
        <f t="shared" ref="G105:I105" si="27">G106+G107+G108+G110</f>
        <v>2067.1273600000004</v>
      </c>
      <c r="H105" s="27">
        <f t="shared" si="27"/>
        <v>1915.60816</v>
      </c>
      <c r="I105" s="27">
        <f t="shared" si="27"/>
        <v>1513.3406600000001</v>
      </c>
      <c r="J105" s="28">
        <f>I105-G105</f>
        <v>-553.78670000000034</v>
      </c>
      <c r="K105" s="27">
        <f t="shared" si="19"/>
        <v>79.000533177933434</v>
      </c>
      <c r="L105" s="27">
        <f t="shared" si="17"/>
        <v>73.209841313309298</v>
      </c>
      <c r="M105" s="27">
        <f t="shared" si="18"/>
        <v>36.795872884652795</v>
      </c>
      <c r="N105" s="85"/>
      <c r="O105" s="75" t="s">
        <v>41</v>
      </c>
      <c r="P105" s="59" t="s">
        <v>66</v>
      </c>
      <c r="Q105" s="4"/>
      <c r="R105" s="4"/>
      <c r="S105" s="4"/>
      <c r="T105" s="4"/>
      <c r="U105" s="4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</row>
    <row r="106" spans="1:33" ht="104.25" customHeight="1" x14ac:dyDescent="0.5">
      <c r="A106" s="63"/>
      <c r="B106" s="42"/>
      <c r="C106" s="43"/>
      <c r="D106" s="33" t="s">
        <v>25</v>
      </c>
      <c r="E106" s="48">
        <v>0</v>
      </c>
      <c r="F106" s="48">
        <v>0</v>
      </c>
      <c r="G106" s="48">
        <v>0</v>
      </c>
      <c r="H106" s="48">
        <v>0</v>
      </c>
      <c r="I106" s="48">
        <v>0</v>
      </c>
      <c r="J106" s="49">
        <f t="shared" ref="J106:J111" si="28">I106-G106</f>
        <v>0</v>
      </c>
      <c r="K106" s="50">
        <f t="shared" si="19"/>
        <v>0</v>
      </c>
      <c r="L106" s="50">
        <f t="shared" si="17"/>
        <v>0</v>
      </c>
      <c r="M106" s="50">
        <f t="shared" si="18"/>
        <v>0</v>
      </c>
      <c r="N106" s="85"/>
      <c r="O106" s="75"/>
      <c r="P106" s="64"/>
      <c r="Q106" s="4"/>
      <c r="R106" s="4"/>
      <c r="S106" s="4"/>
      <c r="T106" s="4"/>
      <c r="U106" s="4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</row>
    <row r="107" spans="1:33" ht="104.25" customHeight="1" x14ac:dyDescent="0.5">
      <c r="A107" s="63"/>
      <c r="B107" s="42"/>
      <c r="C107" s="43"/>
      <c r="D107" s="33" t="s">
        <v>26</v>
      </c>
      <c r="E107" s="67">
        <v>0</v>
      </c>
      <c r="F107" s="67">
        <v>3006.8</v>
      </c>
      <c r="G107" s="67">
        <v>1297.4273600000001</v>
      </c>
      <c r="H107" s="67">
        <v>1145.90816</v>
      </c>
      <c r="I107" s="67">
        <v>1031.6006600000001</v>
      </c>
      <c r="J107" s="53">
        <f t="shared" si="28"/>
        <v>-265.82670000000007</v>
      </c>
      <c r="K107" s="50">
        <f t="shared" si="19"/>
        <v>90.024724145432401</v>
      </c>
      <c r="L107" s="50">
        <f t="shared" si="17"/>
        <v>79.511246009179274</v>
      </c>
      <c r="M107" s="50">
        <f t="shared" si="18"/>
        <v>34.308921777304775</v>
      </c>
      <c r="N107" s="85"/>
      <c r="O107" s="75"/>
      <c r="P107" s="64"/>
      <c r="Q107" s="4"/>
      <c r="R107" s="4"/>
      <c r="S107" s="4"/>
      <c r="T107" s="4"/>
      <c r="U107" s="4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</row>
    <row r="108" spans="1:33" ht="104.25" customHeight="1" x14ac:dyDescent="0.5">
      <c r="A108" s="63"/>
      <c r="B108" s="42"/>
      <c r="C108" s="43"/>
      <c r="D108" s="33" t="s">
        <v>27</v>
      </c>
      <c r="E108" s="67">
        <v>1106</v>
      </c>
      <c r="F108" s="67">
        <v>1106</v>
      </c>
      <c r="G108" s="67">
        <v>769.7</v>
      </c>
      <c r="H108" s="67">
        <v>769.7</v>
      </c>
      <c r="I108" s="67">
        <v>481.73999999999995</v>
      </c>
      <c r="J108" s="53">
        <f t="shared" si="28"/>
        <v>-287.96000000000009</v>
      </c>
      <c r="K108" s="50">
        <f t="shared" si="19"/>
        <v>62.58802130700272</v>
      </c>
      <c r="L108" s="50">
        <f t="shared" si="17"/>
        <v>62.58802130700272</v>
      </c>
      <c r="M108" s="50">
        <f t="shared" si="18"/>
        <v>43.556962025316452</v>
      </c>
      <c r="N108" s="85"/>
      <c r="O108" s="75"/>
      <c r="P108" s="64"/>
      <c r="Q108" s="4"/>
      <c r="R108" s="4"/>
      <c r="S108" s="4"/>
      <c r="T108" s="4"/>
      <c r="U108" s="4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</row>
    <row r="109" spans="1:33" ht="145.5" customHeight="1" x14ac:dyDescent="0.5">
      <c r="A109" s="63"/>
      <c r="B109" s="42"/>
      <c r="C109" s="43"/>
      <c r="D109" s="36" t="s">
        <v>28</v>
      </c>
      <c r="E109" s="67">
        <v>0</v>
      </c>
      <c r="F109" s="67">
        <v>0</v>
      </c>
      <c r="G109" s="48">
        <v>0</v>
      </c>
      <c r="H109" s="48">
        <v>0</v>
      </c>
      <c r="I109" s="48">
        <v>0</v>
      </c>
      <c r="J109" s="49">
        <f t="shared" si="28"/>
        <v>0</v>
      </c>
      <c r="K109" s="50">
        <f t="shared" si="19"/>
        <v>0</v>
      </c>
      <c r="L109" s="50">
        <f t="shared" si="17"/>
        <v>0</v>
      </c>
      <c r="M109" s="50">
        <f t="shared" si="18"/>
        <v>0</v>
      </c>
      <c r="N109" s="85"/>
      <c r="O109" s="75"/>
      <c r="P109" s="64"/>
      <c r="Q109" s="4"/>
      <c r="R109" s="4"/>
      <c r="S109" s="4"/>
      <c r="T109" s="4"/>
      <c r="U109" s="4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</row>
    <row r="110" spans="1:33" ht="104.25" customHeight="1" x14ac:dyDescent="0.5">
      <c r="A110" s="63"/>
      <c r="B110" s="42"/>
      <c r="C110" s="43"/>
      <c r="D110" s="38" t="s">
        <v>29</v>
      </c>
      <c r="E110" s="48">
        <v>3459</v>
      </c>
      <c r="F110" s="48">
        <v>0</v>
      </c>
      <c r="G110" s="48">
        <v>0</v>
      </c>
      <c r="H110" s="48">
        <v>0</v>
      </c>
      <c r="I110" s="48">
        <v>0</v>
      </c>
      <c r="J110" s="49">
        <f t="shared" si="28"/>
        <v>0</v>
      </c>
      <c r="K110" s="50">
        <f t="shared" si="19"/>
        <v>0</v>
      </c>
      <c r="L110" s="50">
        <f t="shared" si="17"/>
        <v>0</v>
      </c>
      <c r="M110" s="50">
        <f t="shared" si="18"/>
        <v>0</v>
      </c>
      <c r="N110" s="85"/>
      <c r="O110" s="75"/>
      <c r="P110" s="64"/>
      <c r="Q110" s="4"/>
      <c r="R110" s="4"/>
      <c r="S110" s="4"/>
      <c r="T110" s="4"/>
      <c r="U110" s="4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</row>
    <row r="111" spans="1:33" ht="104.25" customHeight="1" x14ac:dyDescent="0.5">
      <c r="A111" s="63"/>
      <c r="B111" s="42"/>
      <c r="C111" s="43"/>
      <c r="D111" s="40" t="s">
        <v>30</v>
      </c>
      <c r="E111" s="48">
        <v>0</v>
      </c>
      <c r="F111" s="48">
        <v>0</v>
      </c>
      <c r="G111" s="48">
        <v>0</v>
      </c>
      <c r="H111" s="48">
        <v>0</v>
      </c>
      <c r="I111" s="48">
        <v>0</v>
      </c>
      <c r="J111" s="49">
        <f t="shared" si="28"/>
        <v>0</v>
      </c>
      <c r="K111" s="50">
        <f t="shared" si="19"/>
        <v>0</v>
      </c>
      <c r="L111" s="50">
        <f t="shared" si="17"/>
        <v>0</v>
      </c>
      <c r="M111" s="50">
        <f t="shared" si="18"/>
        <v>0</v>
      </c>
      <c r="N111" s="85"/>
      <c r="O111" s="75"/>
      <c r="P111" s="64"/>
      <c r="Q111" s="4"/>
      <c r="R111" s="4"/>
      <c r="S111" s="4"/>
      <c r="T111" s="4"/>
      <c r="U111" s="4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</row>
    <row r="112" spans="1:33" s="5" customFormat="1" ht="138" customHeight="1" x14ac:dyDescent="0.5">
      <c r="A112" s="63">
        <v>15</v>
      </c>
      <c r="B112" s="42" t="s">
        <v>67</v>
      </c>
      <c r="C112" s="43">
        <v>7</v>
      </c>
      <c r="D112" s="26" t="s">
        <v>23</v>
      </c>
      <c r="E112" s="27">
        <f>E113+E114+E115+E116+E117</f>
        <v>74620.7</v>
      </c>
      <c r="F112" s="27">
        <v>221277.3</v>
      </c>
      <c r="G112" s="27">
        <f>G113+G114+G115+G116+G117</f>
        <v>94596.647000000012</v>
      </c>
      <c r="H112" s="27">
        <f t="shared" ref="H112:I112" si="29">H113+H114+H115+H116+H117</f>
        <v>174069.166</v>
      </c>
      <c r="I112" s="27">
        <f t="shared" si="29"/>
        <v>83068.111800000013</v>
      </c>
      <c r="J112" s="28">
        <f>I112-G112</f>
        <v>-11528.535199999998</v>
      </c>
      <c r="K112" s="27">
        <f t="shared" si="19"/>
        <v>47.721324637127296</v>
      </c>
      <c r="L112" s="27">
        <f t="shared" si="17"/>
        <v>87.812955780557417</v>
      </c>
      <c r="M112" s="27">
        <f t="shared" si="18"/>
        <v>37.540277199694685</v>
      </c>
      <c r="N112" s="45"/>
      <c r="O112" s="75" t="s">
        <v>68</v>
      </c>
      <c r="P112" s="80" t="s">
        <v>69</v>
      </c>
      <c r="Q112" s="4"/>
      <c r="R112" s="4"/>
      <c r="S112" s="4"/>
      <c r="T112" s="4"/>
      <c r="U112" s="4"/>
    </row>
    <row r="113" spans="1:33" s="5" customFormat="1" ht="104.25" customHeight="1" x14ac:dyDescent="0.5">
      <c r="A113" s="63"/>
      <c r="B113" s="42"/>
      <c r="C113" s="43"/>
      <c r="D113" s="33" t="s">
        <v>25</v>
      </c>
      <c r="E113" s="48">
        <v>0</v>
      </c>
      <c r="F113" s="48">
        <v>0</v>
      </c>
      <c r="G113" s="48">
        <v>0</v>
      </c>
      <c r="H113" s="48">
        <v>0</v>
      </c>
      <c r="I113" s="48">
        <v>0</v>
      </c>
      <c r="J113" s="49">
        <f t="shared" ref="J113:J118" si="30">I113-G113</f>
        <v>0</v>
      </c>
      <c r="K113" s="50">
        <f t="shared" si="19"/>
        <v>0</v>
      </c>
      <c r="L113" s="50">
        <f t="shared" si="17"/>
        <v>0</v>
      </c>
      <c r="M113" s="50">
        <f t="shared" si="18"/>
        <v>0</v>
      </c>
      <c r="N113" s="45"/>
      <c r="O113" s="75"/>
      <c r="P113" s="81"/>
      <c r="Q113" s="4"/>
      <c r="R113" s="4"/>
      <c r="S113" s="4"/>
      <c r="T113" s="4"/>
      <c r="U113" s="4"/>
    </row>
    <row r="114" spans="1:33" s="5" customFormat="1" ht="104.25" customHeight="1" x14ac:dyDescent="0.5">
      <c r="A114" s="63"/>
      <c r="B114" s="42"/>
      <c r="C114" s="43"/>
      <c r="D114" s="33" t="s">
        <v>26</v>
      </c>
      <c r="E114" s="67">
        <v>42613.599999999999</v>
      </c>
      <c r="F114" s="86">
        <v>42613.599999999999</v>
      </c>
      <c r="G114" s="67">
        <v>11495</v>
      </c>
      <c r="H114" s="67">
        <v>42613.599999999999</v>
      </c>
      <c r="I114" s="67">
        <v>8671.0400000000009</v>
      </c>
      <c r="J114" s="49">
        <f t="shared" si="30"/>
        <v>-2823.9599999999991</v>
      </c>
      <c r="K114" s="50">
        <f t="shared" si="19"/>
        <v>20.348057897009408</v>
      </c>
      <c r="L114" s="50">
        <f t="shared" si="17"/>
        <v>75.433144845585048</v>
      </c>
      <c r="M114" s="50">
        <f t="shared" si="18"/>
        <v>20.348057897009408</v>
      </c>
      <c r="N114" s="45"/>
      <c r="O114" s="75"/>
      <c r="P114" s="81"/>
      <c r="Q114" s="4"/>
      <c r="R114" s="4"/>
      <c r="S114" s="4"/>
      <c r="T114" s="4"/>
      <c r="U114" s="4"/>
    </row>
    <row r="115" spans="1:33" s="5" customFormat="1" ht="104.25" customHeight="1" x14ac:dyDescent="0.5">
      <c r="A115" s="63"/>
      <c r="B115" s="42"/>
      <c r="C115" s="43"/>
      <c r="D115" s="33" t="s">
        <v>27</v>
      </c>
      <c r="E115" s="67">
        <v>25007.1</v>
      </c>
      <c r="F115" s="86">
        <v>156017.70000000001</v>
      </c>
      <c r="G115" s="67">
        <v>74680.547000000006</v>
      </c>
      <c r="H115" s="67">
        <v>115809.56599999999</v>
      </c>
      <c r="I115" s="67">
        <v>66481.237800000003</v>
      </c>
      <c r="J115" s="53">
        <f t="shared" si="30"/>
        <v>-8199.3092000000033</v>
      </c>
      <c r="K115" s="50">
        <f t="shared" si="19"/>
        <v>57.405653173762872</v>
      </c>
      <c r="L115" s="50">
        <f t="shared" si="17"/>
        <v>89.020823320964695</v>
      </c>
      <c r="M115" s="50">
        <f t="shared" si="18"/>
        <v>42.611343328353129</v>
      </c>
      <c r="N115" s="45"/>
      <c r="O115" s="75"/>
      <c r="P115" s="81"/>
      <c r="Q115" s="4"/>
      <c r="R115" s="4"/>
      <c r="S115" s="4"/>
      <c r="T115" s="4"/>
      <c r="U115" s="4"/>
    </row>
    <row r="116" spans="1:33" s="5" customFormat="1" ht="135.75" customHeight="1" x14ac:dyDescent="0.5">
      <c r="A116" s="63"/>
      <c r="B116" s="42"/>
      <c r="C116" s="43"/>
      <c r="D116" s="36" t="s">
        <v>28</v>
      </c>
      <c r="E116" s="67">
        <v>0</v>
      </c>
      <c r="F116" s="86">
        <v>15646</v>
      </c>
      <c r="G116" s="48">
        <v>8421.1</v>
      </c>
      <c r="H116" s="48">
        <v>15646</v>
      </c>
      <c r="I116" s="48">
        <v>7915.8339999999998</v>
      </c>
      <c r="J116" s="49">
        <f t="shared" si="30"/>
        <v>-505.26600000000053</v>
      </c>
      <c r="K116" s="50">
        <f t="shared" si="19"/>
        <v>50.593340150837271</v>
      </c>
      <c r="L116" s="50">
        <f t="shared" si="17"/>
        <v>94</v>
      </c>
      <c r="M116" s="50">
        <f t="shared" si="18"/>
        <v>50.593340150837271</v>
      </c>
      <c r="N116" s="45"/>
      <c r="O116" s="75"/>
      <c r="P116" s="81"/>
      <c r="Q116" s="4"/>
      <c r="R116" s="4"/>
      <c r="S116" s="4"/>
      <c r="T116" s="4"/>
      <c r="U116" s="4"/>
    </row>
    <row r="117" spans="1:33" s="5" customFormat="1" ht="104.25" customHeight="1" x14ac:dyDescent="0.5">
      <c r="A117" s="63"/>
      <c r="B117" s="42"/>
      <c r="C117" s="43"/>
      <c r="D117" s="38" t="s">
        <v>29</v>
      </c>
      <c r="E117" s="67">
        <v>7000</v>
      </c>
      <c r="F117" s="87">
        <v>7000</v>
      </c>
      <c r="G117" s="48">
        <v>0</v>
      </c>
      <c r="H117" s="48">
        <v>0</v>
      </c>
      <c r="I117" s="48">
        <v>0</v>
      </c>
      <c r="J117" s="49">
        <f t="shared" si="30"/>
        <v>0</v>
      </c>
      <c r="K117" s="50">
        <f t="shared" si="19"/>
        <v>0</v>
      </c>
      <c r="L117" s="50">
        <f t="shared" si="17"/>
        <v>0</v>
      </c>
      <c r="M117" s="50">
        <f t="shared" si="18"/>
        <v>0</v>
      </c>
      <c r="N117" s="45"/>
      <c r="O117" s="75"/>
      <c r="P117" s="81"/>
      <c r="Q117" s="4"/>
      <c r="R117" s="4"/>
      <c r="S117" s="4"/>
      <c r="T117" s="4"/>
      <c r="U117" s="4"/>
    </row>
    <row r="118" spans="1:33" s="5" customFormat="1" ht="104.25" customHeight="1" x14ac:dyDescent="0.5">
      <c r="A118" s="63"/>
      <c r="B118" s="42"/>
      <c r="C118" s="43"/>
      <c r="D118" s="40" t="s">
        <v>30</v>
      </c>
      <c r="E118" s="48">
        <v>0</v>
      </c>
      <c r="F118" s="48">
        <v>0</v>
      </c>
      <c r="G118" s="48">
        <v>0</v>
      </c>
      <c r="H118" s="48">
        <v>0</v>
      </c>
      <c r="I118" s="48">
        <v>0</v>
      </c>
      <c r="J118" s="49">
        <f t="shared" si="30"/>
        <v>0</v>
      </c>
      <c r="K118" s="50">
        <f t="shared" si="19"/>
        <v>0</v>
      </c>
      <c r="L118" s="50">
        <f t="shared" si="17"/>
        <v>0</v>
      </c>
      <c r="M118" s="50">
        <f t="shared" si="18"/>
        <v>0</v>
      </c>
      <c r="N118" s="45"/>
      <c r="O118" s="75"/>
      <c r="P118" s="81"/>
      <c r="Q118" s="4"/>
      <c r="R118" s="4"/>
      <c r="S118" s="4"/>
      <c r="T118" s="4"/>
      <c r="U118" s="4"/>
    </row>
    <row r="119" spans="1:33" ht="115.5" customHeight="1" x14ac:dyDescent="0.5">
      <c r="A119" s="63">
        <v>16</v>
      </c>
      <c r="B119" s="42" t="s">
        <v>70</v>
      </c>
      <c r="C119" s="43">
        <v>5</v>
      </c>
      <c r="D119" s="26" t="s">
        <v>23</v>
      </c>
      <c r="E119" s="27">
        <f>E120+E121+E122+E124</f>
        <v>31250.5</v>
      </c>
      <c r="F119" s="27">
        <f t="shared" ref="F119:I119" si="31">F120+F121+F122+F124</f>
        <v>42884.210930000001</v>
      </c>
      <c r="G119" s="27">
        <f t="shared" si="31"/>
        <v>25461.999999999996</v>
      </c>
      <c r="H119" s="27">
        <f t="shared" si="31"/>
        <v>30374.581829999999</v>
      </c>
      <c r="I119" s="27">
        <f t="shared" si="31"/>
        <v>26139.397579999997</v>
      </c>
      <c r="J119" s="28">
        <f>I119-G119</f>
        <v>677.39758000000074</v>
      </c>
      <c r="K119" s="27">
        <f t="shared" si="19"/>
        <v>86.056814629734106</v>
      </c>
      <c r="L119" s="27">
        <f t="shared" si="17"/>
        <v>102.66042565391564</v>
      </c>
      <c r="M119" s="27">
        <f t="shared" si="18"/>
        <v>60.953430209238078</v>
      </c>
      <c r="N119" s="88"/>
      <c r="O119" s="75" t="s">
        <v>38</v>
      </c>
      <c r="P119" s="46" t="s">
        <v>71</v>
      </c>
      <c r="Q119" s="4"/>
      <c r="R119" s="4"/>
      <c r="S119" s="4"/>
      <c r="T119" s="4"/>
      <c r="U119" s="4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</row>
    <row r="120" spans="1:33" ht="115.5" customHeight="1" x14ac:dyDescent="0.5">
      <c r="A120" s="63"/>
      <c r="B120" s="42"/>
      <c r="C120" s="43"/>
      <c r="D120" s="33" t="s">
        <v>25</v>
      </c>
      <c r="E120" s="48">
        <v>0</v>
      </c>
      <c r="F120" s="48">
        <v>0</v>
      </c>
      <c r="G120" s="48">
        <v>0</v>
      </c>
      <c r="H120" s="48">
        <v>0</v>
      </c>
      <c r="I120" s="48">
        <v>0</v>
      </c>
      <c r="J120" s="49">
        <f t="shared" ref="J120:J125" si="32">I120-G120</f>
        <v>0</v>
      </c>
      <c r="K120" s="50">
        <f t="shared" si="19"/>
        <v>0</v>
      </c>
      <c r="L120" s="50">
        <f t="shared" si="17"/>
        <v>0</v>
      </c>
      <c r="M120" s="50">
        <f t="shared" si="18"/>
        <v>0</v>
      </c>
      <c r="N120" s="89"/>
      <c r="O120" s="75"/>
      <c r="P120" s="90"/>
      <c r="Q120" s="4"/>
      <c r="R120" s="4"/>
      <c r="S120" s="4"/>
      <c r="T120" s="4"/>
      <c r="U120" s="4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</row>
    <row r="121" spans="1:33" ht="115.5" customHeight="1" x14ac:dyDescent="0.5">
      <c r="A121" s="63"/>
      <c r="B121" s="42"/>
      <c r="C121" s="43"/>
      <c r="D121" s="33" t="s">
        <v>26</v>
      </c>
      <c r="E121" s="67">
        <v>0</v>
      </c>
      <c r="F121" s="67">
        <v>0</v>
      </c>
      <c r="G121" s="67">
        <v>0</v>
      </c>
      <c r="H121" s="67">
        <v>0</v>
      </c>
      <c r="I121" s="67">
        <v>0</v>
      </c>
      <c r="J121" s="49">
        <f t="shared" si="32"/>
        <v>0</v>
      </c>
      <c r="K121" s="50">
        <f t="shared" si="19"/>
        <v>0</v>
      </c>
      <c r="L121" s="50">
        <f t="shared" si="17"/>
        <v>0</v>
      </c>
      <c r="M121" s="50">
        <f t="shared" si="18"/>
        <v>0</v>
      </c>
      <c r="N121" s="89"/>
      <c r="O121" s="75"/>
      <c r="P121" s="90"/>
      <c r="Q121" s="4"/>
      <c r="R121" s="4"/>
      <c r="S121" s="4"/>
      <c r="T121" s="4"/>
      <c r="U121" s="4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</row>
    <row r="122" spans="1:33" ht="115.5" customHeight="1" x14ac:dyDescent="0.5">
      <c r="A122" s="63"/>
      <c r="B122" s="42"/>
      <c r="C122" s="43"/>
      <c r="D122" s="33" t="s">
        <v>27</v>
      </c>
      <c r="E122" s="67">
        <v>31250.5</v>
      </c>
      <c r="F122" s="67">
        <v>42884.210930000001</v>
      </c>
      <c r="G122" s="68">
        <v>25461.999999999996</v>
      </c>
      <c r="H122" s="68">
        <v>30374.581829999999</v>
      </c>
      <c r="I122" s="68">
        <v>26139.397579999997</v>
      </c>
      <c r="J122" s="53">
        <v>677.39758000000006</v>
      </c>
      <c r="K122" s="50">
        <f t="shared" si="19"/>
        <v>86.056814629734106</v>
      </c>
      <c r="L122" s="50">
        <f t="shared" si="17"/>
        <v>102.66042565391564</v>
      </c>
      <c r="M122" s="50">
        <f t="shared" si="18"/>
        <v>60.953430209238078</v>
      </c>
      <c r="N122" s="89"/>
      <c r="O122" s="75"/>
      <c r="P122" s="90"/>
      <c r="Q122" s="4"/>
      <c r="R122" s="4"/>
      <c r="S122" s="4"/>
      <c r="T122" s="4"/>
      <c r="U122" s="4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</row>
    <row r="123" spans="1:33" ht="115.5" customHeight="1" x14ac:dyDescent="0.5">
      <c r="A123" s="63"/>
      <c r="B123" s="42"/>
      <c r="C123" s="43"/>
      <c r="D123" s="36" t="s">
        <v>28</v>
      </c>
      <c r="E123" s="67">
        <v>0</v>
      </c>
      <c r="F123" s="67">
        <v>0</v>
      </c>
      <c r="G123" s="48">
        <v>0</v>
      </c>
      <c r="H123" s="48">
        <v>0</v>
      </c>
      <c r="I123" s="48">
        <v>0</v>
      </c>
      <c r="J123" s="49">
        <f t="shared" si="32"/>
        <v>0</v>
      </c>
      <c r="K123" s="50">
        <f t="shared" si="19"/>
        <v>0</v>
      </c>
      <c r="L123" s="50">
        <f t="shared" si="17"/>
        <v>0</v>
      </c>
      <c r="M123" s="50">
        <f t="shared" si="18"/>
        <v>0</v>
      </c>
      <c r="N123" s="89"/>
      <c r="O123" s="75"/>
      <c r="P123" s="90"/>
      <c r="Q123" s="4"/>
      <c r="R123" s="4"/>
      <c r="S123" s="4"/>
      <c r="T123" s="4"/>
      <c r="U123" s="4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</row>
    <row r="124" spans="1:33" ht="115.5" customHeight="1" x14ac:dyDescent="0.5">
      <c r="A124" s="63"/>
      <c r="B124" s="42"/>
      <c r="C124" s="43"/>
      <c r="D124" s="38" t="s">
        <v>29</v>
      </c>
      <c r="E124" s="67">
        <v>0</v>
      </c>
      <c r="F124" s="48">
        <v>0</v>
      </c>
      <c r="G124" s="48">
        <v>0</v>
      </c>
      <c r="H124" s="48">
        <v>0</v>
      </c>
      <c r="I124" s="48">
        <v>0</v>
      </c>
      <c r="J124" s="49">
        <f t="shared" si="32"/>
        <v>0</v>
      </c>
      <c r="K124" s="50">
        <f t="shared" si="19"/>
        <v>0</v>
      </c>
      <c r="L124" s="50">
        <f t="shared" si="17"/>
        <v>0</v>
      </c>
      <c r="M124" s="50">
        <f t="shared" si="18"/>
        <v>0</v>
      </c>
      <c r="N124" s="89"/>
      <c r="O124" s="75"/>
      <c r="P124" s="90"/>
      <c r="Q124" s="4"/>
      <c r="R124" s="4"/>
      <c r="S124" s="4"/>
      <c r="T124" s="4"/>
      <c r="U124" s="4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</row>
    <row r="125" spans="1:33" ht="115.5" customHeight="1" x14ac:dyDescent="0.5">
      <c r="A125" s="63"/>
      <c r="B125" s="42"/>
      <c r="C125" s="43"/>
      <c r="D125" s="40" t="s">
        <v>30</v>
      </c>
      <c r="E125" s="48">
        <v>0</v>
      </c>
      <c r="F125" s="48">
        <v>0</v>
      </c>
      <c r="G125" s="48">
        <v>0</v>
      </c>
      <c r="H125" s="48">
        <v>0</v>
      </c>
      <c r="I125" s="48">
        <v>0</v>
      </c>
      <c r="J125" s="49">
        <f t="shared" si="32"/>
        <v>0</v>
      </c>
      <c r="K125" s="50">
        <f t="shared" si="19"/>
        <v>0</v>
      </c>
      <c r="L125" s="50">
        <f t="shared" si="17"/>
        <v>0</v>
      </c>
      <c r="M125" s="50">
        <f t="shared" si="18"/>
        <v>0</v>
      </c>
      <c r="N125" s="89"/>
      <c r="O125" s="75"/>
      <c r="P125" s="90"/>
      <c r="Q125" s="4"/>
      <c r="R125" s="4"/>
      <c r="S125" s="4"/>
      <c r="T125" s="4"/>
      <c r="U125" s="4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</row>
    <row r="126" spans="1:33" ht="131.25" customHeight="1" x14ac:dyDescent="0.5">
      <c r="A126" s="63">
        <v>17</v>
      </c>
      <c r="B126" s="91" t="s">
        <v>72</v>
      </c>
      <c r="C126" s="43">
        <v>7</v>
      </c>
      <c r="D126" s="26" t="s">
        <v>23</v>
      </c>
      <c r="E126" s="27">
        <f>E127+E128+E129+E131+E130</f>
        <v>400808.647</v>
      </c>
      <c r="F126" s="27">
        <f t="shared" ref="F126:I126" si="33">F127+F128+F129+F131+F130</f>
        <v>404538.15079999994</v>
      </c>
      <c r="G126" s="27">
        <f t="shared" si="33"/>
        <v>279726.89399999997</v>
      </c>
      <c r="H126" s="27">
        <f t="shared" si="33"/>
        <v>279726.44400000002</v>
      </c>
      <c r="I126" s="27">
        <f t="shared" si="33"/>
        <v>279206.09700000001</v>
      </c>
      <c r="J126" s="28">
        <f>I126-G126</f>
        <v>-520.79699999996228</v>
      </c>
      <c r="K126" s="27">
        <f t="shared" si="19"/>
        <v>99.813980046877518</v>
      </c>
      <c r="L126" s="27">
        <f t="shared" si="17"/>
        <v>99.813819474934022</v>
      </c>
      <c r="M126" s="27">
        <f t="shared" si="18"/>
        <v>69.018483534334692</v>
      </c>
      <c r="N126" s="88"/>
      <c r="O126" s="75" t="s">
        <v>35</v>
      </c>
      <c r="P126" s="59" t="s">
        <v>73</v>
      </c>
      <c r="Q126" s="4"/>
      <c r="R126" s="4"/>
      <c r="S126" s="4"/>
      <c r="T126" s="4"/>
      <c r="U126" s="4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</row>
    <row r="127" spans="1:33" ht="115.5" customHeight="1" x14ac:dyDescent="0.5">
      <c r="A127" s="63"/>
      <c r="B127" s="91"/>
      <c r="C127" s="43"/>
      <c r="D127" s="33" t="s">
        <v>25</v>
      </c>
      <c r="E127" s="48">
        <v>0</v>
      </c>
      <c r="F127" s="48">
        <v>0</v>
      </c>
      <c r="G127" s="48">
        <v>0</v>
      </c>
      <c r="H127" s="48">
        <v>0</v>
      </c>
      <c r="I127" s="48">
        <v>0</v>
      </c>
      <c r="J127" s="49">
        <f t="shared" ref="J127:J132" si="34">I127-G127</f>
        <v>0</v>
      </c>
      <c r="K127" s="50">
        <f t="shared" si="19"/>
        <v>0</v>
      </c>
      <c r="L127" s="50">
        <f t="shared" si="17"/>
        <v>0</v>
      </c>
      <c r="M127" s="50">
        <f t="shared" si="18"/>
        <v>0</v>
      </c>
      <c r="N127" s="88"/>
      <c r="O127" s="75"/>
      <c r="P127" s="64"/>
      <c r="Q127" s="4"/>
      <c r="R127" s="4"/>
      <c r="S127" s="4"/>
      <c r="T127" s="4"/>
      <c r="U127" s="4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</row>
    <row r="128" spans="1:33" ht="115.5" customHeight="1" x14ac:dyDescent="0.5">
      <c r="A128" s="63"/>
      <c r="B128" s="91"/>
      <c r="C128" s="43"/>
      <c r="D128" s="33" t="s">
        <v>26</v>
      </c>
      <c r="E128" s="67">
        <v>96480.6</v>
      </c>
      <c r="F128" s="67">
        <v>96480.6</v>
      </c>
      <c r="G128" s="67">
        <v>57888.85</v>
      </c>
      <c r="H128" s="67">
        <v>57888.4</v>
      </c>
      <c r="I128" s="67">
        <v>57888.4</v>
      </c>
      <c r="J128" s="49">
        <f t="shared" si="34"/>
        <v>-0.44999999999708962</v>
      </c>
      <c r="K128" s="50">
        <f t="shared" si="19"/>
        <v>100</v>
      </c>
      <c r="L128" s="50">
        <f t="shared" si="17"/>
        <v>99.999222648230187</v>
      </c>
      <c r="M128" s="50">
        <f t="shared" si="18"/>
        <v>60.000041459111983</v>
      </c>
      <c r="N128" s="88"/>
      <c r="O128" s="75"/>
      <c r="P128" s="64"/>
      <c r="Q128" s="4"/>
      <c r="R128" s="4"/>
      <c r="S128" s="4"/>
      <c r="T128" s="4"/>
      <c r="U128" s="4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</row>
    <row r="129" spans="1:33" ht="115.5" customHeight="1" x14ac:dyDescent="0.5">
      <c r="A129" s="63"/>
      <c r="B129" s="91"/>
      <c r="C129" s="43"/>
      <c r="D129" s="33" t="s">
        <v>27</v>
      </c>
      <c r="E129" s="67">
        <v>276705.8</v>
      </c>
      <c r="F129" s="67">
        <v>306010.80379999999</v>
      </c>
      <c r="G129" s="48">
        <v>221311.59700000001</v>
      </c>
      <c r="H129" s="48">
        <v>221311.59700000001</v>
      </c>
      <c r="I129" s="48">
        <v>220791.25</v>
      </c>
      <c r="J129" s="53">
        <f t="shared" si="34"/>
        <v>-520.34700000000885</v>
      </c>
      <c r="K129" s="50">
        <f t="shared" si="19"/>
        <v>99.764880373620898</v>
      </c>
      <c r="L129" s="50">
        <f t="shared" si="17"/>
        <v>99.764880373620898</v>
      </c>
      <c r="M129" s="50">
        <f t="shared" si="18"/>
        <v>72.151455850004211</v>
      </c>
      <c r="N129" s="88"/>
      <c r="O129" s="75"/>
      <c r="P129" s="64"/>
      <c r="Q129" s="4"/>
      <c r="R129" s="4"/>
      <c r="S129" s="4"/>
      <c r="T129" s="4"/>
      <c r="U129" s="4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</row>
    <row r="130" spans="1:33" ht="199.5" customHeight="1" x14ac:dyDescent="0.5">
      <c r="A130" s="63"/>
      <c r="B130" s="91"/>
      <c r="C130" s="43"/>
      <c r="D130" s="36" t="s">
        <v>28</v>
      </c>
      <c r="E130" s="67">
        <v>526.447</v>
      </c>
      <c r="F130" s="92">
        <v>526.447</v>
      </c>
      <c r="G130" s="92">
        <v>526.447</v>
      </c>
      <c r="H130" s="92">
        <v>526.447</v>
      </c>
      <c r="I130" s="92">
        <v>526.447</v>
      </c>
      <c r="J130" s="49">
        <f t="shared" si="34"/>
        <v>0</v>
      </c>
      <c r="K130" s="50">
        <f t="shared" si="19"/>
        <v>100</v>
      </c>
      <c r="L130" s="50">
        <f t="shared" si="17"/>
        <v>100</v>
      </c>
      <c r="M130" s="50">
        <f t="shared" si="18"/>
        <v>100</v>
      </c>
      <c r="N130" s="88"/>
      <c r="O130" s="75"/>
      <c r="P130" s="64"/>
      <c r="Q130" s="4"/>
      <c r="R130" s="4"/>
      <c r="S130" s="4"/>
      <c r="T130" s="4"/>
      <c r="U130" s="4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</row>
    <row r="131" spans="1:33" ht="115.5" customHeight="1" x14ac:dyDescent="0.5">
      <c r="A131" s="63"/>
      <c r="B131" s="91"/>
      <c r="C131" s="43"/>
      <c r="D131" s="38" t="s">
        <v>29</v>
      </c>
      <c r="E131" s="48">
        <v>27095.8</v>
      </c>
      <c r="F131" s="48">
        <v>1520.3</v>
      </c>
      <c r="G131" s="48">
        <v>0</v>
      </c>
      <c r="H131" s="48">
        <v>0</v>
      </c>
      <c r="I131" s="48">
        <v>0</v>
      </c>
      <c r="J131" s="49">
        <f t="shared" si="34"/>
        <v>0</v>
      </c>
      <c r="K131" s="50">
        <f t="shared" si="19"/>
        <v>0</v>
      </c>
      <c r="L131" s="50">
        <f t="shared" si="17"/>
        <v>0</v>
      </c>
      <c r="M131" s="50">
        <f>IF(I131=0,0,I131/#REF!*100)</f>
        <v>0</v>
      </c>
      <c r="N131" s="88"/>
      <c r="O131" s="75"/>
      <c r="P131" s="64"/>
      <c r="Q131" s="4"/>
      <c r="R131" s="4"/>
      <c r="S131" s="4"/>
      <c r="T131" s="4"/>
      <c r="U131" s="4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</row>
    <row r="132" spans="1:33" ht="115.5" customHeight="1" x14ac:dyDescent="0.5">
      <c r="A132" s="63"/>
      <c r="B132" s="91"/>
      <c r="C132" s="43"/>
      <c r="D132" s="40" t="s">
        <v>30</v>
      </c>
      <c r="E132" s="48">
        <v>0</v>
      </c>
      <c r="F132" s="93">
        <v>0</v>
      </c>
      <c r="G132" s="48">
        <v>0</v>
      </c>
      <c r="H132" s="48">
        <v>0</v>
      </c>
      <c r="I132" s="48">
        <v>0</v>
      </c>
      <c r="J132" s="49">
        <f t="shared" si="34"/>
        <v>0</v>
      </c>
      <c r="K132" s="50">
        <f t="shared" si="19"/>
        <v>0</v>
      </c>
      <c r="L132" s="50">
        <f t="shared" si="17"/>
        <v>0</v>
      </c>
      <c r="M132" s="50">
        <f>IF(I132=0,0,I132/F131*100)</f>
        <v>0</v>
      </c>
      <c r="N132" s="88"/>
      <c r="O132" s="75"/>
      <c r="P132" s="64"/>
      <c r="Q132" s="4"/>
      <c r="R132" s="4"/>
      <c r="S132" s="4"/>
      <c r="T132" s="4"/>
      <c r="U132" s="4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</row>
    <row r="133" spans="1:33" ht="105" customHeight="1" x14ac:dyDescent="0.5">
      <c r="A133" s="63">
        <v>18</v>
      </c>
      <c r="B133" s="42" t="s">
        <v>74</v>
      </c>
      <c r="C133" s="43">
        <v>9</v>
      </c>
      <c r="D133" s="26" t="s">
        <v>23</v>
      </c>
      <c r="E133" s="27">
        <f>E134+E135+E136+E138</f>
        <v>2983.3</v>
      </c>
      <c r="F133" s="27">
        <v>2983.3</v>
      </c>
      <c r="G133" s="27">
        <f t="shared" ref="G133:I133" si="35">G134+G135+G136+G138</f>
        <v>1936.6</v>
      </c>
      <c r="H133" s="27">
        <f t="shared" si="35"/>
        <v>1936.5</v>
      </c>
      <c r="I133" s="27">
        <f t="shared" si="35"/>
        <v>1846.6</v>
      </c>
      <c r="J133" s="28">
        <f>I133-G133</f>
        <v>-90</v>
      </c>
      <c r="K133" s="27">
        <f t="shared" si="19"/>
        <v>95.357603924606252</v>
      </c>
      <c r="L133" s="27">
        <f t="shared" si="17"/>
        <v>95.352679954559534</v>
      </c>
      <c r="M133" s="27">
        <f t="shared" si="18"/>
        <v>61.897898300539666</v>
      </c>
      <c r="N133" s="45"/>
      <c r="O133" s="75" t="s">
        <v>57</v>
      </c>
      <c r="P133" s="57" t="s">
        <v>75</v>
      </c>
      <c r="Q133" s="4"/>
      <c r="R133" s="4"/>
      <c r="S133" s="4"/>
      <c r="T133" s="4"/>
      <c r="U133" s="4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</row>
    <row r="134" spans="1:33" ht="105" customHeight="1" x14ac:dyDescent="0.5">
      <c r="A134" s="63"/>
      <c r="B134" s="42"/>
      <c r="C134" s="43"/>
      <c r="D134" s="33" t="s">
        <v>25</v>
      </c>
      <c r="E134" s="48">
        <v>0</v>
      </c>
      <c r="F134" s="48">
        <v>0</v>
      </c>
      <c r="G134" s="48">
        <v>0</v>
      </c>
      <c r="H134" s="48">
        <v>0</v>
      </c>
      <c r="I134" s="48">
        <v>0</v>
      </c>
      <c r="J134" s="49">
        <f t="shared" ref="J134:J139" si="36">I134-G134</f>
        <v>0</v>
      </c>
      <c r="K134" s="48">
        <f t="shared" si="19"/>
        <v>0</v>
      </c>
      <c r="L134" s="48">
        <f t="shared" si="17"/>
        <v>0</v>
      </c>
      <c r="M134" s="50">
        <f t="shared" si="18"/>
        <v>0</v>
      </c>
      <c r="N134" s="45"/>
      <c r="O134" s="75"/>
      <c r="P134" s="58"/>
      <c r="Q134" s="4"/>
      <c r="R134" s="4"/>
      <c r="S134" s="4"/>
      <c r="T134" s="4"/>
      <c r="U134" s="4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</row>
    <row r="135" spans="1:33" ht="105" customHeight="1" x14ac:dyDescent="0.5">
      <c r="A135" s="63"/>
      <c r="B135" s="42"/>
      <c r="C135" s="43"/>
      <c r="D135" s="33" t="s">
        <v>26</v>
      </c>
      <c r="E135" s="67">
        <v>2883.3</v>
      </c>
      <c r="F135" s="67">
        <v>2883.3</v>
      </c>
      <c r="G135" s="67">
        <v>1876.6</v>
      </c>
      <c r="H135" s="67">
        <v>1876.5</v>
      </c>
      <c r="I135" s="67">
        <v>1786.6</v>
      </c>
      <c r="J135" s="53">
        <f t="shared" si="36"/>
        <v>-90</v>
      </c>
      <c r="K135" s="50">
        <f t="shared" si="19"/>
        <v>95.209166000532903</v>
      </c>
      <c r="L135" s="50">
        <f t="shared" ref="L135:L160" si="37">IF(I135=0,0,I135/G135*100)</f>
        <v>95.204092507726727</v>
      </c>
      <c r="M135" s="50">
        <f t="shared" ref="M135:M160" si="38">IF(I135=0,0,I135/F135*100)</f>
        <v>61.963722123955179</v>
      </c>
      <c r="N135" s="45"/>
      <c r="O135" s="75"/>
      <c r="P135" s="58"/>
      <c r="Q135" s="4"/>
      <c r="R135" s="4"/>
      <c r="S135" s="4"/>
      <c r="T135" s="4"/>
      <c r="U135" s="4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</row>
    <row r="136" spans="1:33" ht="105" customHeight="1" x14ac:dyDescent="0.5">
      <c r="A136" s="63"/>
      <c r="B136" s="42"/>
      <c r="C136" s="43"/>
      <c r="D136" s="33" t="s">
        <v>27</v>
      </c>
      <c r="E136" s="67">
        <v>100</v>
      </c>
      <c r="F136" s="67">
        <v>100</v>
      </c>
      <c r="G136" s="67">
        <v>60</v>
      </c>
      <c r="H136" s="67">
        <v>60</v>
      </c>
      <c r="I136" s="67">
        <v>60</v>
      </c>
      <c r="J136" s="53" t="s">
        <v>76</v>
      </c>
      <c r="K136" s="50">
        <f t="shared" ref="K136:K160" si="39">IF(I136=0, ,I136/H136*100)</f>
        <v>100</v>
      </c>
      <c r="L136" s="50">
        <f t="shared" si="37"/>
        <v>100</v>
      </c>
      <c r="M136" s="50">
        <f t="shared" si="38"/>
        <v>60</v>
      </c>
      <c r="N136" s="45"/>
      <c r="O136" s="75"/>
      <c r="P136" s="58"/>
      <c r="Q136" s="4"/>
      <c r="R136" s="4"/>
      <c r="S136" s="4"/>
      <c r="T136" s="4"/>
      <c r="U136" s="4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</row>
    <row r="137" spans="1:33" ht="105" customHeight="1" x14ac:dyDescent="0.5">
      <c r="A137" s="63"/>
      <c r="B137" s="42"/>
      <c r="C137" s="43"/>
      <c r="D137" s="36" t="s">
        <v>28</v>
      </c>
      <c r="E137" s="67">
        <v>0</v>
      </c>
      <c r="F137" s="67">
        <v>0</v>
      </c>
      <c r="G137" s="67">
        <v>0</v>
      </c>
      <c r="H137" s="67">
        <v>0</v>
      </c>
      <c r="I137" s="67">
        <v>0</v>
      </c>
      <c r="J137" s="49">
        <f t="shared" si="36"/>
        <v>0</v>
      </c>
      <c r="K137" s="50">
        <f t="shared" si="39"/>
        <v>0</v>
      </c>
      <c r="L137" s="50">
        <f t="shared" si="37"/>
        <v>0</v>
      </c>
      <c r="M137" s="50">
        <f t="shared" si="38"/>
        <v>0</v>
      </c>
      <c r="N137" s="45"/>
      <c r="O137" s="75"/>
      <c r="P137" s="58"/>
      <c r="Q137" s="4"/>
      <c r="R137" s="4"/>
      <c r="S137" s="4"/>
      <c r="T137" s="4"/>
      <c r="U137" s="4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</row>
    <row r="138" spans="1:33" ht="105" customHeight="1" x14ac:dyDescent="0.5">
      <c r="A138" s="63"/>
      <c r="B138" s="42"/>
      <c r="C138" s="43"/>
      <c r="D138" s="38" t="s">
        <v>29</v>
      </c>
      <c r="E138" s="48">
        <v>0</v>
      </c>
      <c r="F138" s="48">
        <v>0</v>
      </c>
      <c r="G138" s="48">
        <v>0</v>
      </c>
      <c r="H138" s="48">
        <v>0</v>
      </c>
      <c r="I138" s="48">
        <v>0</v>
      </c>
      <c r="J138" s="49">
        <f t="shared" si="36"/>
        <v>0</v>
      </c>
      <c r="K138" s="50">
        <f t="shared" si="39"/>
        <v>0</v>
      </c>
      <c r="L138" s="50">
        <f t="shared" si="37"/>
        <v>0</v>
      </c>
      <c r="M138" s="50">
        <f t="shared" si="38"/>
        <v>0</v>
      </c>
      <c r="N138" s="45"/>
      <c r="O138" s="75"/>
      <c r="P138" s="58"/>
      <c r="Q138" s="4"/>
      <c r="R138" s="4"/>
      <c r="S138" s="4"/>
      <c r="T138" s="4"/>
      <c r="U138" s="4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</row>
    <row r="139" spans="1:33" ht="105" customHeight="1" x14ac:dyDescent="0.5">
      <c r="A139" s="63"/>
      <c r="B139" s="42"/>
      <c r="C139" s="43"/>
      <c r="D139" s="40" t="s">
        <v>30</v>
      </c>
      <c r="E139" s="48">
        <v>0</v>
      </c>
      <c r="F139" s="48">
        <v>0</v>
      </c>
      <c r="G139" s="48">
        <v>0</v>
      </c>
      <c r="H139" s="48">
        <v>0</v>
      </c>
      <c r="I139" s="48">
        <v>0</v>
      </c>
      <c r="J139" s="49">
        <f t="shared" si="36"/>
        <v>0</v>
      </c>
      <c r="K139" s="50">
        <f t="shared" si="39"/>
        <v>0</v>
      </c>
      <c r="L139" s="50">
        <f t="shared" si="37"/>
        <v>0</v>
      </c>
      <c r="M139" s="50">
        <f t="shared" si="38"/>
        <v>0</v>
      </c>
      <c r="N139" s="45"/>
      <c r="O139" s="75"/>
      <c r="P139" s="58"/>
      <c r="Q139" s="4"/>
      <c r="R139" s="4"/>
      <c r="S139" s="4"/>
      <c r="T139" s="4"/>
      <c r="U139" s="4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</row>
    <row r="140" spans="1:33" ht="111.75" customHeight="1" x14ac:dyDescent="0.5">
      <c r="A140" s="63">
        <v>19</v>
      </c>
      <c r="B140" s="42" t="s">
        <v>77</v>
      </c>
      <c r="C140" s="43">
        <v>6</v>
      </c>
      <c r="D140" s="26" t="s">
        <v>23</v>
      </c>
      <c r="E140" s="27">
        <f>E141+E142+E143+E145</f>
        <v>88256.400000000009</v>
      </c>
      <c r="F140" s="27">
        <f t="shared" ref="F140:I140" si="40">F141+F142+F143+F145</f>
        <v>93298.8</v>
      </c>
      <c r="G140" s="27">
        <f t="shared" si="40"/>
        <v>59883.170000000013</v>
      </c>
      <c r="H140" s="27">
        <f t="shared" si="40"/>
        <v>61281.05</v>
      </c>
      <c r="I140" s="27">
        <f t="shared" si="40"/>
        <v>58425.748460000003</v>
      </c>
      <c r="J140" s="28">
        <f>I140-G140</f>
        <v>-1457.4215400000103</v>
      </c>
      <c r="K140" s="27">
        <f t="shared" si="39"/>
        <v>95.340645207613122</v>
      </c>
      <c r="L140" s="27">
        <f t="shared" si="37"/>
        <v>97.56622513470812</v>
      </c>
      <c r="M140" s="27">
        <f t="shared" si="38"/>
        <v>62.622186416116818</v>
      </c>
      <c r="N140" s="94"/>
      <c r="O140" s="75" t="s">
        <v>57</v>
      </c>
      <c r="P140" s="59" t="s">
        <v>78</v>
      </c>
      <c r="Q140" s="4"/>
      <c r="R140" s="4"/>
      <c r="S140" s="4"/>
      <c r="T140" s="4"/>
      <c r="U140" s="4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</row>
    <row r="141" spans="1:33" ht="111.75" customHeight="1" x14ac:dyDescent="0.5">
      <c r="A141" s="63"/>
      <c r="B141" s="42"/>
      <c r="C141" s="43"/>
      <c r="D141" s="33" t="s">
        <v>25</v>
      </c>
      <c r="E141" s="67">
        <v>0</v>
      </c>
      <c r="F141" s="67">
        <v>0</v>
      </c>
      <c r="G141" s="67">
        <v>0</v>
      </c>
      <c r="H141" s="67">
        <v>0</v>
      </c>
      <c r="I141" s="67">
        <v>0</v>
      </c>
      <c r="J141" s="49">
        <v>0</v>
      </c>
      <c r="K141" s="50">
        <f t="shared" si="39"/>
        <v>0</v>
      </c>
      <c r="L141" s="50">
        <f t="shared" si="37"/>
        <v>0</v>
      </c>
      <c r="M141" s="50">
        <f t="shared" si="38"/>
        <v>0</v>
      </c>
      <c r="N141" s="94"/>
      <c r="O141" s="75"/>
      <c r="P141" s="64"/>
      <c r="Q141" s="4"/>
      <c r="R141" s="4"/>
      <c r="S141" s="4"/>
      <c r="T141" s="4"/>
      <c r="U141" s="4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</row>
    <row r="142" spans="1:33" ht="111.75" customHeight="1" x14ac:dyDescent="0.5">
      <c r="A142" s="63"/>
      <c r="B142" s="42"/>
      <c r="C142" s="43"/>
      <c r="D142" s="33" t="s">
        <v>26</v>
      </c>
      <c r="E142" s="67">
        <v>82956.400000000009</v>
      </c>
      <c r="F142" s="67">
        <v>83734.400000000009</v>
      </c>
      <c r="G142" s="67">
        <v>54024.080000000009</v>
      </c>
      <c r="H142" s="67">
        <v>53574.96</v>
      </c>
      <c r="I142" s="67">
        <v>52572.538460000003</v>
      </c>
      <c r="J142" s="53">
        <v>-1074.0668699999987</v>
      </c>
      <c r="K142" s="50">
        <f t="shared" si="39"/>
        <v>98.128936465841505</v>
      </c>
      <c r="L142" s="50">
        <f t="shared" si="37"/>
        <v>97.313158243509179</v>
      </c>
      <c r="M142" s="50">
        <f t="shared" si="38"/>
        <v>62.784875105094194</v>
      </c>
      <c r="N142" s="94"/>
      <c r="O142" s="75"/>
      <c r="P142" s="64"/>
      <c r="Q142" s="4"/>
      <c r="R142" s="4"/>
      <c r="S142" s="4"/>
      <c r="T142" s="4"/>
      <c r="U142" s="4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</row>
    <row r="143" spans="1:33" ht="111.75" customHeight="1" x14ac:dyDescent="0.5">
      <c r="A143" s="63"/>
      <c r="B143" s="42"/>
      <c r="C143" s="43"/>
      <c r="D143" s="33" t="s">
        <v>27</v>
      </c>
      <c r="E143" s="67">
        <v>5300</v>
      </c>
      <c r="F143" s="68">
        <v>9564.4</v>
      </c>
      <c r="G143" s="67">
        <v>5859.09</v>
      </c>
      <c r="H143" s="67">
        <v>7706.09</v>
      </c>
      <c r="I143" s="67">
        <v>5853.21</v>
      </c>
      <c r="J143" s="49">
        <v>0</v>
      </c>
      <c r="K143" s="50">
        <f t="shared" si="39"/>
        <v>75.955640279311552</v>
      </c>
      <c r="L143" s="50">
        <f t="shared" si="37"/>
        <v>99.899643118641293</v>
      </c>
      <c r="M143" s="50">
        <f t="shared" si="38"/>
        <v>61.19787963698716</v>
      </c>
      <c r="N143" s="94"/>
      <c r="O143" s="75"/>
      <c r="P143" s="64"/>
      <c r="Q143" s="4"/>
      <c r="R143" s="4"/>
      <c r="S143" s="4"/>
      <c r="T143" s="4"/>
      <c r="U143" s="4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</row>
    <row r="144" spans="1:33" ht="149.25" customHeight="1" x14ac:dyDescent="0.5">
      <c r="A144" s="63"/>
      <c r="B144" s="42"/>
      <c r="C144" s="43"/>
      <c r="D144" s="36" t="s">
        <v>28</v>
      </c>
      <c r="E144" s="67">
        <v>0</v>
      </c>
      <c r="F144" s="67">
        <v>0</v>
      </c>
      <c r="G144" s="67">
        <v>0</v>
      </c>
      <c r="H144" s="67">
        <v>0</v>
      </c>
      <c r="I144" s="67">
        <v>0</v>
      </c>
      <c r="J144" s="49">
        <v>0</v>
      </c>
      <c r="K144" s="50">
        <f t="shared" si="39"/>
        <v>0</v>
      </c>
      <c r="L144" s="50">
        <f t="shared" si="37"/>
        <v>0</v>
      </c>
      <c r="M144" s="50">
        <f t="shared" si="38"/>
        <v>0</v>
      </c>
      <c r="N144" s="94"/>
      <c r="O144" s="75"/>
      <c r="P144" s="64"/>
      <c r="Q144" s="4"/>
      <c r="R144" s="4"/>
      <c r="S144" s="4"/>
      <c r="T144" s="4"/>
      <c r="U144" s="4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</row>
    <row r="145" spans="1:33" ht="139.5" customHeight="1" x14ac:dyDescent="0.5">
      <c r="A145" s="63"/>
      <c r="B145" s="42"/>
      <c r="C145" s="43"/>
      <c r="D145" s="38" t="s">
        <v>29</v>
      </c>
      <c r="E145" s="48">
        <v>0</v>
      </c>
      <c r="F145" s="48">
        <v>0</v>
      </c>
      <c r="G145" s="48">
        <v>0</v>
      </c>
      <c r="H145" s="48">
        <v>0</v>
      </c>
      <c r="I145" s="48">
        <v>0</v>
      </c>
      <c r="J145" s="49">
        <v>0</v>
      </c>
      <c r="K145" s="50">
        <f t="shared" si="39"/>
        <v>0</v>
      </c>
      <c r="L145" s="50">
        <f t="shared" si="37"/>
        <v>0</v>
      </c>
      <c r="M145" s="50">
        <f t="shared" si="38"/>
        <v>0</v>
      </c>
      <c r="N145" s="94"/>
      <c r="O145" s="75"/>
      <c r="P145" s="64"/>
      <c r="Q145" s="4"/>
      <c r="R145" s="4"/>
      <c r="S145" s="4"/>
      <c r="T145" s="4"/>
      <c r="U145" s="4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</row>
    <row r="146" spans="1:33" ht="111.75" customHeight="1" x14ac:dyDescent="0.5">
      <c r="A146" s="63"/>
      <c r="B146" s="42"/>
      <c r="C146" s="43"/>
      <c r="D146" s="40" t="s">
        <v>30</v>
      </c>
      <c r="E146" s="48">
        <v>0</v>
      </c>
      <c r="F146" s="48">
        <v>0</v>
      </c>
      <c r="G146" s="48">
        <v>0</v>
      </c>
      <c r="H146" s="48">
        <v>0</v>
      </c>
      <c r="I146" s="48">
        <v>0</v>
      </c>
      <c r="J146" s="49">
        <v>0</v>
      </c>
      <c r="K146" s="50">
        <f t="shared" si="39"/>
        <v>0</v>
      </c>
      <c r="L146" s="50">
        <f t="shared" si="37"/>
        <v>0</v>
      </c>
      <c r="M146" s="50">
        <f t="shared" si="38"/>
        <v>0</v>
      </c>
      <c r="N146" s="94"/>
      <c r="O146" s="75"/>
      <c r="P146" s="64"/>
      <c r="Q146" s="4"/>
      <c r="R146" s="4"/>
      <c r="S146" s="4"/>
      <c r="T146" s="4"/>
      <c r="U146" s="4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1:33" s="5" customFormat="1" ht="129.75" customHeight="1" x14ac:dyDescent="0.5">
      <c r="A147" s="63">
        <v>20</v>
      </c>
      <c r="B147" s="42" t="s">
        <v>79</v>
      </c>
      <c r="C147" s="43">
        <v>10</v>
      </c>
      <c r="D147" s="26" t="s">
        <v>23</v>
      </c>
      <c r="E147" s="27">
        <f>E148+E149+E150+E152</f>
        <v>499269.82200000004</v>
      </c>
      <c r="F147" s="27">
        <f t="shared" ref="F147:I147" si="41">F148+F149+F150+F152</f>
        <v>503710.74459000002</v>
      </c>
      <c r="G147" s="27">
        <f t="shared" si="41"/>
        <v>339268.32524999999</v>
      </c>
      <c r="H147" s="27">
        <f t="shared" si="41"/>
        <v>338529.76475000003</v>
      </c>
      <c r="I147" s="27">
        <f t="shared" si="41"/>
        <v>299091.38656999997</v>
      </c>
      <c r="J147" s="28">
        <f>I147-G147</f>
        <v>-40176.938680000021</v>
      </c>
      <c r="K147" s="27">
        <f t="shared" si="39"/>
        <v>88.350100261014035</v>
      </c>
      <c r="L147" s="27">
        <f t="shared" si="37"/>
        <v>88.15776903122493</v>
      </c>
      <c r="M147" s="27">
        <f t="shared" si="38"/>
        <v>59.377607045775484</v>
      </c>
      <c r="N147" s="45"/>
      <c r="O147" s="75" t="s">
        <v>80</v>
      </c>
      <c r="P147" s="59" t="s">
        <v>81</v>
      </c>
      <c r="Q147" s="4"/>
      <c r="R147" s="4"/>
      <c r="S147" s="4"/>
      <c r="T147" s="4"/>
      <c r="U147" s="4"/>
    </row>
    <row r="148" spans="1:33" s="5" customFormat="1" ht="136.5" customHeight="1" x14ac:dyDescent="0.5">
      <c r="A148" s="63"/>
      <c r="B148" s="42"/>
      <c r="C148" s="43"/>
      <c r="D148" s="33" t="s">
        <v>25</v>
      </c>
      <c r="E148" s="67">
        <v>3908.1</v>
      </c>
      <c r="F148" s="68">
        <v>3908.1</v>
      </c>
      <c r="G148" s="67">
        <v>3252.0549999999998</v>
      </c>
      <c r="H148" s="67">
        <v>2682.5</v>
      </c>
      <c r="I148" s="67">
        <v>2248.61067</v>
      </c>
      <c r="J148" s="53">
        <v>-837.33466999999996</v>
      </c>
      <c r="K148" s="50">
        <f t="shared" si="39"/>
        <v>83.825188070829455</v>
      </c>
      <c r="L148" s="50">
        <f t="shared" si="37"/>
        <v>69.144300142525267</v>
      </c>
      <c r="M148" s="50">
        <f t="shared" si="38"/>
        <v>57.537183541874569</v>
      </c>
      <c r="N148" s="45"/>
      <c r="O148" s="75"/>
      <c r="P148" s="64"/>
      <c r="Q148" s="4"/>
      <c r="R148" s="4"/>
      <c r="S148" s="4"/>
      <c r="T148" s="4"/>
      <c r="U148" s="4"/>
    </row>
    <row r="149" spans="1:33" s="5" customFormat="1" ht="136.5" customHeight="1" x14ac:dyDescent="0.5">
      <c r="A149" s="63"/>
      <c r="B149" s="42"/>
      <c r="C149" s="43"/>
      <c r="D149" s="33" t="s">
        <v>26</v>
      </c>
      <c r="E149" s="67">
        <v>1809.55</v>
      </c>
      <c r="F149" s="68">
        <v>33558.979570000003</v>
      </c>
      <c r="G149" s="67">
        <v>33481.355069999998</v>
      </c>
      <c r="H149" s="67">
        <v>33312.349569999998</v>
      </c>
      <c r="I149" s="67">
        <v>33155.296409999995</v>
      </c>
      <c r="J149" s="53">
        <v>-4895.2077300000001</v>
      </c>
      <c r="K149" s="50">
        <f t="shared" si="39"/>
        <v>99.528543732197633</v>
      </c>
      <c r="L149" s="50">
        <f t="shared" si="37"/>
        <v>99.026148555462271</v>
      </c>
      <c r="M149" s="50">
        <f t="shared" si="38"/>
        <v>98.797093460014267</v>
      </c>
      <c r="N149" s="45"/>
      <c r="O149" s="75"/>
      <c r="P149" s="64"/>
      <c r="Q149" s="4"/>
      <c r="R149" s="4"/>
      <c r="S149" s="4"/>
      <c r="T149" s="4"/>
      <c r="U149" s="4"/>
    </row>
    <row r="150" spans="1:33" s="5" customFormat="1" ht="136.5" customHeight="1" x14ac:dyDescent="0.5">
      <c r="A150" s="63"/>
      <c r="B150" s="42"/>
      <c r="C150" s="43"/>
      <c r="D150" s="33" t="s">
        <v>27</v>
      </c>
      <c r="E150" s="67">
        <v>348194.10000000003</v>
      </c>
      <c r="F150" s="68">
        <v>440500.78824000002</v>
      </c>
      <c r="G150" s="67">
        <v>302534.91518000001</v>
      </c>
      <c r="H150" s="67">
        <v>302534.91518000001</v>
      </c>
      <c r="I150" s="67">
        <v>263687.47949</v>
      </c>
      <c r="J150" s="53">
        <v>-20038.786640000006</v>
      </c>
      <c r="K150" s="50">
        <f t="shared" si="39"/>
        <v>87.159354593208903</v>
      </c>
      <c r="L150" s="50">
        <f t="shared" si="37"/>
        <v>87.159354593208903</v>
      </c>
      <c r="M150" s="50">
        <f t="shared" si="38"/>
        <v>59.86084168964846</v>
      </c>
      <c r="N150" s="45"/>
      <c r="O150" s="75"/>
      <c r="P150" s="64"/>
      <c r="Q150" s="4"/>
      <c r="R150" s="4"/>
      <c r="S150" s="4"/>
      <c r="T150" s="4"/>
      <c r="U150" s="4"/>
    </row>
    <row r="151" spans="1:33" s="5" customFormat="1" ht="136.5" customHeight="1" x14ac:dyDescent="0.5">
      <c r="A151" s="63"/>
      <c r="B151" s="42"/>
      <c r="C151" s="43"/>
      <c r="D151" s="36" t="s">
        <v>28</v>
      </c>
      <c r="E151" s="67">
        <v>0</v>
      </c>
      <c r="F151" s="67">
        <v>0</v>
      </c>
      <c r="G151" s="48">
        <v>0</v>
      </c>
      <c r="H151" s="48">
        <v>0</v>
      </c>
      <c r="I151" s="48">
        <v>0</v>
      </c>
      <c r="J151" s="49">
        <f t="shared" ref="J151:J153" si="42">I151-G151</f>
        <v>0</v>
      </c>
      <c r="K151" s="50">
        <f t="shared" si="39"/>
        <v>0</v>
      </c>
      <c r="L151" s="50">
        <f t="shared" si="37"/>
        <v>0</v>
      </c>
      <c r="M151" s="50">
        <f t="shared" si="38"/>
        <v>0</v>
      </c>
      <c r="N151" s="45"/>
      <c r="O151" s="75"/>
      <c r="P151" s="64"/>
      <c r="Q151" s="4"/>
      <c r="R151" s="4"/>
      <c r="S151" s="4"/>
      <c r="T151" s="4"/>
      <c r="U151" s="4"/>
    </row>
    <row r="152" spans="1:33" s="5" customFormat="1" ht="136.5" customHeight="1" x14ac:dyDescent="0.5">
      <c r="A152" s="63"/>
      <c r="B152" s="42"/>
      <c r="C152" s="43"/>
      <c r="D152" s="38" t="s">
        <v>29</v>
      </c>
      <c r="E152" s="67">
        <v>145358.07199999999</v>
      </c>
      <c r="F152" s="67">
        <v>25742.876780000002</v>
      </c>
      <c r="G152" s="67">
        <v>0</v>
      </c>
      <c r="H152" s="67">
        <v>0</v>
      </c>
      <c r="I152" s="67">
        <v>0</v>
      </c>
      <c r="J152" s="49">
        <f t="shared" si="42"/>
        <v>0</v>
      </c>
      <c r="K152" s="50">
        <f t="shared" si="39"/>
        <v>0</v>
      </c>
      <c r="L152" s="50">
        <f t="shared" si="37"/>
        <v>0</v>
      </c>
      <c r="M152" s="50">
        <f t="shared" si="38"/>
        <v>0</v>
      </c>
      <c r="N152" s="45"/>
      <c r="O152" s="75"/>
      <c r="P152" s="64"/>
      <c r="Q152" s="4"/>
      <c r="R152" s="4"/>
      <c r="S152" s="4"/>
      <c r="T152" s="4"/>
      <c r="U152" s="4"/>
    </row>
    <row r="153" spans="1:33" ht="136.5" customHeight="1" x14ac:dyDescent="0.5">
      <c r="A153" s="63"/>
      <c r="B153" s="42"/>
      <c r="C153" s="43"/>
      <c r="D153" s="40" t="s">
        <v>30</v>
      </c>
      <c r="E153" s="48">
        <v>0</v>
      </c>
      <c r="F153" s="67">
        <v>0</v>
      </c>
      <c r="G153" s="67">
        <v>0</v>
      </c>
      <c r="H153" s="67">
        <v>0</v>
      </c>
      <c r="I153" s="67">
        <v>0</v>
      </c>
      <c r="J153" s="49">
        <f t="shared" si="42"/>
        <v>0</v>
      </c>
      <c r="K153" s="50">
        <f t="shared" si="39"/>
        <v>0</v>
      </c>
      <c r="L153" s="50">
        <f t="shared" si="37"/>
        <v>0</v>
      </c>
      <c r="M153" s="50">
        <f t="shared" si="38"/>
        <v>0</v>
      </c>
      <c r="N153" s="45"/>
      <c r="O153" s="75"/>
      <c r="P153" s="64"/>
      <c r="Q153" s="4"/>
      <c r="R153" s="4"/>
      <c r="S153" s="4"/>
      <c r="T153" s="4"/>
      <c r="U153" s="4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1:33" ht="114" customHeight="1" x14ac:dyDescent="0.5">
      <c r="A154" s="63">
        <v>21</v>
      </c>
      <c r="B154" s="42" t="s">
        <v>82</v>
      </c>
      <c r="C154" s="43">
        <v>12</v>
      </c>
      <c r="D154" s="26" t="s">
        <v>23</v>
      </c>
      <c r="E154" s="27">
        <f>E155+E156+E157+E159</f>
        <v>1535.5</v>
      </c>
      <c r="F154" s="27">
        <f t="shared" ref="F154:I154" si="43">F155+F156+F157+F159</f>
        <v>1936</v>
      </c>
      <c r="G154" s="27">
        <f t="shared" si="43"/>
        <v>717</v>
      </c>
      <c r="H154" s="27">
        <f t="shared" si="43"/>
        <v>894</v>
      </c>
      <c r="I154" s="27">
        <f t="shared" si="43"/>
        <v>714.59500000000003</v>
      </c>
      <c r="J154" s="28">
        <f>I154-G154</f>
        <v>-2.4049999999999727</v>
      </c>
      <c r="K154" s="27">
        <f t="shared" si="39"/>
        <v>79.932326621923949</v>
      </c>
      <c r="L154" s="27">
        <f t="shared" si="37"/>
        <v>99.664574616457472</v>
      </c>
      <c r="M154" s="27">
        <f t="shared" si="38"/>
        <v>36.910898760330582</v>
      </c>
      <c r="N154" s="88"/>
      <c r="O154" s="95" t="s">
        <v>80</v>
      </c>
      <c r="P154" s="96" t="s">
        <v>83</v>
      </c>
      <c r="Q154" s="4"/>
      <c r="R154" s="4"/>
      <c r="S154" s="4"/>
      <c r="T154" s="4"/>
      <c r="U154" s="4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1:33" ht="105.75" customHeight="1" x14ac:dyDescent="0.5">
      <c r="A155" s="63"/>
      <c r="B155" s="42"/>
      <c r="C155" s="43"/>
      <c r="D155" s="33" t="s">
        <v>25</v>
      </c>
      <c r="E155" s="48">
        <v>0</v>
      </c>
      <c r="F155" s="48">
        <v>0</v>
      </c>
      <c r="G155" s="48">
        <v>0</v>
      </c>
      <c r="H155" s="48">
        <v>0</v>
      </c>
      <c r="I155" s="48">
        <v>0</v>
      </c>
      <c r="J155" s="49">
        <f t="shared" ref="J155:J160" si="44">I155-G155</f>
        <v>0</v>
      </c>
      <c r="K155" s="50">
        <f t="shared" si="39"/>
        <v>0</v>
      </c>
      <c r="L155" s="50">
        <f t="shared" si="37"/>
        <v>0</v>
      </c>
      <c r="M155" s="50">
        <f t="shared" si="38"/>
        <v>0</v>
      </c>
      <c r="N155" s="97"/>
      <c r="O155" s="95"/>
      <c r="P155" s="98"/>
      <c r="Q155" s="4"/>
      <c r="R155" s="4"/>
      <c r="S155" s="4"/>
      <c r="T155" s="4"/>
      <c r="U155" s="4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</row>
    <row r="156" spans="1:33" ht="120" customHeight="1" x14ac:dyDescent="0.5">
      <c r="A156" s="63"/>
      <c r="B156" s="42"/>
      <c r="C156" s="43"/>
      <c r="D156" s="33" t="s">
        <v>26</v>
      </c>
      <c r="E156" s="48">
        <v>0</v>
      </c>
      <c r="F156" s="48">
        <v>0</v>
      </c>
      <c r="G156" s="48">
        <v>0</v>
      </c>
      <c r="H156" s="48">
        <v>0</v>
      </c>
      <c r="I156" s="48">
        <v>0</v>
      </c>
      <c r="J156" s="49">
        <f t="shared" si="44"/>
        <v>0</v>
      </c>
      <c r="K156" s="50">
        <f t="shared" si="39"/>
        <v>0</v>
      </c>
      <c r="L156" s="50">
        <f t="shared" si="37"/>
        <v>0</v>
      </c>
      <c r="M156" s="50">
        <f t="shared" si="38"/>
        <v>0</v>
      </c>
      <c r="N156" s="97"/>
      <c r="O156" s="95"/>
      <c r="P156" s="98"/>
      <c r="Q156" s="4"/>
      <c r="R156" s="4"/>
      <c r="S156" s="4"/>
      <c r="T156" s="4"/>
      <c r="U156" s="4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</row>
    <row r="157" spans="1:33" ht="111.75" customHeight="1" x14ac:dyDescent="0.5">
      <c r="A157" s="63"/>
      <c r="B157" s="42"/>
      <c r="C157" s="43"/>
      <c r="D157" s="33" t="s">
        <v>27</v>
      </c>
      <c r="E157" s="67">
        <v>300</v>
      </c>
      <c r="F157" s="67">
        <v>1336</v>
      </c>
      <c r="G157" s="56">
        <v>717</v>
      </c>
      <c r="H157" s="48">
        <v>894</v>
      </c>
      <c r="I157" s="48">
        <v>714.59500000000003</v>
      </c>
      <c r="J157" s="53">
        <f t="shared" si="44"/>
        <v>-2.4049999999999727</v>
      </c>
      <c r="K157" s="50">
        <f t="shared" si="39"/>
        <v>79.932326621923949</v>
      </c>
      <c r="L157" s="50">
        <f t="shared" si="37"/>
        <v>99.664574616457472</v>
      </c>
      <c r="M157" s="50">
        <f t="shared" si="38"/>
        <v>53.487649700598809</v>
      </c>
      <c r="N157" s="97"/>
      <c r="O157" s="95"/>
      <c r="P157" s="98"/>
      <c r="Q157" s="4"/>
      <c r="R157" s="4"/>
      <c r="S157" s="4"/>
      <c r="T157" s="4"/>
      <c r="U157" s="4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</row>
    <row r="158" spans="1:33" ht="165" customHeight="1" x14ac:dyDescent="0.5">
      <c r="A158" s="63"/>
      <c r="B158" s="42"/>
      <c r="C158" s="43"/>
      <c r="D158" s="36" t="s">
        <v>28</v>
      </c>
      <c r="E158" s="67">
        <v>0</v>
      </c>
      <c r="F158" s="67">
        <v>0</v>
      </c>
      <c r="G158" s="48">
        <v>0</v>
      </c>
      <c r="H158" s="48">
        <v>0</v>
      </c>
      <c r="I158" s="48">
        <v>0</v>
      </c>
      <c r="J158" s="49">
        <f t="shared" si="44"/>
        <v>0</v>
      </c>
      <c r="K158" s="50">
        <f t="shared" si="39"/>
        <v>0</v>
      </c>
      <c r="L158" s="50">
        <f t="shared" si="37"/>
        <v>0</v>
      </c>
      <c r="M158" s="50">
        <f t="shared" si="38"/>
        <v>0</v>
      </c>
      <c r="N158" s="97"/>
      <c r="O158" s="95"/>
      <c r="P158" s="98"/>
      <c r="Q158" s="4"/>
      <c r="R158" s="4"/>
      <c r="S158" s="4"/>
      <c r="T158" s="4"/>
      <c r="U158" s="4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</row>
    <row r="159" spans="1:33" ht="120.75" customHeight="1" x14ac:dyDescent="0.5">
      <c r="A159" s="63"/>
      <c r="B159" s="42"/>
      <c r="C159" s="43"/>
      <c r="D159" s="38" t="s">
        <v>29</v>
      </c>
      <c r="E159" s="67">
        <v>1235.5</v>
      </c>
      <c r="F159" s="68">
        <v>600</v>
      </c>
      <c r="G159" s="48">
        <v>0</v>
      </c>
      <c r="H159" s="48">
        <v>0</v>
      </c>
      <c r="I159" s="48">
        <v>0</v>
      </c>
      <c r="J159" s="49">
        <f t="shared" si="44"/>
        <v>0</v>
      </c>
      <c r="K159" s="50">
        <f t="shared" si="39"/>
        <v>0</v>
      </c>
      <c r="L159" s="50">
        <f t="shared" si="37"/>
        <v>0</v>
      </c>
      <c r="M159" s="50">
        <f t="shared" si="38"/>
        <v>0</v>
      </c>
      <c r="N159" s="97"/>
      <c r="O159" s="95"/>
      <c r="P159" s="98"/>
      <c r="Q159" s="4"/>
      <c r="R159" s="4"/>
      <c r="S159" s="4"/>
      <c r="T159" s="4"/>
      <c r="U159" s="4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</row>
    <row r="160" spans="1:33" ht="108.75" customHeight="1" x14ac:dyDescent="0.5">
      <c r="A160" s="63"/>
      <c r="B160" s="42"/>
      <c r="C160" s="43"/>
      <c r="D160" s="40" t="s">
        <v>30</v>
      </c>
      <c r="E160" s="48">
        <v>0</v>
      </c>
      <c r="F160" s="48">
        <v>0</v>
      </c>
      <c r="G160" s="48">
        <v>0</v>
      </c>
      <c r="H160" s="48">
        <v>0</v>
      </c>
      <c r="I160" s="48">
        <v>0</v>
      </c>
      <c r="J160" s="49">
        <f t="shared" si="44"/>
        <v>0</v>
      </c>
      <c r="K160" s="50">
        <f t="shared" si="39"/>
        <v>0</v>
      </c>
      <c r="L160" s="50">
        <f t="shared" si="37"/>
        <v>0</v>
      </c>
      <c r="M160" s="50">
        <f t="shared" si="38"/>
        <v>0</v>
      </c>
      <c r="N160" s="97"/>
      <c r="O160" s="95"/>
      <c r="P160" s="98"/>
      <c r="Q160" s="4"/>
      <c r="R160" s="4"/>
      <c r="S160" s="4"/>
      <c r="T160" s="4"/>
      <c r="U160" s="4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</row>
  </sheetData>
  <mergeCells count="141">
    <mergeCell ref="A154:A160"/>
    <mergeCell ref="B154:B160"/>
    <mergeCell ref="C154:C160"/>
    <mergeCell ref="N154:N160"/>
    <mergeCell ref="O154:O160"/>
    <mergeCell ref="P154:P160"/>
    <mergeCell ref="A147:A153"/>
    <mergeCell ref="B147:B153"/>
    <mergeCell ref="C147:C153"/>
    <mergeCell ref="N147:N153"/>
    <mergeCell ref="O147:O153"/>
    <mergeCell ref="P147:P153"/>
    <mergeCell ref="A140:A146"/>
    <mergeCell ref="B140:B146"/>
    <mergeCell ref="C140:C146"/>
    <mergeCell ref="N140:N146"/>
    <mergeCell ref="O140:O146"/>
    <mergeCell ref="P140:P146"/>
    <mergeCell ref="A133:A139"/>
    <mergeCell ref="B133:B139"/>
    <mergeCell ref="C133:C139"/>
    <mergeCell ref="N133:N139"/>
    <mergeCell ref="O133:O139"/>
    <mergeCell ref="P133:P139"/>
    <mergeCell ref="A126:A132"/>
    <mergeCell ref="B126:B132"/>
    <mergeCell ref="C126:C132"/>
    <mergeCell ref="N126:N132"/>
    <mergeCell ref="O126:O132"/>
    <mergeCell ref="P126:P132"/>
    <mergeCell ref="A119:A125"/>
    <mergeCell ref="B119:B125"/>
    <mergeCell ref="C119:C125"/>
    <mergeCell ref="N119:N125"/>
    <mergeCell ref="O119:O125"/>
    <mergeCell ref="P119:P125"/>
    <mergeCell ref="A112:A118"/>
    <mergeCell ref="B112:B118"/>
    <mergeCell ref="C112:C118"/>
    <mergeCell ref="N112:N118"/>
    <mergeCell ref="O112:O118"/>
    <mergeCell ref="P112:P118"/>
    <mergeCell ref="A105:A111"/>
    <mergeCell ref="B105:B111"/>
    <mergeCell ref="C105:C111"/>
    <mergeCell ref="N105:N111"/>
    <mergeCell ref="O105:O111"/>
    <mergeCell ref="P105:P111"/>
    <mergeCell ref="A98:A104"/>
    <mergeCell ref="B98:B104"/>
    <mergeCell ref="C98:C104"/>
    <mergeCell ref="N98:N104"/>
    <mergeCell ref="O98:O104"/>
    <mergeCell ref="P98:P104"/>
    <mergeCell ref="A91:A97"/>
    <mergeCell ref="B91:B97"/>
    <mergeCell ref="C91:C97"/>
    <mergeCell ref="N91:N97"/>
    <mergeCell ref="O91:O97"/>
    <mergeCell ref="P91:P97"/>
    <mergeCell ref="A84:A90"/>
    <mergeCell ref="B84:B90"/>
    <mergeCell ref="C84:C90"/>
    <mergeCell ref="N84:N90"/>
    <mergeCell ref="O84:O90"/>
    <mergeCell ref="P84:P90"/>
    <mergeCell ref="A77:A83"/>
    <mergeCell ref="B77:B83"/>
    <mergeCell ref="C77:C83"/>
    <mergeCell ref="N77:N83"/>
    <mergeCell ref="O77:O83"/>
    <mergeCell ref="P77:P83"/>
    <mergeCell ref="A70:A76"/>
    <mergeCell ref="B70:B76"/>
    <mergeCell ref="C70:C76"/>
    <mergeCell ref="N70:N76"/>
    <mergeCell ref="O70:O76"/>
    <mergeCell ref="P70:P76"/>
    <mergeCell ref="A63:A69"/>
    <mergeCell ref="B63:B69"/>
    <mergeCell ref="C63:C69"/>
    <mergeCell ref="N63:N69"/>
    <mergeCell ref="O63:O69"/>
    <mergeCell ref="P63:P69"/>
    <mergeCell ref="A56:A62"/>
    <mergeCell ref="B56:B62"/>
    <mergeCell ref="C56:C62"/>
    <mergeCell ref="N56:N62"/>
    <mergeCell ref="O56:O62"/>
    <mergeCell ref="P56:P62"/>
    <mergeCell ref="A49:A55"/>
    <mergeCell ref="B49:B55"/>
    <mergeCell ref="C49:C55"/>
    <mergeCell ref="N49:N55"/>
    <mergeCell ref="O49:O55"/>
    <mergeCell ref="P49:P55"/>
    <mergeCell ref="A42:A48"/>
    <mergeCell ref="B42:B48"/>
    <mergeCell ref="C42:C48"/>
    <mergeCell ref="N42:N48"/>
    <mergeCell ref="O42:O48"/>
    <mergeCell ref="P42:P48"/>
    <mergeCell ref="A35:A41"/>
    <mergeCell ref="B35:B41"/>
    <mergeCell ref="C35:C41"/>
    <mergeCell ref="N35:N41"/>
    <mergeCell ref="O35:O41"/>
    <mergeCell ref="P35:P41"/>
    <mergeCell ref="A28:A34"/>
    <mergeCell ref="B28:B34"/>
    <mergeCell ref="C28:C34"/>
    <mergeCell ref="N28:N34"/>
    <mergeCell ref="O28:O34"/>
    <mergeCell ref="P28:P34"/>
    <mergeCell ref="A21:A27"/>
    <mergeCell ref="B21:B27"/>
    <mergeCell ref="C21:C27"/>
    <mergeCell ref="N21:N27"/>
    <mergeCell ref="O21:O27"/>
    <mergeCell ref="P21:P27"/>
    <mergeCell ref="A14:A20"/>
    <mergeCell ref="B14:B20"/>
    <mergeCell ref="C14:C20"/>
    <mergeCell ref="N14:N20"/>
    <mergeCell ref="O14:O20"/>
    <mergeCell ref="P14:P20"/>
    <mergeCell ref="P4:P5"/>
    <mergeCell ref="A7:A13"/>
    <mergeCell ref="B7:B13"/>
    <mergeCell ref="C7:C13"/>
    <mergeCell ref="N7:N13"/>
    <mergeCell ref="O7:O13"/>
    <mergeCell ref="P7:P13"/>
    <mergeCell ref="A2:O2"/>
    <mergeCell ref="A4:A5"/>
    <mergeCell ref="B4:B5"/>
    <mergeCell ref="C4:C5"/>
    <mergeCell ref="D4:D5"/>
    <mergeCell ref="E4:M4"/>
    <mergeCell ref="N4:N5"/>
    <mergeCell ref="O4:O5"/>
  </mergeCells>
  <pageMargins left="0.59055118110236227" right="0" top="0" bottom="0" header="0" footer="0"/>
  <pageSetup paperSize="9" scale="26" orientation="landscape" horizontalDpi="0" verticalDpi="0" r:id="rId1"/>
  <rowBreaks count="10" manualBreakCount="10">
    <brk id="20" max="16383" man="1"/>
    <brk id="34" min="1" max="15" man="1"/>
    <brk id="48" min="1" max="15" man="1"/>
    <brk id="62" min="1" max="15" man="1"/>
    <brk id="76" min="1" max="15" man="1"/>
    <brk id="90" min="1" max="15" man="1"/>
    <brk id="104" max="16383" man="1"/>
    <brk id="118" min="1" max="15" man="1"/>
    <brk id="132" min="1" max="15" man="1"/>
    <brk id="14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СВОД(июль)</vt:lpstr>
      <vt:lpstr>'СВОД(июль)'!Заголовки_для_печати</vt:lpstr>
      <vt:lpstr>'СВОД(июль)'!Область_печати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2016-08-08T09:23:03Z</dcterms:modified>
</cp:coreProperties>
</file>