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14505" yWindow="45" windowWidth="14310" windowHeight="11295" tabRatio="562" firstSheet="1" activeTab="1"/>
  </bookViews>
  <sheets>
    <sheet name="МП 6" sheetId="10" state="hidden" r:id="rId1"/>
    <sheet name="СВОД(март)" sheetId="34" r:id="rId2"/>
  </sheets>
  <definedNames>
    <definedName name="_xlnm.Print_Titles" localSheetId="1">'СВОД(март)'!$4:$6</definedName>
    <definedName name="_xlnm.Print_Area" localSheetId="1">'СВОД(март)'!$A$1:$P$161</definedName>
  </definedNames>
  <calcPr calcId="144525"/>
</workbook>
</file>

<file path=xl/calcChain.xml><?xml version="1.0" encoding="utf-8"?>
<calcChain xmlns="http://schemas.openxmlformats.org/spreadsheetml/2006/main">
  <c r="G133" i="34" l="1"/>
  <c r="H133" i="34"/>
  <c r="I133" i="34"/>
  <c r="F126" i="34" l="1"/>
  <c r="E11" i="34" l="1"/>
  <c r="F10" i="34"/>
  <c r="J122" i="34" l="1"/>
  <c r="M160" i="34" l="1"/>
  <c r="L160" i="34"/>
  <c r="K160" i="34"/>
  <c r="J160" i="34"/>
  <c r="M159" i="34"/>
  <c r="L159" i="34"/>
  <c r="K159" i="34"/>
  <c r="J159" i="34"/>
  <c r="M158" i="34"/>
  <c r="L158" i="34"/>
  <c r="K158" i="34"/>
  <c r="J158" i="34"/>
  <c r="M157" i="34"/>
  <c r="L157" i="34"/>
  <c r="K157" i="34"/>
  <c r="J157" i="34"/>
  <c r="M156" i="34"/>
  <c r="L156" i="34"/>
  <c r="K156" i="34"/>
  <c r="J156" i="34"/>
  <c r="M155" i="34"/>
  <c r="L155" i="34"/>
  <c r="K155" i="34"/>
  <c r="J155" i="34"/>
  <c r="L154" i="34"/>
  <c r="I154" i="34"/>
  <c r="M154" i="34" s="1"/>
  <c r="H154" i="34"/>
  <c r="G154" i="34"/>
  <c r="F154" i="34"/>
  <c r="E154" i="34"/>
  <c r="M153" i="34"/>
  <c r="L153" i="34"/>
  <c r="K153" i="34"/>
  <c r="J153" i="34"/>
  <c r="M152" i="34"/>
  <c r="L152" i="34"/>
  <c r="K152" i="34"/>
  <c r="J152" i="34"/>
  <c r="M151" i="34"/>
  <c r="L151" i="34"/>
  <c r="K151" i="34"/>
  <c r="J151" i="34"/>
  <c r="M150" i="34"/>
  <c r="L150" i="34"/>
  <c r="K150" i="34"/>
  <c r="M149" i="34"/>
  <c r="L149" i="34"/>
  <c r="K149" i="34"/>
  <c r="M148" i="34"/>
  <c r="L148" i="34"/>
  <c r="K148" i="34"/>
  <c r="I147" i="34"/>
  <c r="J147" i="34" s="1"/>
  <c r="H147" i="34"/>
  <c r="G147" i="34"/>
  <c r="F147" i="34"/>
  <c r="E147" i="34"/>
  <c r="M146" i="34"/>
  <c r="L146" i="34"/>
  <c r="K146" i="34"/>
  <c r="J146" i="34"/>
  <c r="M145" i="34"/>
  <c r="L145" i="34"/>
  <c r="K145" i="34"/>
  <c r="J145" i="34"/>
  <c r="M144" i="34"/>
  <c r="L144" i="34"/>
  <c r="K144" i="34"/>
  <c r="J144" i="34"/>
  <c r="M143" i="34"/>
  <c r="L143" i="34"/>
  <c r="K143" i="34"/>
  <c r="J143" i="34"/>
  <c r="M142" i="34"/>
  <c r="L142" i="34"/>
  <c r="K142" i="34"/>
  <c r="J142" i="34"/>
  <c r="M141" i="34"/>
  <c r="L141" i="34"/>
  <c r="K141" i="34"/>
  <c r="J141" i="34"/>
  <c r="I140" i="34"/>
  <c r="H140" i="34"/>
  <c r="G140" i="34"/>
  <c r="F140" i="34"/>
  <c r="E140" i="34"/>
  <c r="M139" i="34"/>
  <c r="L139" i="34"/>
  <c r="K139" i="34"/>
  <c r="J139" i="34"/>
  <c r="M138" i="34"/>
  <c r="L138" i="34"/>
  <c r="K138" i="34"/>
  <c r="J138" i="34"/>
  <c r="M137" i="34"/>
  <c r="L137" i="34"/>
  <c r="K137" i="34"/>
  <c r="J137" i="34"/>
  <c r="M136" i="34"/>
  <c r="L136" i="34"/>
  <c r="K136" i="34"/>
  <c r="M135" i="34"/>
  <c r="L135" i="34"/>
  <c r="K135" i="34"/>
  <c r="J135" i="34"/>
  <c r="M134" i="34"/>
  <c r="L134" i="34"/>
  <c r="K134" i="34"/>
  <c r="J134" i="34"/>
  <c r="K133" i="34"/>
  <c r="J133" i="34"/>
  <c r="F133" i="34"/>
  <c r="E133" i="34"/>
  <c r="M132" i="34"/>
  <c r="L132" i="34"/>
  <c r="K132" i="34"/>
  <c r="J132" i="34"/>
  <c r="M131" i="34"/>
  <c r="L131" i="34"/>
  <c r="K131" i="34"/>
  <c r="J131" i="34"/>
  <c r="M130" i="34"/>
  <c r="L130" i="34"/>
  <c r="K130" i="34"/>
  <c r="J130" i="34"/>
  <c r="M129" i="34"/>
  <c r="L129" i="34"/>
  <c r="K129" i="34"/>
  <c r="J129" i="34"/>
  <c r="M128" i="34"/>
  <c r="L128" i="34"/>
  <c r="K128" i="34"/>
  <c r="J128" i="34"/>
  <c r="M127" i="34"/>
  <c r="L127" i="34"/>
  <c r="K127" i="34"/>
  <c r="J127" i="34"/>
  <c r="I126" i="34"/>
  <c r="H126" i="34"/>
  <c r="G126" i="34"/>
  <c r="E126" i="34"/>
  <c r="M125" i="34"/>
  <c r="L125" i="34"/>
  <c r="K125" i="34"/>
  <c r="J125" i="34"/>
  <c r="M124" i="34"/>
  <c r="L124" i="34"/>
  <c r="K124" i="34"/>
  <c r="J124" i="34"/>
  <c r="M123" i="34"/>
  <c r="L123" i="34"/>
  <c r="K123" i="34"/>
  <c r="J123" i="34"/>
  <c r="M122" i="34"/>
  <c r="L122" i="34"/>
  <c r="K122" i="34"/>
  <c r="M121" i="34"/>
  <c r="L121" i="34"/>
  <c r="K121" i="34"/>
  <c r="J121" i="34"/>
  <c r="M120" i="34"/>
  <c r="L120" i="34"/>
  <c r="K120" i="34"/>
  <c r="J120" i="34"/>
  <c r="I119" i="34"/>
  <c r="H119" i="34"/>
  <c r="G119" i="34"/>
  <c r="F119" i="34"/>
  <c r="E119" i="34"/>
  <c r="M118" i="34"/>
  <c r="L118" i="34"/>
  <c r="K118" i="34"/>
  <c r="J118" i="34"/>
  <c r="M117" i="34"/>
  <c r="L117" i="34"/>
  <c r="K117" i="34"/>
  <c r="J117" i="34"/>
  <c r="M116" i="34"/>
  <c r="L116" i="34"/>
  <c r="K116" i="34"/>
  <c r="J116" i="34"/>
  <c r="M115" i="34"/>
  <c r="L115" i="34"/>
  <c r="K115" i="34"/>
  <c r="J115" i="34"/>
  <c r="M114" i="34"/>
  <c r="L114" i="34"/>
  <c r="K114" i="34"/>
  <c r="J114" i="34"/>
  <c r="M113" i="34"/>
  <c r="L113" i="34"/>
  <c r="K113" i="34"/>
  <c r="J113" i="34"/>
  <c r="I112" i="34"/>
  <c r="J112" i="34" s="1"/>
  <c r="H112" i="34"/>
  <c r="G112" i="34"/>
  <c r="F112" i="34"/>
  <c r="E112" i="34"/>
  <c r="M111" i="34"/>
  <c r="L111" i="34"/>
  <c r="K111" i="34"/>
  <c r="J111" i="34"/>
  <c r="M110" i="34"/>
  <c r="L110" i="34"/>
  <c r="K110" i="34"/>
  <c r="J110" i="34"/>
  <c r="M109" i="34"/>
  <c r="L109" i="34"/>
  <c r="K109" i="34"/>
  <c r="J109" i="34"/>
  <c r="M108" i="34"/>
  <c r="L108" i="34"/>
  <c r="K108" i="34"/>
  <c r="J108" i="34"/>
  <c r="M107" i="34"/>
  <c r="L107" i="34"/>
  <c r="K107" i="34"/>
  <c r="J107" i="34"/>
  <c r="M106" i="34"/>
  <c r="L106" i="34"/>
  <c r="K106" i="34"/>
  <c r="J106" i="34"/>
  <c r="I105" i="34"/>
  <c r="L105" i="34" s="1"/>
  <c r="H105" i="34"/>
  <c r="G105" i="34"/>
  <c r="F105" i="34"/>
  <c r="E105" i="34"/>
  <c r="M104" i="34"/>
  <c r="L104" i="34"/>
  <c r="K104" i="34"/>
  <c r="J104" i="34"/>
  <c r="M103" i="34"/>
  <c r="L103" i="34"/>
  <c r="K103" i="34"/>
  <c r="J103" i="34"/>
  <c r="M102" i="34"/>
  <c r="L102" i="34"/>
  <c r="K102" i="34"/>
  <c r="J102" i="34"/>
  <c r="M101" i="34"/>
  <c r="L101" i="34"/>
  <c r="K101" i="34"/>
  <c r="J101" i="34"/>
  <c r="M100" i="34"/>
  <c r="L100" i="34"/>
  <c r="K100" i="34"/>
  <c r="J100" i="34"/>
  <c r="M99" i="34"/>
  <c r="L99" i="34"/>
  <c r="K99" i="34"/>
  <c r="J99" i="34"/>
  <c r="I98" i="34"/>
  <c r="M98" i="34" s="1"/>
  <c r="H98" i="34"/>
  <c r="G98" i="34"/>
  <c r="F98" i="34"/>
  <c r="E98" i="34"/>
  <c r="M97" i="34"/>
  <c r="L97" i="34"/>
  <c r="K97" i="34"/>
  <c r="J97" i="34"/>
  <c r="M96" i="34"/>
  <c r="L96" i="34"/>
  <c r="K96" i="34"/>
  <c r="J96" i="34"/>
  <c r="M95" i="34"/>
  <c r="L95" i="34"/>
  <c r="K95" i="34"/>
  <c r="J95" i="34"/>
  <c r="M94" i="34"/>
  <c r="L94" i="34"/>
  <c r="K94" i="34"/>
  <c r="J94" i="34"/>
  <c r="M93" i="34"/>
  <c r="L93" i="34"/>
  <c r="K93" i="34"/>
  <c r="J93" i="34"/>
  <c r="M92" i="34"/>
  <c r="L92" i="34"/>
  <c r="K92" i="34"/>
  <c r="J92" i="34"/>
  <c r="I91" i="34"/>
  <c r="K91" i="34" s="1"/>
  <c r="H91" i="34"/>
  <c r="G91" i="34"/>
  <c r="F91" i="34"/>
  <c r="E91" i="34"/>
  <c r="M90" i="34"/>
  <c r="L90" i="34"/>
  <c r="K90" i="34"/>
  <c r="J90" i="34"/>
  <c r="M89" i="34"/>
  <c r="L89" i="34"/>
  <c r="K89" i="34"/>
  <c r="J89" i="34"/>
  <c r="M88" i="34"/>
  <c r="L88" i="34"/>
  <c r="K88" i="34"/>
  <c r="J88" i="34"/>
  <c r="M87" i="34"/>
  <c r="L87" i="34"/>
  <c r="K87" i="34"/>
  <c r="J87" i="34"/>
  <c r="M86" i="34"/>
  <c r="L86" i="34"/>
  <c r="K86" i="34"/>
  <c r="J86" i="34"/>
  <c r="M85" i="34"/>
  <c r="L85" i="34"/>
  <c r="K85" i="34"/>
  <c r="J85" i="34"/>
  <c r="I84" i="34"/>
  <c r="L84" i="34" s="1"/>
  <c r="H84" i="34"/>
  <c r="G84" i="34"/>
  <c r="F84" i="34"/>
  <c r="E84" i="34"/>
  <c r="M83" i="34"/>
  <c r="L83" i="34"/>
  <c r="K83" i="34"/>
  <c r="J83" i="34"/>
  <c r="M82" i="34"/>
  <c r="L82" i="34"/>
  <c r="K82" i="34"/>
  <c r="J82" i="34"/>
  <c r="M81" i="34"/>
  <c r="L81" i="34"/>
  <c r="K81" i="34"/>
  <c r="J81" i="34"/>
  <c r="M80" i="34"/>
  <c r="L80" i="34"/>
  <c r="K80" i="34"/>
  <c r="J80" i="34"/>
  <c r="M79" i="34"/>
  <c r="L79" i="34"/>
  <c r="K79" i="34"/>
  <c r="J79" i="34"/>
  <c r="M78" i="34"/>
  <c r="L78" i="34"/>
  <c r="K78" i="34"/>
  <c r="J78" i="34"/>
  <c r="I77" i="34"/>
  <c r="H77" i="34"/>
  <c r="G77" i="34"/>
  <c r="F77" i="34"/>
  <c r="E77" i="34"/>
  <c r="M76" i="34"/>
  <c r="L76" i="34"/>
  <c r="K76" i="34"/>
  <c r="J76" i="34"/>
  <c r="M75" i="34"/>
  <c r="L75" i="34"/>
  <c r="J75" i="34"/>
  <c r="M74" i="34"/>
  <c r="L74" i="34"/>
  <c r="K74" i="34"/>
  <c r="J74" i="34"/>
  <c r="M73" i="34"/>
  <c r="L73" i="34"/>
  <c r="K73" i="34"/>
  <c r="J73" i="34"/>
  <c r="M72" i="34"/>
  <c r="L72" i="34"/>
  <c r="K72" i="34"/>
  <c r="J72" i="34"/>
  <c r="M71" i="34"/>
  <c r="L71" i="34"/>
  <c r="K71" i="34"/>
  <c r="J71" i="34"/>
  <c r="I70" i="34"/>
  <c r="H70" i="34"/>
  <c r="G70" i="34"/>
  <c r="F70" i="34"/>
  <c r="E70" i="34"/>
  <c r="M69" i="34"/>
  <c r="L69" i="34"/>
  <c r="K69" i="34"/>
  <c r="J69" i="34"/>
  <c r="M68" i="34"/>
  <c r="L68" i="34"/>
  <c r="K68" i="34"/>
  <c r="J68" i="34"/>
  <c r="M67" i="34"/>
  <c r="L67" i="34"/>
  <c r="K67" i="34"/>
  <c r="J67" i="34"/>
  <c r="M66" i="34"/>
  <c r="L66" i="34"/>
  <c r="K66" i="34"/>
  <c r="J66" i="34"/>
  <c r="M65" i="34"/>
  <c r="L65" i="34"/>
  <c r="K65" i="34"/>
  <c r="M64" i="34"/>
  <c r="L64" i="34"/>
  <c r="K64" i="34"/>
  <c r="J64" i="34"/>
  <c r="I63" i="34"/>
  <c r="M63" i="34" s="1"/>
  <c r="H63" i="34"/>
  <c r="G63" i="34"/>
  <c r="F63" i="34"/>
  <c r="E63" i="34"/>
  <c r="M62" i="34"/>
  <c r="L62" i="34"/>
  <c r="K62" i="34"/>
  <c r="J62" i="34"/>
  <c r="M61" i="34"/>
  <c r="L61" i="34"/>
  <c r="K61" i="34"/>
  <c r="J61" i="34"/>
  <c r="M60" i="34"/>
  <c r="L60" i="34"/>
  <c r="K60" i="34"/>
  <c r="M59" i="34"/>
  <c r="L59" i="34"/>
  <c r="K59" i="34"/>
  <c r="M58" i="34"/>
  <c r="L58" i="34"/>
  <c r="K58" i="34"/>
  <c r="M57" i="34"/>
  <c r="L57" i="34"/>
  <c r="K57" i="34"/>
  <c r="J57" i="34"/>
  <c r="I56" i="34"/>
  <c r="H56" i="34"/>
  <c r="G56" i="34"/>
  <c r="F56" i="34"/>
  <c r="E56" i="34"/>
  <c r="M55" i="34"/>
  <c r="L55" i="34"/>
  <c r="K55" i="34"/>
  <c r="J55" i="34"/>
  <c r="M54" i="34"/>
  <c r="L54" i="34"/>
  <c r="J54" i="34"/>
  <c r="M53" i="34"/>
  <c r="L53" i="34"/>
  <c r="K53" i="34"/>
  <c r="J53" i="34"/>
  <c r="M52" i="34"/>
  <c r="L52" i="34"/>
  <c r="K52" i="34"/>
  <c r="J52" i="34"/>
  <c r="M51" i="34"/>
  <c r="L51" i="34"/>
  <c r="K51" i="34"/>
  <c r="J51" i="34"/>
  <c r="M50" i="34"/>
  <c r="L50" i="34"/>
  <c r="K50" i="34"/>
  <c r="J50" i="34"/>
  <c r="I49" i="34"/>
  <c r="J49" i="34" s="1"/>
  <c r="H49" i="34"/>
  <c r="G49" i="34"/>
  <c r="F49" i="34"/>
  <c r="E49" i="34"/>
  <c r="M48" i="34"/>
  <c r="L48" i="34"/>
  <c r="K48" i="34"/>
  <c r="J48" i="34"/>
  <c r="M47" i="34"/>
  <c r="L47" i="34"/>
  <c r="K47" i="34"/>
  <c r="J47" i="34"/>
  <c r="M46" i="34"/>
  <c r="L46" i="34"/>
  <c r="K46" i="34"/>
  <c r="J46" i="34"/>
  <c r="M45" i="34"/>
  <c r="L45" i="34"/>
  <c r="K45" i="34"/>
  <c r="J45" i="34"/>
  <c r="M44" i="34"/>
  <c r="L44" i="34"/>
  <c r="K44" i="34"/>
  <c r="J44" i="34"/>
  <c r="M43" i="34"/>
  <c r="L43" i="34"/>
  <c r="K43" i="34"/>
  <c r="J43" i="34"/>
  <c r="I42" i="34"/>
  <c r="H42" i="34"/>
  <c r="G42" i="34"/>
  <c r="F42" i="34"/>
  <c r="E42" i="34"/>
  <c r="M41" i="34"/>
  <c r="L41" i="34"/>
  <c r="K41" i="34"/>
  <c r="J41" i="34"/>
  <c r="M40" i="34"/>
  <c r="L40" i="34"/>
  <c r="K40" i="34"/>
  <c r="J40" i="34"/>
  <c r="M39" i="34"/>
  <c r="L39" i="34"/>
  <c r="K39" i="34"/>
  <c r="J39" i="34"/>
  <c r="M38" i="34"/>
  <c r="L38" i="34"/>
  <c r="K38" i="34"/>
  <c r="J38" i="34"/>
  <c r="M37" i="34"/>
  <c r="L37" i="34"/>
  <c r="K37" i="34"/>
  <c r="J37" i="34"/>
  <c r="M36" i="34"/>
  <c r="L36" i="34"/>
  <c r="K36" i="34"/>
  <c r="J36" i="34"/>
  <c r="I35" i="34"/>
  <c r="H35" i="34"/>
  <c r="G35" i="34"/>
  <c r="F35" i="34"/>
  <c r="E35" i="34"/>
  <c r="M34" i="34"/>
  <c r="L34" i="34"/>
  <c r="K34" i="34"/>
  <c r="J34" i="34"/>
  <c r="M33" i="34"/>
  <c r="L33" i="34"/>
  <c r="K33" i="34"/>
  <c r="J33" i="34"/>
  <c r="M32" i="34"/>
  <c r="L32" i="34"/>
  <c r="K32" i="34"/>
  <c r="J32" i="34"/>
  <c r="M31" i="34"/>
  <c r="L31" i="34"/>
  <c r="K31" i="34"/>
  <c r="J31" i="34"/>
  <c r="M30" i="34"/>
  <c r="L30" i="34"/>
  <c r="K30" i="34"/>
  <c r="J30" i="34"/>
  <c r="M29" i="34"/>
  <c r="L29" i="34"/>
  <c r="K29" i="34"/>
  <c r="J29" i="34"/>
  <c r="K28" i="34"/>
  <c r="J28" i="34"/>
  <c r="I28" i="34"/>
  <c r="M28" i="34" s="1"/>
  <c r="H28" i="34"/>
  <c r="G28" i="34"/>
  <c r="L28" i="34" s="1"/>
  <c r="F28" i="34"/>
  <c r="E28" i="34"/>
  <c r="M27" i="34"/>
  <c r="L27" i="34"/>
  <c r="K27" i="34"/>
  <c r="J27" i="34"/>
  <c r="M26" i="34"/>
  <c r="L26" i="34"/>
  <c r="K26" i="34"/>
  <c r="J26" i="34"/>
  <c r="M25" i="34"/>
  <c r="L25" i="34"/>
  <c r="K25" i="34"/>
  <c r="J25" i="34"/>
  <c r="M24" i="34"/>
  <c r="L24" i="34"/>
  <c r="K24" i="34"/>
  <c r="J24" i="34"/>
  <c r="M23" i="34"/>
  <c r="L23" i="34"/>
  <c r="K23" i="34"/>
  <c r="J23" i="34"/>
  <c r="M22" i="34"/>
  <c r="L22" i="34"/>
  <c r="K22" i="34"/>
  <c r="J22" i="34"/>
  <c r="K21" i="34"/>
  <c r="I21" i="34"/>
  <c r="H21" i="34"/>
  <c r="G21" i="34"/>
  <c r="F21" i="34"/>
  <c r="E21" i="34"/>
  <c r="M20" i="34"/>
  <c r="L20" i="34"/>
  <c r="K20" i="34"/>
  <c r="J20" i="34"/>
  <c r="M19" i="34"/>
  <c r="M18" i="34"/>
  <c r="L18" i="34"/>
  <c r="K18" i="34"/>
  <c r="J18" i="34"/>
  <c r="M17" i="34"/>
  <c r="L17" i="34"/>
  <c r="K17" i="34"/>
  <c r="J17" i="34"/>
  <c r="M16" i="34"/>
  <c r="L16" i="34"/>
  <c r="K16" i="34"/>
  <c r="J16" i="34"/>
  <c r="M15" i="34"/>
  <c r="L15" i="34"/>
  <c r="K15" i="34"/>
  <c r="J15" i="34"/>
  <c r="I14" i="34"/>
  <c r="M14" i="34" s="1"/>
  <c r="H14" i="34"/>
  <c r="G14" i="34"/>
  <c r="F14" i="34"/>
  <c r="E14" i="34"/>
  <c r="I13" i="34"/>
  <c r="L13" i="34" s="1"/>
  <c r="H13" i="34"/>
  <c r="G13" i="34"/>
  <c r="F13" i="34"/>
  <c r="E13" i="34"/>
  <c r="I12" i="34"/>
  <c r="H12" i="34"/>
  <c r="G12" i="34"/>
  <c r="F12" i="34"/>
  <c r="F7" i="34" s="1"/>
  <c r="E12" i="34"/>
  <c r="I11" i="34"/>
  <c r="H11" i="34"/>
  <c r="G11" i="34"/>
  <c r="I10" i="34"/>
  <c r="H10" i="34"/>
  <c r="G10" i="34"/>
  <c r="E10" i="34"/>
  <c r="I9" i="34"/>
  <c r="H9" i="34"/>
  <c r="G9" i="34"/>
  <c r="F9" i="34"/>
  <c r="E9" i="34"/>
  <c r="I8" i="34"/>
  <c r="H8" i="34"/>
  <c r="G8" i="34"/>
  <c r="F8" i="34"/>
  <c r="E8" i="34"/>
  <c r="E7" i="34" s="1"/>
  <c r="C7" i="34"/>
  <c r="K126" i="34" l="1"/>
  <c r="M12" i="34"/>
  <c r="J21" i="34"/>
  <c r="L21" i="34"/>
  <c r="L126" i="34"/>
  <c r="M126" i="34"/>
  <c r="L14" i="34"/>
  <c r="K14" i="34"/>
  <c r="J84" i="34"/>
  <c r="J126" i="34"/>
  <c r="J119" i="34"/>
  <c r="K42" i="34"/>
  <c r="J11" i="34"/>
  <c r="J140" i="34"/>
  <c r="K140" i="34"/>
  <c r="J14" i="34"/>
  <c r="J13" i="34"/>
  <c r="K13" i="34"/>
  <c r="K11" i="34"/>
  <c r="L42" i="34"/>
  <c r="L8" i="34"/>
  <c r="L11" i="34"/>
  <c r="L70" i="34"/>
  <c r="L35" i="34"/>
  <c r="L133" i="34"/>
  <c r="J91" i="34"/>
  <c r="K84" i="34"/>
  <c r="G7" i="34"/>
  <c r="L63" i="34"/>
  <c r="K63" i="34"/>
  <c r="L77" i="34"/>
  <c r="K9" i="34"/>
  <c r="J56" i="34"/>
  <c r="K56" i="34"/>
  <c r="L9" i="34"/>
  <c r="K49" i="34"/>
  <c r="K10" i="34"/>
  <c r="H7" i="34"/>
  <c r="K112" i="34"/>
  <c r="J98" i="34"/>
  <c r="L98" i="34"/>
  <c r="J10" i="34"/>
  <c r="M8" i="34"/>
  <c r="M35" i="34"/>
  <c r="J63" i="34"/>
  <c r="M70" i="34"/>
  <c r="M77" i="34"/>
  <c r="M105" i="34"/>
  <c r="L112" i="34"/>
  <c r="K119" i="34"/>
  <c r="M133" i="34"/>
  <c r="L140" i="34"/>
  <c r="K147" i="34"/>
  <c r="J154" i="34"/>
  <c r="M9" i="34"/>
  <c r="L10" i="34"/>
  <c r="J35" i="34"/>
  <c r="M42" i="34"/>
  <c r="L49" i="34"/>
  <c r="L56" i="34"/>
  <c r="J70" i="34"/>
  <c r="J77" i="34"/>
  <c r="M84" i="34"/>
  <c r="L91" i="34"/>
  <c r="K98" i="34"/>
  <c r="J105" i="34"/>
  <c r="M112" i="34"/>
  <c r="L119" i="34"/>
  <c r="M140" i="34"/>
  <c r="L147" i="34"/>
  <c r="K154" i="34"/>
  <c r="K8" i="34"/>
  <c r="J9" i="34"/>
  <c r="M10" i="34"/>
  <c r="M11" i="34"/>
  <c r="M13" i="34"/>
  <c r="M21" i="34"/>
  <c r="K35" i="34"/>
  <c r="J42" i="34"/>
  <c r="M49" i="34"/>
  <c r="M56" i="34"/>
  <c r="K70" i="34"/>
  <c r="K77" i="34"/>
  <c r="M91" i="34"/>
  <c r="K105" i="34"/>
  <c r="M119" i="34"/>
  <c r="M147" i="34"/>
  <c r="J8" i="34"/>
  <c r="I7" i="34"/>
  <c r="M7" i="34" l="1"/>
  <c r="K7" i="34"/>
  <c r="L7" i="34"/>
  <c r="J7" i="34"/>
</calcChain>
</file>

<file path=xl/sharedStrings.xml><?xml version="1.0" encoding="utf-8"?>
<sst xmlns="http://schemas.openxmlformats.org/spreadsheetml/2006/main" count="279" uniqueCount="114">
  <si>
    <t>№ п/п</t>
  </si>
  <si>
    <t>Целевые показатели</t>
  </si>
  <si>
    <t>Ответственные исполнители              (Ф.И.О.  телефон)</t>
  </si>
  <si>
    <t>Источники финансирования</t>
  </si>
  <si>
    <t>% исполнения к плану</t>
  </si>
  <si>
    <t>план</t>
  </si>
  <si>
    <t>всего:</t>
  </si>
  <si>
    <t>Федеральный бюджет</t>
  </si>
  <si>
    <t>бюджет автономного округа</t>
  </si>
  <si>
    <t>бюджет муниципального образования</t>
  </si>
  <si>
    <t>Привлеченные средства</t>
  </si>
  <si>
    <t>в т.ч.     КАПы</t>
  </si>
  <si>
    <t xml:space="preserve">Наименование  муниципальной  программы </t>
  </si>
  <si>
    <t>Наименование мероприятий программы</t>
  </si>
  <si>
    <t>план на 2014 год</t>
  </si>
  <si>
    <t>на 01.01.2014</t>
  </si>
  <si>
    <t>Кассовое исполнение</t>
  </si>
  <si>
    <t xml:space="preserve">Причины отклонения </t>
  </si>
  <si>
    <t>Остаток 2013 года</t>
  </si>
  <si>
    <t>= гр.7/гр.6*100</t>
  </si>
  <si>
    <t>% финансирования к плану</t>
  </si>
  <si>
    <t>= гр.8/гр.7*100</t>
  </si>
  <si>
    <t>= гр.8/гр.6*100</t>
  </si>
  <si>
    <t>Исполнение 
(% исполнения к плану)</t>
  </si>
  <si>
    <t>Приложение №2</t>
  </si>
  <si>
    <t>Нефтеюганского района</t>
  </si>
  <si>
    <t>от "_____"____________2014 №________</t>
  </si>
  <si>
    <t>Главный бухгалтер</t>
  </si>
  <si>
    <t>Руководитель</t>
  </si>
  <si>
    <t>Исполнитель</t>
  </si>
  <si>
    <t>№ телефона</t>
  </si>
  <si>
    <t>% исполнения к  лимиту финансированию</t>
  </si>
  <si>
    <t>Отчет о ходе реализации  муниципальных программ  и ведомственных  целевых программ   Нефтеюганского района.</t>
  </si>
  <si>
    <t>Результаты реализации,  причины отклонения, проблемные вопросы (по каждому мероприятию)</t>
  </si>
  <si>
    <t>Лимит финансирования</t>
  </si>
  <si>
    <t xml:space="preserve">к письму  администрации </t>
  </si>
  <si>
    <t>"Образование 21 века на 2014 - 2020 годы"</t>
  </si>
  <si>
    <t>"Развитие культуры Нефтеюганского района на 2014 -2020 годы"</t>
  </si>
  <si>
    <t>"Доступная среда муниципального образования Нефтеюганский район на 2014 - 2020 годы"</t>
  </si>
  <si>
    <t>"Информационное  общество - Югра  на  2014 - 2020 годы на  территории  муниципального образования  Нефтеюганский район"</t>
  </si>
  <si>
    <t>"Развитие физической  культуры  и  спорта в Нефтеюганском  районе на  2014 - 2020 годы"</t>
  </si>
  <si>
    <t>"Развитие агропромышленного комплекса и рынков сельскохозяйственной продукции, сырья и продовольствия Нефтеюганского района в 2014-2020 годах"</t>
  </si>
  <si>
    <t>"Социально-экономическое развитие населения района из числа коренных малочисленных народов Севера Нефтеюганского района на 2014–2020 годы"</t>
  </si>
  <si>
    <t>"Доступное жилье - жителям Нефтеюганского района в 2014-2020 годах"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</si>
  <si>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в 2014 - 2020 годы"</t>
  </si>
  <si>
    <t>"Обеспечение прав и законных интересов населения   Нефтеюганского  района Ханты-Мансийского автономного округа-Югры в отдельных сферах жизнедеятельности   в  2014 - 2020  годы"</t>
  </si>
  <si>
    <t>"Защита населения и территорий от чрезвычайных ситуаций, обеспечение пожарной безопасности в  Нефтеюганском районе на 2014-2020 годы"</t>
  </si>
  <si>
    <t>"Обеспечение экологической безопасности Нефтеюганского района  на 2014-2020 годы"</t>
  </si>
  <si>
    <t>"Развитие гражданского общества Нефтеюганского   района  на  2014 – 2020 годы"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</si>
  <si>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2014-2020 годы"</t>
  </si>
  <si>
    <t>"Развитие транспортной системы   Нефтеюганского   района на   2014 - 2020 годы"</t>
  </si>
  <si>
    <t>"Управление имуществом муниципального образования Нефтеюганский район на 2014 - 2020 годы"</t>
  </si>
  <si>
    <t>"Управление  муниципальными финансами в   Нефтеюганском  районе  на 2014 - 2020 годы"</t>
  </si>
  <si>
    <t>"Улучшение  условий и охраны  труда, развитие социального  партнёрства в муниципальном  образование  Нефтеюганский  район на 2014 - 2020 годы"</t>
  </si>
  <si>
    <t>"Социальная поддержка жителей  Нефтеюганского района  на 2014-2020 годы"</t>
  </si>
  <si>
    <t>"Совершенствование  муниципального  управления  Нефтеюганского  района на 2014  - 2020 годы"</t>
  </si>
  <si>
    <t>% исполнения к плану (согласно сетевого графика)</t>
  </si>
  <si>
    <t>10 
= гр.9/гр.8*100</t>
  </si>
  <si>
    <t>11
= гр.9/гр.7*100</t>
  </si>
  <si>
    <t xml:space="preserve">Количество  муниципальных  программ </t>
  </si>
  <si>
    <t xml:space="preserve">Всего 21 </t>
  </si>
  <si>
    <t>Количество мероприятий  по программ</t>
  </si>
  <si>
    <t>Количество мероприятий</t>
  </si>
  <si>
    <t>7 целевых показателей</t>
  </si>
  <si>
    <t>4 целевых показателя</t>
  </si>
  <si>
    <t>3 целевых показателя</t>
  </si>
  <si>
    <t>5 целевых показателей</t>
  </si>
  <si>
    <t>1 целевой показатель</t>
  </si>
  <si>
    <t>6 целевых показателей</t>
  </si>
  <si>
    <t>12</t>
  </si>
  <si>
    <t>Примечание</t>
  </si>
  <si>
    <t>3 целевых показателей</t>
  </si>
  <si>
    <t xml:space="preserve">Лимит финансирования </t>
  </si>
  <si>
    <t>12
= гр.9/гр.6*100</t>
  </si>
  <si>
    <t>План (согласно сетевого графика)</t>
  </si>
  <si>
    <t>% исполнения к уточненному плану</t>
  </si>
  <si>
    <t xml:space="preserve">Секретарь административной комиссии
Хамитова С.А. 290001
</t>
  </si>
  <si>
    <t>23 целевых показателей</t>
  </si>
  <si>
    <t xml:space="preserve">Начальник управления по учету и отчетности – главный бухгалтер АНР
Пятигор Т.А.
250152
</t>
  </si>
  <si>
    <t xml:space="preserve">Председатель комитета по опеке и попечительству
Лобанкова В.В.
247606
</t>
  </si>
  <si>
    <t>Начальник ОРИМП 
Травкина В.М. 
250202</t>
  </si>
  <si>
    <t>Заместитель директора департамента образования и молодежной политики
Пайвина С.Д.
223811
Заместитель начальника управления  экономики, анализа и целевых программ 
Кофанова О.А.
223279</t>
  </si>
  <si>
    <t>Начальник отдела  социально-трудовых отношений
Захаров А.А.
250218
Главный специалист 
Рошка И.В.
238014</t>
  </si>
  <si>
    <t>Начальник  УИТиАР
Еременко М.В.
290003</t>
  </si>
  <si>
    <t>Председатель комитета по физической культуре и спорту
Абрамович В.В.
278107</t>
  </si>
  <si>
    <t>Начальник отдела по сельскому хозяйству
Березецкая Ю.Н.
250-242</t>
  </si>
  <si>
    <t>Заместитель председателя комитета по делам народов Севера, охраны окружающей среды и водных ресурсов,
Голдобин В. Г.
 250238</t>
  </si>
  <si>
    <t>Председатель комитета гражданской защиты населения Нефтеюганского района 
Сычёв А.М. 
250162</t>
  </si>
  <si>
    <t xml:space="preserve">Председатель комитета по экономической политике и предпринимательству
Шумейко И.М.
250179
</t>
  </si>
  <si>
    <t>Заместитель директора ДСиЖКК
Любиев Н.А.
250144
Начальник отдела по транспорту и дорогам
Юношева К.В.
250194</t>
  </si>
  <si>
    <t>Директор департамента финансов - Заместитель главы администрации района 
Бузунова М.Ф.
250167
Заместители директора департамента финансов:
Московкина Л.Д.
250146
Курова Н.В.
250196</t>
  </si>
  <si>
    <t>Начальник отдела социально-трудовых отношений
Захаров А.А.
250218
Рошка И.В.
238014</t>
  </si>
  <si>
    <t>5 целевых показателя</t>
  </si>
  <si>
    <t>"Профилактика экстремизма, гармонизация межэтнических и межкультурных отношений в Нефтеюганском районе  на  2014- 2020 годы"</t>
  </si>
  <si>
    <t>8 целевых показателей</t>
  </si>
  <si>
    <t>в т.ч.
КАПы</t>
  </si>
  <si>
    <t>средства по Соглашениям по передаче полномочий</t>
  </si>
  <si>
    <t>Начальник управления по связям с 
общественностью
А.Н.Федорова
256815</t>
  </si>
  <si>
    <t>Начальник управления по связям с общественностью
А.Н.Федорова
256815</t>
  </si>
  <si>
    <t>Отклонение от сетевого графика</t>
  </si>
  <si>
    <t>ФБ</t>
  </si>
  <si>
    <t>БАО</t>
  </si>
  <si>
    <t>МБ</t>
  </si>
  <si>
    <t>Заместитель директоар МКУ "Управление по обеспечению деятельности учереждений культуры и спорта"
Елисеева Н.Н.
236907
Заместитель председателя комитета по культуре
Ковалевская Е.А.
277379</t>
  </si>
  <si>
    <t xml:space="preserve">Председатель комитета по жилищной политике
Мага А.В.
256851
</t>
  </si>
  <si>
    <t>Исполняющий обязаности директор департамента имущественных отношений
 Большакова О.Н,
290043</t>
  </si>
  <si>
    <t>Иные источники</t>
  </si>
  <si>
    <t xml:space="preserve">План на 2016 год
</t>
  </si>
  <si>
    <t xml:space="preserve">Уточненный план на 2016 год
</t>
  </si>
  <si>
    <t>15 целевых показателей</t>
  </si>
  <si>
    <t>869,1*</t>
  </si>
  <si>
    <t>123 целевых показателей</t>
  </si>
  <si>
    <t>на "01" апреля  2016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</si>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</sst>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р_._-;\-* #,##0_р_._-;_-* &quot;-&quot;_р_._-;_-@_-"/>
    <numFmt numFmtId="43" formatCode="_-* #,##0.00_р_._-;\-* #,##0.00_р_._-;_-* &quot;-&quot;??_р_._-;_-@_-"/>
    <numFmt numFmtId="164" formatCode="#,##0.0_ ;\-#,##0.0\ "/>
    <numFmt numFmtId="165" formatCode="0.0"/>
    <numFmt numFmtId="166" formatCode="_(* #,##0.00_);_(* \(#,##0.00\);_(* &quot;-&quot;??_);_(@_)"/>
    <numFmt numFmtId="167" formatCode="_-* #,##0.0_р_._-;\-* #,##0.0_р_._-;_-* &quot;-&quot;?_р_._-;_-@_-"/>
    <numFmt numFmtId="168" formatCode="_-* #,##0.000_р_._-;\-* #,##0.000_р_._-;_-* &quot;-&quot;???_р_._-;_-@_-"/>
    <numFmt numFmtId="169" formatCode="_-* #,##0.00_р_._-;\-* #,##0.00_р_._-;_-* &quot;-&quot;?_р_._-;_-@_-"/>
    <numFmt numFmtId="170" formatCode="_-* #,##0.00000_р_._-;\-* #,##0.00000_р_._-;_-* &quot;-&quot;?_р_._-;_-@_-"/>
    <numFmt numFmtId="171" formatCode="_-* #,##0.000_р_._-;\-* #,##0.000_р_._-;_-* &quot;-&quot;?_р_._-;_-@_-"/>
    <numFmt numFmtId="172" formatCode="_-* #,##0.00\ _р_._-;\-* #,##0.00\ _р_._-;_-* &quot;-&quot;??\ _р_._-;_-@_-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3"/>
      <name val="Times New Roman"/>
      <family val="1"/>
      <charset val="204"/>
    </font>
    <font>
      <sz val="12"/>
      <color indexed="10"/>
      <name val="Calibri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1"/>
      <color indexed="8"/>
      <name val="Calibri"/>
      <family val="2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theme="1"/>
      <name val="Calibri"/>
      <family val="2"/>
      <scheme val="minor"/>
    </font>
    <font>
      <sz val="16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28"/>
      <name val="Times New Roman"/>
      <family val="1"/>
      <charset val="204"/>
    </font>
    <font>
      <sz val="28"/>
      <name val="Times New Roman"/>
      <family val="1"/>
      <charset val="204"/>
    </font>
    <font>
      <b/>
      <sz val="24"/>
      <name val="Times New Roman"/>
      <family val="1"/>
      <charset val="204"/>
    </font>
    <font>
      <sz val="24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28"/>
      <color indexed="8"/>
      <name val="Times New Roman"/>
      <family val="1"/>
      <charset val="204"/>
    </font>
    <font>
      <sz val="22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name val="Calibri"/>
      <family val="2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57">
    <xf numFmtId="0" fontId="0" fillId="0" borderId="0"/>
    <xf numFmtId="0" fontId="12" fillId="0" borderId="0"/>
    <xf numFmtId="43" fontId="16" fillId="0" borderId="0" applyFont="0" applyFill="0" applyBorder="0" applyAlignment="0" applyProtection="0"/>
    <xf numFmtId="0" fontId="20" fillId="0" borderId="0"/>
    <xf numFmtId="0" fontId="20" fillId="0" borderId="0"/>
    <xf numFmtId="0" fontId="12" fillId="0" borderId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6" fillId="0" borderId="0"/>
    <xf numFmtId="0" fontId="11" fillId="0" borderId="0"/>
    <xf numFmtId="0" fontId="11" fillId="0" borderId="0"/>
    <xf numFmtId="43" fontId="2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43" fontId="3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</cellStyleXfs>
  <cellXfs count="144">
    <xf numFmtId="0" fontId="0" fillId="0" borderId="0" xfId="0"/>
    <xf numFmtId="0" fontId="12" fillId="0" borderId="0" xfId="1"/>
    <xf numFmtId="0" fontId="13" fillId="2" borderId="5" xfId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 textRotation="90" wrapText="1"/>
    </xf>
    <xf numFmtId="164" fontId="15" fillId="4" borderId="1" xfId="2" applyNumberFormat="1" applyFont="1" applyFill="1" applyBorder="1" applyAlignment="1">
      <alignment horizontal="center" vertical="center"/>
    </xf>
    <xf numFmtId="165" fontId="15" fillId="4" borderId="1" xfId="2" applyNumberFormat="1" applyFont="1" applyFill="1" applyBorder="1" applyAlignment="1">
      <alignment horizontal="center" vertical="center" wrapText="1"/>
    </xf>
    <xf numFmtId="2" fontId="15" fillId="4" borderId="1" xfId="2" applyNumberFormat="1" applyFont="1" applyFill="1" applyBorder="1" applyAlignment="1">
      <alignment horizontal="center" vertical="center"/>
    </xf>
    <xf numFmtId="16" fontId="14" fillId="3" borderId="1" xfId="1" applyNumberFormat="1" applyFont="1" applyFill="1" applyBorder="1" applyAlignment="1">
      <alignment horizontal="center" vertical="center" textRotation="90" wrapText="1"/>
    </xf>
    <xf numFmtId="164" fontId="14" fillId="3" borderId="1" xfId="2" applyNumberFormat="1" applyFont="1" applyFill="1" applyBorder="1" applyAlignment="1">
      <alignment horizontal="center" vertical="center" wrapText="1"/>
    </xf>
    <xf numFmtId="164" fontId="14" fillId="0" borderId="1" xfId="2" applyNumberFormat="1" applyFont="1" applyBorder="1" applyAlignment="1">
      <alignment horizontal="center" vertical="center" wrapText="1"/>
    </xf>
    <xf numFmtId="165" fontId="15" fillId="5" borderId="1" xfId="2" applyNumberFormat="1" applyFont="1" applyFill="1" applyBorder="1" applyAlignment="1">
      <alignment horizontal="center" vertical="center" wrapText="1"/>
    </xf>
    <xf numFmtId="2" fontId="15" fillId="5" borderId="1" xfId="2" applyNumberFormat="1" applyFont="1" applyFill="1" applyBorder="1" applyAlignment="1">
      <alignment horizontal="center" vertical="center"/>
    </xf>
    <xf numFmtId="164" fontId="14" fillId="0" borderId="1" xfId="2" applyNumberFormat="1" applyFont="1" applyBorder="1" applyAlignment="1">
      <alignment horizontal="center" vertical="center"/>
    </xf>
    <xf numFmtId="2" fontId="14" fillId="3" borderId="1" xfId="2" applyNumberFormat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textRotation="90" wrapText="1"/>
    </xf>
    <xf numFmtId="0" fontId="13" fillId="0" borderId="7" xfId="1" applyFont="1" applyBorder="1" applyAlignment="1">
      <alignment horizontal="center" vertical="center" wrapText="1"/>
    </xf>
    <xf numFmtId="2" fontId="15" fillId="5" borderId="7" xfId="2" applyNumberFormat="1" applyFont="1" applyFill="1" applyBorder="1" applyAlignment="1">
      <alignment horizontal="center" vertical="center"/>
    </xf>
    <xf numFmtId="2" fontId="15" fillId="5" borderId="6" xfId="2" applyNumberFormat="1" applyFont="1" applyFill="1" applyBorder="1" applyAlignment="1">
      <alignment horizontal="center" vertical="center"/>
    </xf>
    <xf numFmtId="49" fontId="13" fillId="2" borderId="5" xfId="1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top"/>
    </xf>
    <xf numFmtId="0" fontId="22" fillId="0" borderId="0" xfId="0" applyFont="1" applyAlignment="1">
      <alignment vertical="center"/>
    </xf>
    <xf numFmtId="2" fontId="15" fillId="5" borderId="5" xfId="2" applyNumberFormat="1" applyFont="1" applyFill="1" applyBorder="1" applyAlignment="1">
      <alignment horizontal="center" vertical="center"/>
    </xf>
    <xf numFmtId="0" fontId="14" fillId="5" borderId="7" xfId="1" applyFont="1" applyFill="1" applyBorder="1" applyAlignment="1">
      <alignment horizontal="center" vertical="center"/>
    </xf>
    <xf numFmtId="0" fontId="23" fillId="0" borderId="0" xfId="0" applyFont="1"/>
    <xf numFmtId="0" fontId="13" fillId="0" borderId="5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0" fillId="0" borderId="0" xfId="0"/>
    <xf numFmtId="0" fontId="13" fillId="2" borderId="1" xfId="15" applyFont="1" applyFill="1" applyBorder="1" applyAlignment="1">
      <alignment horizontal="center" vertical="center" wrapText="1"/>
    </xf>
    <xf numFmtId="0" fontId="14" fillId="2" borderId="1" xfId="15" applyFont="1" applyFill="1" applyBorder="1" applyAlignment="1">
      <alignment horizontal="center" vertical="center" wrapText="1"/>
    </xf>
    <xf numFmtId="49" fontId="13" fillId="2" borderId="1" xfId="15" applyNumberFormat="1" applyFont="1" applyFill="1" applyBorder="1" applyAlignment="1">
      <alignment horizontal="center" vertical="center" wrapText="1"/>
    </xf>
    <xf numFmtId="0" fontId="28" fillId="2" borderId="1" xfId="15" applyFont="1" applyFill="1" applyBorder="1" applyAlignment="1">
      <alignment horizontal="center" vertical="center" wrapText="1"/>
    </xf>
    <xf numFmtId="0" fontId="27" fillId="2" borderId="1" xfId="15" applyFont="1" applyFill="1" applyBorder="1" applyAlignment="1">
      <alignment horizontal="center" vertical="center" wrapText="1"/>
    </xf>
    <xf numFmtId="0" fontId="30" fillId="0" borderId="0" xfId="0" applyFont="1"/>
    <xf numFmtId="167" fontId="35" fillId="4" borderId="1" xfId="2" applyNumberFormat="1" applyFont="1" applyFill="1" applyBorder="1" applyAlignment="1">
      <alignment horizontal="right" vertical="center" wrapText="1"/>
    </xf>
    <xf numFmtId="167" fontId="35" fillId="4" borderId="1" xfId="2" applyNumberFormat="1" applyFont="1" applyFill="1" applyBorder="1" applyAlignment="1">
      <alignment horizontal="center" vertical="center" wrapText="1"/>
    </xf>
    <xf numFmtId="167" fontId="35" fillId="0" borderId="1" xfId="2" applyNumberFormat="1" applyFont="1" applyFill="1" applyBorder="1" applyAlignment="1">
      <alignment horizontal="center" vertical="center" wrapText="1"/>
    </xf>
    <xf numFmtId="167" fontId="36" fillId="3" borderId="1" xfId="2" applyNumberFormat="1" applyFont="1" applyFill="1" applyBorder="1" applyAlignment="1">
      <alignment horizontal="center" vertical="center" wrapText="1"/>
    </xf>
    <xf numFmtId="167" fontId="35" fillId="5" borderId="1" xfId="2" applyNumberFormat="1" applyFont="1" applyFill="1" applyBorder="1" applyAlignment="1">
      <alignment horizontal="center" vertical="center" wrapText="1"/>
    </xf>
    <xf numFmtId="167" fontId="36" fillId="5" borderId="1" xfId="2" applyNumberFormat="1" applyFont="1" applyFill="1" applyBorder="1" applyAlignment="1">
      <alignment horizontal="center" vertical="center" wrapText="1"/>
    </xf>
    <xf numFmtId="0" fontId="3" fillId="0" borderId="0" xfId="500"/>
    <xf numFmtId="0" fontId="13" fillId="0" borderId="1" xfId="500" applyFont="1" applyBorder="1" applyAlignment="1">
      <alignment horizontal="center" vertical="center" wrapText="1"/>
    </xf>
    <xf numFmtId="49" fontId="13" fillId="5" borderId="1" xfId="500" applyNumberFormat="1" applyFont="1" applyFill="1" applyBorder="1" applyAlignment="1">
      <alignment horizontal="center" vertical="center" wrapText="1"/>
    </xf>
    <xf numFmtId="0" fontId="14" fillId="5" borderId="1" xfId="500" applyFont="1" applyFill="1" applyBorder="1" applyAlignment="1">
      <alignment horizontal="center" vertical="center"/>
    </xf>
    <xf numFmtId="0" fontId="26" fillId="0" borderId="1" xfId="500" applyFont="1" applyFill="1" applyBorder="1" applyAlignment="1">
      <alignment horizontal="center" vertical="center" textRotation="90" wrapText="1"/>
    </xf>
    <xf numFmtId="16" fontId="27" fillId="3" borderId="1" xfId="500" applyNumberFormat="1" applyFont="1" applyFill="1" applyBorder="1" applyAlignment="1">
      <alignment horizontal="center" vertical="center" textRotation="90" wrapText="1"/>
    </xf>
    <xf numFmtId="16" fontId="27" fillId="3" borderId="1" xfId="501" applyNumberFormat="1" applyFont="1" applyFill="1" applyBorder="1" applyAlignment="1">
      <alignment horizontal="center" vertical="center" textRotation="90" wrapText="1"/>
    </xf>
    <xf numFmtId="0" fontId="27" fillId="3" borderId="1" xfId="501" applyFont="1" applyFill="1" applyBorder="1" applyAlignment="1">
      <alignment horizontal="center" vertical="center" textRotation="90" wrapText="1"/>
    </xf>
    <xf numFmtId="0" fontId="24" fillId="3" borderId="1" xfId="500" applyFont="1" applyFill="1" applyBorder="1" applyAlignment="1">
      <alignment horizontal="center" vertical="center" textRotation="90" wrapText="1"/>
    </xf>
    <xf numFmtId="167" fontId="36" fillId="3" borderId="1" xfId="500" applyNumberFormat="1" applyFont="1" applyFill="1" applyBorder="1" applyAlignment="1">
      <alignment horizontal="center" vertical="center" wrapText="1"/>
    </xf>
    <xf numFmtId="167" fontId="36" fillId="5" borderId="1" xfId="500" applyNumberFormat="1" applyFont="1" applyFill="1" applyBorder="1" applyAlignment="1">
      <alignment horizontal="center" vertical="center" wrapText="1"/>
    </xf>
    <xf numFmtId="167" fontId="35" fillId="3" borderId="1" xfId="2" applyNumberFormat="1" applyFont="1" applyFill="1" applyBorder="1" applyAlignment="1">
      <alignment horizontal="right" vertical="center" wrapText="1"/>
    </xf>
    <xf numFmtId="167" fontId="35" fillId="5" borderId="1" xfId="2" applyNumberFormat="1" applyFont="1" applyFill="1" applyBorder="1" applyAlignment="1">
      <alignment horizontal="right" vertical="center" wrapText="1"/>
    </xf>
    <xf numFmtId="167" fontId="36" fillId="3" borderId="1" xfId="2" applyNumberFormat="1" applyFont="1" applyFill="1" applyBorder="1" applyAlignment="1">
      <alignment horizontal="right" vertical="center" wrapText="1"/>
    </xf>
    <xf numFmtId="167" fontId="36" fillId="3" borderId="1" xfId="500" applyNumberFormat="1" applyFont="1" applyFill="1" applyBorder="1" applyAlignment="1">
      <alignment horizontal="right" vertical="center" wrapText="1"/>
    </xf>
    <xf numFmtId="167" fontId="36" fillId="5" borderId="1" xfId="2" applyNumberFormat="1" applyFont="1" applyFill="1" applyBorder="1" applyAlignment="1">
      <alignment horizontal="right" vertical="center" wrapText="1"/>
    </xf>
    <xf numFmtId="167" fontId="36" fillId="0" borderId="1" xfId="500" applyNumberFormat="1" applyFont="1" applyFill="1" applyBorder="1" applyAlignment="1">
      <alignment horizontal="center" vertical="center" wrapText="1"/>
    </xf>
    <xf numFmtId="167" fontId="36" fillId="2" borderId="1" xfId="500" applyNumberFormat="1" applyFont="1" applyFill="1" applyBorder="1" applyAlignment="1">
      <alignment horizontal="center" vertical="center" wrapText="1"/>
    </xf>
    <xf numFmtId="167" fontId="36" fillId="2" borderId="1" xfId="500" applyNumberFormat="1" applyFont="1" applyFill="1" applyBorder="1" applyAlignment="1">
      <alignment horizontal="right" vertical="center" wrapText="1"/>
    </xf>
    <xf numFmtId="167" fontId="36" fillId="2" borderId="1" xfId="115" applyNumberFormat="1" applyFont="1" applyFill="1" applyBorder="1" applyAlignment="1">
      <alignment horizontal="right" vertical="center" wrapText="1"/>
    </xf>
    <xf numFmtId="170" fontId="36" fillId="3" borderId="1" xfId="500" applyNumberFormat="1" applyFont="1" applyFill="1" applyBorder="1" applyAlignment="1">
      <alignment horizontal="center" vertical="center" wrapText="1"/>
    </xf>
    <xf numFmtId="169" fontId="36" fillId="3" borderId="1" xfId="2" applyNumberFormat="1" applyFont="1" applyFill="1" applyBorder="1" applyAlignment="1">
      <alignment horizontal="center" vertical="center" wrapText="1"/>
    </xf>
    <xf numFmtId="169" fontId="36" fillId="5" borderId="1" xfId="2" applyNumberFormat="1" applyFont="1" applyFill="1" applyBorder="1" applyAlignment="1">
      <alignment horizontal="center" vertical="center" wrapText="1"/>
    </xf>
    <xf numFmtId="0" fontId="28" fillId="0" borderId="1" xfId="500" applyFont="1" applyBorder="1" applyAlignment="1">
      <alignment horizontal="center" vertical="center" wrapText="1"/>
    </xf>
    <xf numFmtId="0" fontId="42" fillId="0" borderId="0" xfId="0" applyFont="1"/>
    <xf numFmtId="0" fontId="42" fillId="0" borderId="0" xfId="500" applyFont="1"/>
    <xf numFmtId="0" fontId="34" fillId="0" borderId="0" xfId="0" applyFont="1"/>
    <xf numFmtId="0" fontId="34" fillId="0" borderId="0" xfId="500" applyFont="1"/>
    <xf numFmtId="171" fontId="36" fillId="3" borderId="1" xfId="2" applyNumberFormat="1" applyFont="1" applyFill="1" applyBorder="1" applyAlignment="1">
      <alignment horizontal="right" vertical="center" wrapText="1"/>
    </xf>
    <xf numFmtId="167" fontId="36" fillId="3" borderId="1" xfId="2" applyNumberFormat="1" applyFont="1" applyFill="1" applyBorder="1" applyAlignment="1">
      <alignment horizontal="center" vertical="center" wrapText="1"/>
    </xf>
    <xf numFmtId="167" fontId="35" fillId="0" borderId="1" xfId="2" applyNumberFormat="1" applyFont="1" applyFill="1" applyBorder="1" applyAlignment="1">
      <alignment horizontal="center" vertical="center" wrapText="1"/>
    </xf>
    <xf numFmtId="167" fontId="35" fillId="4" borderId="1" xfId="2" applyNumberFormat="1" applyFont="1" applyFill="1" applyBorder="1" applyAlignment="1">
      <alignment horizontal="center" vertical="center" wrapText="1"/>
    </xf>
    <xf numFmtId="167" fontId="35" fillId="4" borderId="1" xfId="2" applyNumberFormat="1" applyFont="1" applyFill="1" applyBorder="1" applyAlignment="1">
      <alignment horizontal="right" vertical="center" wrapText="1"/>
    </xf>
    <xf numFmtId="167" fontId="36" fillId="5" borderId="1" xfId="2" applyNumberFormat="1" applyFont="1" applyFill="1" applyBorder="1" applyAlignment="1">
      <alignment horizontal="center" vertical="center" wrapText="1"/>
    </xf>
    <xf numFmtId="167" fontId="36" fillId="0" borderId="1" xfId="2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4" fillId="2" borderId="2" xfId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0" fontId="14" fillId="2" borderId="4" xfId="1" applyFont="1" applyFill="1" applyBorder="1" applyAlignment="1">
      <alignment horizontal="center" vertical="center"/>
    </xf>
    <xf numFmtId="0" fontId="14" fillId="5" borderId="5" xfId="1" applyFont="1" applyFill="1" applyBorder="1" applyAlignment="1">
      <alignment horizontal="center" vertical="center"/>
    </xf>
    <xf numFmtId="0" fontId="14" fillId="5" borderId="6" xfId="1" applyFont="1" applyFill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13" fillId="3" borderId="6" xfId="1" applyFont="1" applyFill="1" applyBorder="1" applyAlignment="1">
      <alignment horizontal="center" vertical="center"/>
    </xf>
    <xf numFmtId="0" fontId="14" fillId="3" borderId="5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6" xfId="1" applyFont="1" applyFill="1" applyBorder="1" applyAlignment="1">
      <alignment horizontal="center" vertical="center" wrapText="1"/>
    </xf>
    <xf numFmtId="164" fontId="14" fillId="0" borderId="5" xfId="2" applyNumberFormat="1" applyFont="1" applyFill="1" applyBorder="1" applyAlignment="1">
      <alignment horizontal="center" vertical="center" wrapText="1"/>
    </xf>
    <xf numFmtId="164" fontId="14" fillId="0" borderId="7" xfId="2" applyNumberFormat="1" applyFont="1" applyFill="1" applyBorder="1" applyAlignment="1">
      <alignment horizontal="center" vertical="center" wrapText="1"/>
    </xf>
    <xf numFmtId="164" fontId="14" fillId="0" borderId="6" xfId="2" applyNumberFormat="1" applyFont="1" applyFill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165" fontId="17" fillId="0" borderId="5" xfId="1" applyNumberFormat="1" applyFont="1" applyFill="1" applyBorder="1" applyAlignment="1">
      <alignment horizontal="left" vertical="top" wrapText="1"/>
    </xf>
    <xf numFmtId="165" fontId="17" fillId="0" borderId="7" xfId="1" applyNumberFormat="1" applyFont="1" applyFill="1" applyBorder="1" applyAlignment="1">
      <alignment horizontal="left" vertical="top" wrapText="1"/>
    </xf>
    <xf numFmtId="165" fontId="17" fillId="0" borderId="6" xfId="1" applyNumberFormat="1" applyFont="1" applyFill="1" applyBorder="1" applyAlignment="1">
      <alignment horizontal="left" vertical="top" wrapText="1"/>
    </xf>
    <xf numFmtId="0" fontId="14" fillId="0" borderId="5" xfId="1" applyFont="1" applyFill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/>
    </xf>
    <xf numFmtId="0" fontId="34" fillId="3" borderId="1" xfId="500" applyFont="1" applyFill="1" applyBorder="1" applyAlignment="1">
      <alignment horizontal="center" vertical="center" wrapText="1"/>
    </xf>
    <xf numFmtId="41" fontId="34" fillId="3" borderId="1" xfId="500" applyNumberFormat="1" applyFont="1" applyFill="1" applyBorder="1" applyAlignment="1">
      <alignment horizontal="left" vertical="center"/>
    </xf>
    <xf numFmtId="167" fontId="27" fillId="5" borderId="1" xfId="2" applyNumberFormat="1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2" fontId="39" fillId="5" borderId="1" xfId="2" applyNumberFormat="1" applyFont="1" applyFill="1" applyBorder="1" applyAlignment="1">
      <alignment horizontal="center" vertical="center" wrapText="1"/>
    </xf>
    <xf numFmtId="168" fontId="39" fillId="0" borderId="1" xfId="15" applyNumberFormat="1" applyFont="1" applyFill="1" applyBorder="1" applyAlignment="1">
      <alignment horizontal="center" vertical="center" wrapText="1"/>
    </xf>
    <xf numFmtId="168" fontId="39" fillId="0" borderId="1" xfId="15" applyNumberFormat="1" applyFont="1" applyBorder="1" applyAlignment="1">
      <alignment horizontal="center" vertical="center" wrapText="1"/>
    </xf>
    <xf numFmtId="49" fontId="27" fillId="5" borderId="1" xfId="2" applyNumberFormat="1" applyFont="1" applyFill="1" applyBorder="1" applyAlignment="1">
      <alignment horizontal="left" vertical="center" wrapText="1"/>
    </xf>
    <xf numFmtId="0" fontId="39" fillId="0" borderId="1" xfId="500" applyFont="1" applyFill="1" applyBorder="1" applyAlignment="1">
      <alignment horizontal="center" vertical="center" wrapText="1"/>
    </xf>
    <xf numFmtId="0" fontId="41" fillId="0" borderId="1" xfId="500" applyFont="1" applyBorder="1" applyAlignment="1">
      <alignment horizontal="center" vertical="center" wrapText="1"/>
    </xf>
    <xf numFmtId="167" fontId="26" fillId="5" borderId="1" xfId="2" applyNumberFormat="1" applyFont="1" applyFill="1" applyBorder="1" applyAlignment="1">
      <alignment horizontal="center" vertical="center"/>
    </xf>
    <xf numFmtId="0" fontId="39" fillId="0" borderId="1" xfId="502" applyFont="1" applyFill="1" applyBorder="1" applyAlignment="1">
      <alignment horizontal="center" vertical="center" wrapText="1"/>
    </xf>
    <xf numFmtId="0" fontId="41" fillId="0" borderId="1" xfId="502" applyFont="1" applyBorder="1" applyAlignment="1">
      <alignment horizontal="center" vertical="center" wrapText="1"/>
    </xf>
    <xf numFmtId="0" fontId="34" fillId="5" borderId="1" xfId="500" applyFont="1" applyFill="1" applyBorder="1" applyAlignment="1">
      <alignment horizontal="center" vertical="center" wrapText="1"/>
    </xf>
    <xf numFmtId="167" fontId="27" fillId="5" borderId="1" xfId="2" applyNumberFormat="1" applyFont="1" applyFill="1" applyBorder="1" applyAlignment="1">
      <alignment horizontal="left" vertical="center"/>
    </xf>
    <xf numFmtId="168" fontId="41" fillId="0" borderId="1" xfId="15" applyNumberFormat="1" applyFont="1" applyBorder="1" applyAlignment="1">
      <alignment horizontal="center" vertical="center" wrapText="1"/>
    </xf>
    <xf numFmtId="2" fontId="27" fillId="5" borderId="1" xfId="2" applyNumberFormat="1" applyFont="1" applyFill="1" applyBorder="1" applyAlignment="1">
      <alignment horizontal="left" vertical="center" wrapText="1"/>
    </xf>
    <xf numFmtId="49" fontId="27" fillId="5" borderId="1" xfId="2" applyNumberFormat="1" applyFont="1" applyFill="1" applyBorder="1" applyAlignment="1">
      <alignment horizontal="left" vertical="center"/>
    </xf>
    <xf numFmtId="0" fontId="39" fillId="5" borderId="1" xfId="501" applyFont="1" applyFill="1" applyBorder="1" applyAlignment="1">
      <alignment horizontal="center" vertical="center" wrapText="1"/>
    </xf>
    <xf numFmtId="0" fontId="39" fillId="0" borderId="1" xfId="503" applyFont="1" applyFill="1" applyBorder="1" applyAlignment="1">
      <alignment horizontal="center" vertical="center" wrapText="1"/>
    </xf>
    <xf numFmtId="0" fontId="39" fillId="0" borderId="1" xfId="503" applyFont="1" applyBorder="1" applyAlignment="1">
      <alignment horizontal="center" vertical="center" wrapText="1"/>
    </xf>
    <xf numFmtId="0" fontId="34" fillId="0" borderId="1" xfId="500" applyFont="1" applyFill="1" applyBorder="1" applyAlignment="1">
      <alignment horizontal="center" vertical="center" wrapText="1"/>
    </xf>
    <xf numFmtId="41" fontId="34" fillId="0" borderId="1" xfId="500" applyNumberFormat="1" applyFont="1" applyFill="1" applyBorder="1" applyAlignment="1">
      <alignment horizontal="left" vertical="center"/>
    </xf>
    <xf numFmtId="0" fontId="29" fillId="0" borderId="1" xfId="2" applyNumberFormat="1" applyFont="1" applyFill="1" applyBorder="1" applyAlignment="1">
      <alignment horizontal="left" vertical="center" wrapText="1"/>
    </xf>
    <xf numFmtId="49" fontId="26" fillId="5" borderId="1" xfId="2" applyNumberFormat="1" applyFont="1" applyFill="1" applyBorder="1" applyAlignment="1">
      <alignment horizontal="left" vertical="center" wrapText="1"/>
    </xf>
    <xf numFmtId="0" fontId="39" fillId="5" borderId="1" xfId="50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28" fillId="0" borderId="1" xfId="500" applyFont="1" applyBorder="1" applyAlignment="1">
      <alignment horizontal="center" vertical="center" wrapText="1"/>
    </xf>
    <xf numFmtId="0" fontId="33" fillId="0" borderId="1" xfId="500" applyFont="1" applyBorder="1" applyAlignment="1">
      <alignment horizontal="center" vertical="center" wrapText="1"/>
    </xf>
    <xf numFmtId="41" fontId="38" fillId="0" borderId="5" xfId="500" applyNumberFormat="1" applyFont="1" applyBorder="1" applyAlignment="1">
      <alignment horizontal="center" vertical="center"/>
    </xf>
    <xf numFmtId="0" fontId="38" fillId="0" borderId="7" xfId="500" applyFont="1" applyBorder="1" applyAlignment="1">
      <alignment horizontal="center" vertical="center"/>
    </xf>
    <xf numFmtId="0" fontId="38" fillId="0" borderId="6" xfId="500" applyFont="1" applyBorder="1" applyAlignment="1">
      <alignment horizontal="center" vertical="center"/>
    </xf>
    <xf numFmtId="49" fontId="26" fillId="5" borderId="1" xfId="2" applyNumberFormat="1" applyFont="1" applyFill="1" applyBorder="1" applyAlignment="1">
      <alignment horizontal="center" vertical="center"/>
    </xf>
    <xf numFmtId="0" fontId="27" fillId="5" borderId="1" xfId="500" applyFont="1" applyFill="1" applyBorder="1" applyAlignment="1">
      <alignment horizontal="center" vertical="center" wrapText="1"/>
    </xf>
    <xf numFmtId="0" fontId="31" fillId="0" borderId="1" xfId="500" applyFont="1" applyBorder="1" applyAlignment="1">
      <alignment horizontal="center" vertical="center" wrapText="1"/>
    </xf>
    <xf numFmtId="0" fontId="34" fillId="3" borderId="1" xfId="500" applyFont="1" applyFill="1" applyBorder="1" applyAlignment="1">
      <alignment horizontal="center" vertical="center"/>
    </xf>
    <xf numFmtId="0" fontId="39" fillId="0" borderId="1" xfId="500" applyFont="1" applyBorder="1" applyAlignment="1">
      <alignment horizontal="center" vertical="center" wrapText="1"/>
    </xf>
    <xf numFmtId="0" fontId="37" fillId="0" borderId="0" xfId="0" applyFont="1" applyAlignment="1">
      <alignment horizontal="center"/>
    </xf>
    <xf numFmtId="0" fontId="36" fillId="2" borderId="1" xfId="15" applyFont="1" applyFill="1" applyBorder="1" applyAlignment="1">
      <alignment horizontal="center" vertical="center"/>
    </xf>
    <xf numFmtId="0" fontId="27" fillId="5" borderId="1" xfId="500" applyFont="1" applyFill="1" applyBorder="1" applyAlignment="1">
      <alignment horizontal="center" vertical="center"/>
    </xf>
  </cellXfs>
  <cellStyles count="557">
    <cellStyle name="Обычный" xfId="0" builtinId="0"/>
    <cellStyle name="Обычный 2" xfId="3"/>
    <cellStyle name="Обычный 2 2" xfId="1"/>
    <cellStyle name="Обычный 2 2 10" xfId="79"/>
    <cellStyle name="Обычный 2 2 10 2" xfId="244"/>
    <cellStyle name="Обычный 2 2 11" xfId="95"/>
    <cellStyle name="Обычный 2 2 11 2" xfId="372"/>
    <cellStyle name="Обычный 2 2 11 3" xfId="503"/>
    <cellStyle name="Обычный 2 2 12" xfId="114"/>
    <cellStyle name="Обычный 2 2 13" xfId="116"/>
    <cellStyle name="Обычный 2 2 14" xfId="500"/>
    <cellStyle name="Обычный 2 2 15" xfId="506"/>
    <cellStyle name="Обычный 2 2 2" xfId="19"/>
    <cellStyle name="Обычный 2 2 2 2" xfId="26"/>
    <cellStyle name="Обычный 2 2 2 2 2" xfId="33"/>
    <cellStyle name="Обычный 2 2 2 2 2 2" xfId="120"/>
    <cellStyle name="Обычный 2 2 2 2 2 2 2" xfId="184"/>
    <cellStyle name="Обычный 2 2 2 2 2 2 2 2" xfId="250"/>
    <cellStyle name="Обычный 2 2 2 2 2 2 2 3" xfId="378"/>
    <cellStyle name="Обычный 2 2 2 2 2 2 3" xfId="249"/>
    <cellStyle name="Обычный 2 2 2 2 2 2 4" xfId="377"/>
    <cellStyle name="Обычный 2 2 2 2 2 3" xfId="183"/>
    <cellStyle name="Обычный 2 2 2 2 2 3 2" xfId="251"/>
    <cellStyle name="Обычный 2 2 2 2 2 3 3" xfId="379"/>
    <cellStyle name="Обычный 2 2 2 2 2 4" xfId="248"/>
    <cellStyle name="Обычный 2 2 2 2 2 5" xfId="376"/>
    <cellStyle name="Обычный 2 2 2 2 2 6" xfId="119"/>
    <cellStyle name="Обычный 2 2 2 2 2 7" xfId="524"/>
    <cellStyle name="Обычный 2 2 2 2 3" xfId="49"/>
    <cellStyle name="Обычный 2 2 2 2 3 2" xfId="185"/>
    <cellStyle name="Обычный 2 2 2 2 3 2 2" xfId="253"/>
    <cellStyle name="Обычный 2 2 2 2 3 2 3" xfId="381"/>
    <cellStyle name="Обычный 2 2 2 2 3 3" xfId="252"/>
    <cellStyle name="Обычный 2 2 2 2 3 4" xfId="380"/>
    <cellStyle name="Обычный 2 2 2 2 3 5" xfId="121"/>
    <cellStyle name="Обычный 2 2 2 2 3 6" xfId="507"/>
    <cellStyle name="Обычный 2 2 2 2 4" xfId="66"/>
    <cellStyle name="Обычный 2 2 2 2 4 2" xfId="254"/>
    <cellStyle name="Обычный 2 2 2 2 4 3" xfId="382"/>
    <cellStyle name="Обычный 2 2 2 2 4 4" xfId="182"/>
    <cellStyle name="Обычный 2 2 2 2 5" xfId="81"/>
    <cellStyle name="Обычный 2 2 2 2 5 2" xfId="247"/>
    <cellStyle name="Обычный 2 2 2 2 6" xfId="97"/>
    <cellStyle name="Обычный 2 2 2 2 6 2" xfId="375"/>
    <cellStyle name="Обычный 2 2 2 2 7" xfId="118"/>
    <cellStyle name="Обычный 2 2 2 2 8" xfId="510"/>
    <cellStyle name="Обычный 2 2 2 3" xfId="32"/>
    <cellStyle name="Обычный 2 2 2 3 2" xfId="123"/>
    <cellStyle name="Обычный 2 2 2 3 2 2" xfId="187"/>
    <cellStyle name="Обычный 2 2 2 3 2 2 2" xfId="257"/>
    <cellStyle name="Обычный 2 2 2 3 2 2 3" xfId="385"/>
    <cellStyle name="Обычный 2 2 2 3 2 3" xfId="256"/>
    <cellStyle name="Обычный 2 2 2 3 2 4" xfId="384"/>
    <cellStyle name="Обычный 2 2 2 3 3" xfId="186"/>
    <cellStyle name="Обычный 2 2 2 3 3 2" xfId="258"/>
    <cellStyle name="Обычный 2 2 2 3 3 3" xfId="386"/>
    <cellStyle name="Обычный 2 2 2 3 4" xfId="255"/>
    <cellStyle name="Обычный 2 2 2 3 5" xfId="383"/>
    <cellStyle name="Обычный 2 2 2 3 6" xfId="122"/>
    <cellStyle name="Обычный 2 2 2 3 7" xfId="508"/>
    <cellStyle name="Обычный 2 2 2 4" xfId="48"/>
    <cellStyle name="Обычный 2 2 2 4 2" xfId="188"/>
    <cellStyle name="Обычный 2 2 2 4 2 2" xfId="260"/>
    <cellStyle name="Обычный 2 2 2 4 2 3" xfId="388"/>
    <cellStyle name="Обычный 2 2 2 4 3" xfId="259"/>
    <cellStyle name="Обычный 2 2 2 4 4" xfId="387"/>
    <cellStyle name="Обычный 2 2 2 4 5" xfId="124"/>
    <cellStyle name="Обычный 2 2 2 4 6" xfId="505"/>
    <cellStyle name="Обычный 2 2 2 5" xfId="65"/>
    <cellStyle name="Обычный 2 2 2 5 2" xfId="261"/>
    <cellStyle name="Обычный 2 2 2 5 3" xfId="389"/>
    <cellStyle name="Обычный 2 2 2 5 4" xfId="181"/>
    <cellStyle name="Обычный 2 2 2 6" xfId="80"/>
    <cellStyle name="Обычный 2 2 2 6 2" xfId="246"/>
    <cellStyle name="Обычный 2 2 2 7" xfId="96"/>
    <cellStyle name="Обычный 2 2 2 7 2" xfId="374"/>
    <cellStyle name="Обычный 2 2 2 8" xfId="117"/>
    <cellStyle name="Обычный 2 2 2 9" xfId="509"/>
    <cellStyle name="Обычный 2 2 3" xfId="21"/>
    <cellStyle name="Обычный 2 2 3 2" xfId="28"/>
    <cellStyle name="Обычный 2 2 3 2 2" xfId="35"/>
    <cellStyle name="Обычный 2 2 3 2 2 2" xfId="128"/>
    <cellStyle name="Обычный 2 2 3 2 2 2 2" xfId="192"/>
    <cellStyle name="Обычный 2 2 3 2 2 2 2 2" xfId="266"/>
    <cellStyle name="Обычный 2 2 3 2 2 2 2 3" xfId="394"/>
    <cellStyle name="Обычный 2 2 3 2 2 2 3" xfId="265"/>
    <cellStyle name="Обычный 2 2 3 2 2 2 4" xfId="393"/>
    <cellStyle name="Обычный 2 2 3 2 2 3" xfId="191"/>
    <cellStyle name="Обычный 2 2 3 2 2 3 2" xfId="267"/>
    <cellStyle name="Обычный 2 2 3 2 2 3 3" xfId="395"/>
    <cellStyle name="Обычный 2 2 3 2 2 4" xfId="264"/>
    <cellStyle name="Обычный 2 2 3 2 2 5" xfId="392"/>
    <cellStyle name="Обычный 2 2 3 2 2 6" xfId="127"/>
    <cellStyle name="Обычный 2 2 3 2 2 7" xfId="526"/>
    <cellStyle name="Обычный 2 2 3 2 3" xfId="51"/>
    <cellStyle name="Обычный 2 2 3 2 3 2" xfId="193"/>
    <cellStyle name="Обычный 2 2 3 2 3 2 2" xfId="269"/>
    <cellStyle name="Обычный 2 2 3 2 3 2 3" xfId="397"/>
    <cellStyle name="Обычный 2 2 3 2 3 3" xfId="268"/>
    <cellStyle name="Обычный 2 2 3 2 3 4" xfId="396"/>
    <cellStyle name="Обычный 2 2 3 2 3 5" xfId="129"/>
    <cellStyle name="Обычный 2 2 3 2 3 6" xfId="527"/>
    <cellStyle name="Обычный 2 2 3 2 4" xfId="68"/>
    <cellStyle name="Обычный 2 2 3 2 4 2" xfId="270"/>
    <cellStyle name="Обычный 2 2 3 2 4 3" xfId="398"/>
    <cellStyle name="Обычный 2 2 3 2 4 4" xfId="190"/>
    <cellStyle name="Обычный 2 2 3 2 5" xfId="83"/>
    <cellStyle name="Обычный 2 2 3 2 5 2" xfId="263"/>
    <cellStyle name="Обычный 2 2 3 2 6" xfId="99"/>
    <cellStyle name="Обычный 2 2 3 2 6 2" xfId="391"/>
    <cellStyle name="Обычный 2 2 3 2 7" xfId="126"/>
    <cellStyle name="Обычный 2 2 3 2 8" xfId="512"/>
    <cellStyle name="Обычный 2 2 3 3" xfId="34"/>
    <cellStyle name="Обычный 2 2 3 3 2" xfId="131"/>
    <cellStyle name="Обычный 2 2 3 3 2 2" xfId="195"/>
    <cellStyle name="Обычный 2 2 3 3 2 2 2" xfId="273"/>
    <cellStyle name="Обычный 2 2 3 3 2 2 3" xfId="401"/>
    <cellStyle name="Обычный 2 2 3 3 2 3" xfId="272"/>
    <cellStyle name="Обычный 2 2 3 3 2 4" xfId="400"/>
    <cellStyle name="Обычный 2 2 3 3 3" xfId="194"/>
    <cellStyle name="Обычный 2 2 3 3 3 2" xfId="274"/>
    <cellStyle name="Обычный 2 2 3 3 3 3" xfId="402"/>
    <cellStyle name="Обычный 2 2 3 3 4" xfId="271"/>
    <cellStyle name="Обычный 2 2 3 3 5" xfId="399"/>
    <cellStyle name="Обычный 2 2 3 3 6" xfId="130"/>
    <cellStyle name="Обычный 2 2 3 3 7" xfId="528"/>
    <cellStyle name="Обычный 2 2 3 4" xfId="50"/>
    <cellStyle name="Обычный 2 2 3 4 2" xfId="196"/>
    <cellStyle name="Обычный 2 2 3 4 2 2" xfId="276"/>
    <cellStyle name="Обычный 2 2 3 4 2 3" xfId="404"/>
    <cellStyle name="Обычный 2 2 3 4 3" xfId="275"/>
    <cellStyle name="Обычный 2 2 3 4 4" xfId="403"/>
    <cellStyle name="Обычный 2 2 3 4 5" xfId="132"/>
    <cellStyle name="Обычный 2 2 3 4 6" xfId="529"/>
    <cellStyle name="Обычный 2 2 3 5" xfId="67"/>
    <cellStyle name="Обычный 2 2 3 5 2" xfId="277"/>
    <cellStyle name="Обычный 2 2 3 5 3" xfId="405"/>
    <cellStyle name="Обычный 2 2 3 5 4" xfId="189"/>
    <cellStyle name="Обычный 2 2 3 6" xfId="82"/>
    <cellStyle name="Обычный 2 2 3 6 2" xfId="262"/>
    <cellStyle name="Обычный 2 2 3 7" xfId="98"/>
    <cellStyle name="Обычный 2 2 3 7 2" xfId="390"/>
    <cellStyle name="Обычный 2 2 3 8" xfId="125"/>
    <cellStyle name="Обычный 2 2 3 9" xfId="511"/>
    <cellStyle name="Обычный 2 2 4" xfId="16"/>
    <cellStyle name="Обычный 2 2 4 2" xfId="27"/>
    <cellStyle name="Обычный 2 2 4 2 2" xfId="37"/>
    <cellStyle name="Обычный 2 2 4 2 2 2" xfId="136"/>
    <cellStyle name="Обычный 2 2 4 2 2 2 2" xfId="200"/>
    <cellStyle name="Обычный 2 2 4 2 2 2 2 2" xfId="282"/>
    <cellStyle name="Обычный 2 2 4 2 2 2 2 3" xfId="410"/>
    <cellStyle name="Обычный 2 2 4 2 2 2 3" xfId="281"/>
    <cellStyle name="Обычный 2 2 4 2 2 2 4" xfId="409"/>
    <cellStyle name="Обычный 2 2 4 2 2 3" xfId="199"/>
    <cellStyle name="Обычный 2 2 4 2 2 3 2" xfId="283"/>
    <cellStyle name="Обычный 2 2 4 2 2 3 3" xfId="411"/>
    <cellStyle name="Обычный 2 2 4 2 2 4" xfId="280"/>
    <cellStyle name="Обычный 2 2 4 2 2 5" xfId="408"/>
    <cellStyle name="Обычный 2 2 4 2 2 6" xfId="135"/>
    <cellStyle name="Обычный 2 2 4 2 2 7" xfId="530"/>
    <cellStyle name="Обычный 2 2 4 2 3" xfId="53"/>
    <cellStyle name="Обычный 2 2 4 2 3 2" xfId="201"/>
    <cellStyle name="Обычный 2 2 4 2 3 2 2" xfId="285"/>
    <cellStyle name="Обычный 2 2 4 2 3 2 3" xfId="413"/>
    <cellStyle name="Обычный 2 2 4 2 3 3" xfId="284"/>
    <cellStyle name="Обычный 2 2 4 2 3 4" xfId="412"/>
    <cellStyle name="Обычный 2 2 4 2 3 5" xfId="137"/>
    <cellStyle name="Обычный 2 2 4 2 3 6" xfId="531"/>
    <cellStyle name="Обычный 2 2 4 2 4" xfId="70"/>
    <cellStyle name="Обычный 2 2 4 2 4 2" xfId="286"/>
    <cellStyle name="Обычный 2 2 4 2 4 3" xfId="414"/>
    <cellStyle name="Обычный 2 2 4 2 4 4" xfId="198"/>
    <cellStyle name="Обычный 2 2 4 2 5" xfId="85"/>
    <cellStyle name="Обычный 2 2 4 2 5 2" xfId="279"/>
    <cellStyle name="Обычный 2 2 4 2 6" xfId="101"/>
    <cellStyle name="Обычный 2 2 4 2 6 2" xfId="407"/>
    <cellStyle name="Обычный 2 2 4 2 7" xfId="134"/>
    <cellStyle name="Обычный 2 2 4 2 8" xfId="514"/>
    <cellStyle name="Обычный 2 2 4 3" xfId="36"/>
    <cellStyle name="Обычный 2 2 4 3 2" xfId="139"/>
    <cellStyle name="Обычный 2 2 4 3 2 2" xfId="203"/>
    <cellStyle name="Обычный 2 2 4 3 2 2 2" xfId="289"/>
    <cellStyle name="Обычный 2 2 4 3 2 2 3" xfId="417"/>
    <cellStyle name="Обычный 2 2 4 3 2 3" xfId="288"/>
    <cellStyle name="Обычный 2 2 4 3 2 4" xfId="416"/>
    <cellStyle name="Обычный 2 2 4 3 3" xfId="202"/>
    <cellStyle name="Обычный 2 2 4 3 3 2" xfId="290"/>
    <cellStyle name="Обычный 2 2 4 3 3 3" xfId="418"/>
    <cellStyle name="Обычный 2 2 4 3 4" xfId="287"/>
    <cellStyle name="Обычный 2 2 4 3 5" xfId="415"/>
    <cellStyle name="Обычный 2 2 4 3 6" xfId="138"/>
    <cellStyle name="Обычный 2 2 4 3 7" xfId="532"/>
    <cellStyle name="Обычный 2 2 4 4" xfId="52"/>
    <cellStyle name="Обычный 2 2 4 4 2" xfId="204"/>
    <cellStyle name="Обычный 2 2 4 4 2 2" xfId="292"/>
    <cellStyle name="Обычный 2 2 4 4 2 3" xfId="420"/>
    <cellStyle name="Обычный 2 2 4 4 3" xfId="291"/>
    <cellStyle name="Обычный 2 2 4 4 4" xfId="419"/>
    <cellStyle name="Обычный 2 2 4 4 5" xfId="140"/>
    <cellStyle name="Обычный 2 2 4 4 6" xfId="533"/>
    <cellStyle name="Обычный 2 2 4 5" xfId="69"/>
    <cellStyle name="Обычный 2 2 4 5 2" xfId="293"/>
    <cellStyle name="Обычный 2 2 4 5 3" xfId="421"/>
    <cellStyle name="Обычный 2 2 4 5 4" xfId="197"/>
    <cellStyle name="Обычный 2 2 4 6" xfId="84"/>
    <cellStyle name="Обычный 2 2 4 6 2" xfId="278"/>
    <cellStyle name="Обычный 2 2 4 7" xfId="100"/>
    <cellStyle name="Обычный 2 2 4 7 2" xfId="406"/>
    <cellStyle name="Обычный 2 2 4 8" xfId="133"/>
    <cellStyle name="Обычный 2 2 4 9" xfId="513"/>
    <cellStyle name="Обычный 2 2 5" xfId="22"/>
    <cellStyle name="Обычный 2 2 5 2" xfId="38"/>
    <cellStyle name="Обычный 2 2 5 2 2" xfId="143"/>
    <cellStyle name="Обычный 2 2 5 2 2 2" xfId="207"/>
    <cellStyle name="Обычный 2 2 5 2 2 2 2" xfId="297"/>
    <cellStyle name="Обычный 2 2 5 2 2 2 3" xfId="425"/>
    <cellStyle name="Обычный 2 2 5 2 2 3" xfId="296"/>
    <cellStyle name="Обычный 2 2 5 2 2 4" xfId="424"/>
    <cellStyle name="Обычный 2 2 5 2 3" xfId="206"/>
    <cellStyle name="Обычный 2 2 5 2 3 2" xfId="298"/>
    <cellStyle name="Обычный 2 2 5 2 3 3" xfId="426"/>
    <cellStyle name="Обычный 2 2 5 2 4" xfId="295"/>
    <cellStyle name="Обычный 2 2 5 2 5" xfId="423"/>
    <cellStyle name="Обычный 2 2 5 2 6" xfId="142"/>
    <cellStyle name="Обычный 2 2 5 2 7" xfId="534"/>
    <cellStyle name="Обычный 2 2 5 3" xfId="54"/>
    <cellStyle name="Обычный 2 2 5 3 2" xfId="208"/>
    <cellStyle name="Обычный 2 2 5 3 2 2" xfId="300"/>
    <cellStyle name="Обычный 2 2 5 3 2 3" xfId="428"/>
    <cellStyle name="Обычный 2 2 5 3 3" xfId="299"/>
    <cellStyle name="Обычный 2 2 5 3 4" xfId="427"/>
    <cellStyle name="Обычный 2 2 5 3 5" xfId="144"/>
    <cellStyle name="Обычный 2 2 5 3 6" xfId="535"/>
    <cellStyle name="Обычный 2 2 5 4" xfId="64"/>
    <cellStyle name="Обычный 2 2 5 4 2" xfId="301"/>
    <cellStyle name="Обычный 2 2 5 4 3" xfId="429"/>
    <cellStyle name="Обычный 2 2 5 4 4" xfId="205"/>
    <cellStyle name="Обычный 2 2 5 5" xfId="86"/>
    <cellStyle name="Обычный 2 2 5 5 2" xfId="294"/>
    <cellStyle name="Обычный 2 2 5 6" xfId="102"/>
    <cellStyle name="Обычный 2 2 5 6 2" xfId="422"/>
    <cellStyle name="Обычный 2 2 5 7" xfId="141"/>
    <cellStyle name="Обычный 2 2 5 8" xfId="515"/>
    <cellStyle name="Обычный 2 2 6" xfId="24"/>
    <cellStyle name="Обычный 2 2 6 2" xfId="39"/>
    <cellStyle name="Обычный 2 2 6 2 2" xfId="147"/>
    <cellStyle name="Обычный 2 2 6 2 2 2" xfId="211"/>
    <cellStyle name="Обычный 2 2 6 2 2 2 2" xfId="305"/>
    <cellStyle name="Обычный 2 2 6 2 2 2 3" xfId="433"/>
    <cellStyle name="Обычный 2 2 6 2 2 3" xfId="304"/>
    <cellStyle name="Обычный 2 2 6 2 2 4" xfId="432"/>
    <cellStyle name="Обычный 2 2 6 2 3" xfId="210"/>
    <cellStyle name="Обычный 2 2 6 2 3 2" xfId="306"/>
    <cellStyle name="Обычный 2 2 6 2 3 3" xfId="434"/>
    <cellStyle name="Обычный 2 2 6 2 4" xfId="303"/>
    <cellStyle name="Обычный 2 2 6 2 5" xfId="431"/>
    <cellStyle name="Обычный 2 2 6 2 6" xfId="146"/>
    <cellStyle name="Обычный 2 2 6 2 7" xfId="536"/>
    <cellStyle name="Обычный 2 2 6 3" xfId="55"/>
    <cellStyle name="Обычный 2 2 6 3 2" xfId="212"/>
    <cellStyle name="Обычный 2 2 6 3 2 2" xfId="308"/>
    <cellStyle name="Обычный 2 2 6 3 2 3" xfId="436"/>
    <cellStyle name="Обычный 2 2 6 3 3" xfId="307"/>
    <cellStyle name="Обычный 2 2 6 3 4" xfId="435"/>
    <cellStyle name="Обычный 2 2 6 3 5" xfId="148"/>
    <cellStyle name="Обычный 2 2 6 3 6" xfId="537"/>
    <cellStyle name="Обычный 2 2 6 4" xfId="71"/>
    <cellStyle name="Обычный 2 2 6 4 2" xfId="309"/>
    <cellStyle name="Обычный 2 2 6 4 3" xfId="437"/>
    <cellStyle name="Обычный 2 2 6 4 4" xfId="209"/>
    <cellStyle name="Обычный 2 2 6 5" xfId="87"/>
    <cellStyle name="Обычный 2 2 6 5 2" xfId="302"/>
    <cellStyle name="Обычный 2 2 6 6" xfId="103"/>
    <cellStyle name="Обычный 2 2 6 6 2" xfId="430"/>
    <cellStyle name="Обычный 2 2 6 7" xfId="145"/>
    <cellStyle name="Обычный 2 2 6 8" xfId="502"/>
    <cellStyle name="Обычный 2 2 6 9" xfId="516"/>
    <cellStyle name="Обычный 2 2 7" xfId="31"/>
    <cellStyle name="Обычный 2 2 7 2" xfId="111"/>
    <cellStyle name="Обычный 2 2 7 2 2" xfId="214"/>
    <cellStyle name="Обычный 2 2 7 2 2 2" xfId="311"/>
    <cellStyle name="Обычный 2 2 7 2 2 3" xfId="439"/>
    <cellStyle name="Обычный 2 2 7 2 3" xfId="310"/>
    <cellStyle name="Обычный 2 2 7 2 4" xfId="438"/>
    <cellStyle name="Обычный 2 2 7 2 5" xfId="150"/>
    <cellStyle name="Обычный 2 2 7 3" xfId="213"/>
    <cellStyle name="Обычный 2 2 7 3 2" xfId="312"/>
    <cellStyle name="Обычный 2 2 7 3 3" xfId="440"/>
    <cellStyle name="Обычный 2 2 7 4" xfId="245"/>
    <cellStyle name="Обычный 2 2 7 5" xfId="373"/>
    <cellStyle name="Обычный 2 2 7 6" xfId="149"/>
    <cellStyle name="Обычный 2 2 7 7" xfId="501"/>
    <cellStyle name="Обычный 2 2 7 8" xfId="525"/>
    <cellStyle name="Обычный 2 2 8" xfId="47"/>
    <cellStyle name="Обычный 2 2 8 2" xfId="215"/>
    <cellStyle name="Обычный 2 2 8 2 2" xfId="314"/>
    <cellStyle name="Обычный 2 2 8 2 3" xfId="442"/>
    <cellStyle name="Обычный 2 2 8 3" xfId="313"/>
    <cellStyle name="Обычный 2 2 8 4" xfId="441"/>
    <cellStyle name="Обычный 2 2 8 4 3" xfId="112"/>
    <cellStyle name="Обычный 2 2 8 4 3 5" xfId="113"/>
    <cellStyle name="Обычный 2 2 8 4 3 5 12" xfId="504"/>
    <cellStyle name="Обычный 2 2 8 5" xfId="151"/>
    <cellStyle name="Обычный 2 2 8 6" xfId="538"/>
    <cellStyle name="Обычный 2 2 9" xfId="63"/>
    <cellStyle name="Обычный 2 2 9 2" xfId="315"/>
    <cellStyle name="Обычный 2 2 9 3" xfId="443"/>
    <cellStyle name="Обычный 2 2 9 4" xfId="180"/>
    <cellStyle name="Обычный 2 2 9 5" xfId="539"/>
    <cellStyle name="Обычный 2 2_30-ра" xfId="15"/>
    <cellStyle name="Обычный 3" xfId="4"/>
    <cellStyle name="Обычный 4" xfId="5"/>
    <cellStyle name="Обычный 4 10" xfId="104"/>
    <cellStyle name="Обычный 4 10 2" xfId="444"/>
    <cellStyle name="Обычный 4 11" xfId="152"/>
    <cellStyle name="Обычный 4 12" xfId="517"/>
    <cellStyle name="Обычный 4 2" xfId="20"/>
    <cellStyle name="Обычный 4 2 2" xfId="29"/>
    <cellStyle name="Обычный 4 2 2 2" xfId="42"/>
    <cellStyle name="Обычный 4 2 2 2 2" xfId="156"/>
    <cellStyle name="Обычный 4 2 2 2 2 2" xfId="220"/>
    <cellStyle name="Обычный 4 2 2 2 2 2 2" xfId="321"/>
    <cellStyle name="Обычный 4 2 2 2 2 2 3" xfId="449"/>
    <cellStyle name="Обычный 4 2 2 2 2 3" xfId="320"/>
    <cellStyle name="Обычный 4 2 2 2 2 4" xfId="448"/>
    <cellStyle name="Обычный 4 2 2 2 3" xfId="219"/>
    <cellStyle name="Обычный 4 2 2 2 3 2" xfId="322"/>
    <cellStyle name="Обычный 4 2 2 2 3 3" xfId="450"/>
    <cellStyle name="Обычный 4 2 2 2 4" xfId="319"/>
    <cellStyle name="Обычный 4 2 2 2 5" xfId="447"/>
    <cellStyle name="Обычный 4 2 2 2 6" xfId="155"/>
    <cellStyle name="Обычный 4 2 2 2 7" xfId="540"/>
    <cellStyle name="Обычный 4 2 2 3" xfId="58"/>
    <cellStyle name="Обычный 4 2 2 3 2" xfId="221"/>
    <cellStyle name="Обычный 4 2 2 3 2 2" xfId="324"/>
    <cellStyle name="Обычный 4 2 2 3 2 3" xfId="452"/>
    <cellStyle name="Обычный 4 2 2 3 3" xfId="323"/>
    <cellStyle name="Обычный 4 2 2 3 4" xfId="451"/>
    <cellStyle name="Обычный 4 2 2 3 5" xfId="157"/>
    <cellStyle name="Обычный 4 2 2 3 6" xfId="541"/>
    <cellStyle name="Обычный 4 2 2 4" xfId="74"/>
    <cellStyle name="Обычный 4 2 2 4 2" xfId="325"/>
    <cellStyle name="Обычный 4 2 2 4 3" xfId="453"/>
    <cellStyle name="Обычный 4 2 2 4 4" xfId="218"/>
    <cellStyle name="Обычный 4 2 2 5" xfId="90"/>
    <cellStyle name="Обычный 4 2 2 5 2" xfId="318"/>
    <cellStyle name="Обычный 4 2 2 6" xfId="106"/>
    <cellStyle name="Обычный 4 2 2 6 2" xfId="446"/>
    <cellStyle name="Обычный 4 2 2 7" xfId="154"/>
    <cellStyle name="Обычный 4 2 2 8" xfId="519"/>
    <cellStyle name="Обычный 4 2 3" xfId="41"/>
    <cellStyle name="Обычный 4 2 3 2" xfId="159"/>
    <cellStyle name="Обычный 4 2 3 2 2" xfId="223"/>
    <cellStyle name="Обычный 4 2 3 2 2 2" xfId="328"/>
    <cellStyle name="Обычный 4 2 3 2 2 3" xfId="456"/>
    <cellStyle name="Обычный 4 2 3 2 3" xfId="327"/>
    <cellStyle name="Обычный 4 2 3 2 4" xfId="455"/>
    <cellStyle name="Обычный 4 2 3 3" xfId="222"/>
    <cellStyle name="Обычный 4 2 3 3 2" xfId="329"/>
    <cellStyle name="Обычный 4 2 3 3 3" xfId="457"/>
    <cellStyle name="Обычный 4 2 3 4" xfId="326"/>
    <cellStyle name="Обычный 4 2 3 5" xfId="454"/>
    <cellStyle name="Обычный 4 2 3 6" xfId="158"/>
    <cellStyle name="Обычный 4 2 3 7" xfId="542"/>
    <cellStyle name="Обычный 4 2 4" xfId="57"/>
    <cellStyle name="Обычный 4 2 4 2" xfId="224"/>
    <cellStyle name="Обычный 4 2 4 2 2" xfId="331"/>
    <cellStyle name="Обычный 4 2 4 2 3" xfId="459"/>
    <cellStyle name="Обычный 4 2 4 3" xfId="330"/>
    <cellStyle name="Обычный 4 2 4 4" xfId="458"/>
    <cellStyle name="Обычный 4 2 4 5" xfId="160"/>
    <cellStyle name="Обычный 4 2 4 6" xfId="543"/>
    <cellStyle name="Обычный 4 2 5" xfId="73"/>
    <cellStyle name="Обычный 4 2 5 2" xfId="332"/>
    <cellStyle name="Обычный 4 2 5 3" xfId="460"/>
    <cellStyle name="Обычный 4 2 5 4" xfId="217"/>
    <cellStyle name="Обычный 4 2 6" xfId="89"/>
    <cellStyle name="Обычный 4 2 6 2" xfId="317"/>
    <cellStyle name="Обычный 4 2 7" xfId="105"/>
    <cellStyle name="Обычный 4 2 7 2" xfId="445"/>
    <cellStyle name="Обычный 4 2 8" xfId="153"/>
    <cellStyle name="Обычный 4 2 9" xfId="518"/>
    <cellStyle name="Обычный 4 3" xfId="17"/>
    <cellStyle name="Обычный 4 3 2" xfId="30"/>
    <cellStyle name="Обычный 4 3 2 2" xfId="44"/>
    <cellStyle name="Обычный 4 3 2 2 2" xfId="164"/>
    <cellStyle name="Обычный 4 3 2 2 2 2" xfId="228"/>
    <cellStyle name="Обычный 4 3 2 2 2 2 2" xfId="337"/>
    <cellStyle name="Обычный 4 3 2 2 2 2 3" xfId="465"/>
    <cellStyle name="Обычный 4 3 2 2 2 3" xfId="336"/>
    <cellStyle name="Обычный 4 3 2 2 2 4" xfId="464"/>
    <cellStyle name="Обычный 4 3 2 2 3" xfId="227"/>
    <cellStyle name="Обычный 4 3 2 2 3 2" xfId="338"/>
    <cellStyle name="Обычный 4 3 2 2 3 3" xfId="466"/>
    <cellStyle name="Обычный 4 3 2 2 4" xfId="335"/>
    <cellStyle name="Обычный 4 3 2 2 5" xfId="463"/>
    <cellStyle name="Обычный 4 3 2 2 6" xfId="163"/>
    <cellStyle name="Обычный 4 3 2 2 7" xfId="544"/>
    <cellStyle name="Обычный 4 3 2 3" xfId="60"/>
    <cellStyle name="Обычный 4 3 2 3 2" xfId="229"/>
    <cellStyle name="Обычный 4 3 2 3 2 2" xfId="340"/>
    <cellStyle name="Обычный 4 3 2 3 2 3" xfId="468"/>
    <cellStyle name="Обычный 4 3 2 3 3" xfId="339"/>
    <cellStyle name="Обычный 4 3 2 3 4" xfId="467"/>
    <cellStyle name="Обычный 4 3 2 3 5" xfId="165"/>
    <cellStyle name="Обычный 4 3 2 3 6" xfId="545"/>
    <cellStyle name="Обычный 4 3 2 4" xfId="76"/>
    <cellStyle name="Обычный 4 3 2 4 2" xfId="341"/>
    <cellStyle name="Обычный 4 3 2 4 3" xfId="469"/>
    <cellStyle name="Обычный 4 3 2 4 4" xfId="226"/>
    <cellStyle name="Обычный 4 3 2 5" xfId="92"/>
    <cellStyle name="Обычный 4 3 2 5 2" xfId="334"/>
    <cellStyle name="Обычный 4 3 2 6" xfId="108"/>
    <cellStyle name="Обычный 4 3 2 6 2" xfId="462"/>
    <cellStyle name="Обычный 4 3 2 7" xfId="162"/>
    <cellStyle name="Обычный 4 3 2 8" xfId="521"/>
    <cellStyle name="Обычный 4 3 3" xfId="43"/>
    <cellStyle name="Обычный 4 3 3 2" xfId="167"/>
    <cellStyle name="Обычный 4 3 3 2 2" xfId="231"/>
    <cellStyle name="Обычный 4 3 3 2 2 2" xfId="344"/>
    <cellStyle name="Обычный 4 3 3 2 2 3" xfId="472"/>
    <cellStyle name="Обычный 4 3 3 2 3" xfId="343"/>
    <cellStyle name="Обычный 4 3 3 2 4" xfId="471"/>
    <cellStyle name="Обычный 4 3 3 3" xfId="230"/>
    <cellStyle name="Обычный 4 3 3 3 2" xfId="345"/>
    <cellStyle name="Обычный 4 3 3 3 3" xfId="473"/>
    <cellStyle name="Обычный 4 3 3 4" xfId="342"/>
    <cellStyle name="Обычный 4 3 3 5" xfId="470"/>
    <cellStyle name="Обычный 4 3 3 6" xfId="166"/>
    <cellStyle name="Обычный 4 3 3 7" xfId="546"/>
    <cellStyle name="Обычный 4 3 4" xfId="59"/>
    <cellStyle name="Обычный 4 3 4 2" xfId="232"/>
    <cellStyle name="Обычный 4 3 4 2 2" xfId="347"/>
    <cellStyle name="Обычный 4 3 4 2 3" xfId="475"/>
    <cellStyle name="Обычный 4 3 4 3" xfId="346"/>
    <cellStyle name="Обычный 4 3 4 4" xfId="474"/>
    <cellStyle name="Обычный 4 3 4 5" xfId="168"/>
    <cellStyle name="Обычный 4 3 4 6" xfId="547"/>
    <cellStyle name="Обычный 4 3 5" xfId="75"/>
    <cellStyle name="Обычный 4 3 5 2" xfId="348"/>
    <cellStyle name="Обычный 4 3 5 3" xfId="476"/>
    <cellStyle name="Обычный 4 3 5 4" xfId="225"/>
    <cellStyle name="Обычный 4 3 6" xfId="91"/>
    <cellStyle name="Обычный 4 3 6 2" xfId="333"/>
    <cellStyle name="Обычный 4 3 7" xfId="107"/>
    <cellStyle name="Обычный 4 3 7 2" xfId="461"/>
    <cellStyle name="Обычный 4 3 8" xfId="161"/>
    <cellStyle name="Обычный 4 3 9" xfId="520"/>
    <cellStyle name="Обычный 4 4" xfId="23"/>
    <cellStyle name="Обычный 4 4 2" xfId="45"/>
    <cellStyle name="Обычный 4 4 2 2" xfId="171"/>
    <cellStyle name="Обычный 4 4 2 2 2" xfId="235"/>
    <cellStyle name="Обычный 4 4 2 2 2 2" xfId="352"/>
    <cellStyle name="Обычный 4 4 2 2 2 3" xfId="480"/>
    <cellStyle name="Обычный 4 4 2 2 3" xfId="351"/>
    <cellStyle name="Обычный 4 4 2 2 4" xfId="479"/>
    <cellStyle name="Обычный 4 4 2 3" xfId="234"/>
    <cellStyle name="Обычный 4 4 2 3 2" xfId="353"/>
    <cellStyle name="Обычный 4 4 2 3 3" xfId="481"/>
    <cellStyle name="Обычный 4 4 2 4" xfId="350"/>
    <cellStyle name="Обычный 4 4 2 5" xfId="478"/>
    <cellStyle name="Обычный 4 4 2 6" xfId="170"/>
    <cellStyle name="Обычный 4 4 2 7" xfId="548"/>
    <cellStyle name="Обычный 4 4 3" xfId="61"/>
    <cellStyle name="Обычный 4 4 3 2" xfId="236"/>
    <cellStyle name="Обычный 4 4 3 2 2" xfId="355"/>
    <cellStyle name="Обычный 4 4 3 2 3" xfId="483"/>
    <cellStyle name="Обычный 4 4 3 3" xfId="354"/>
    <cellStyle name="Обычный 4 4 3 4" xfId="482"/>
    <cellStyle name="Обычный 4 4 3 5" xfId="172"/>
    <cellStyle name="Обычный 4 4 3 6" xfId="549"/>
    <cellStyle name="Обычный 4 4 4" xfId="77"/>
    <cellStyle name="Обычный 4 4 4 2" xfId="356"/>
    <cellStyle name="Обычный 4 4 4 3" xfId="484"/>
    <cellStyle name="Обычный 4 4 4 4" xfId="233"/>
    <cellStyle name="Обычный 4 4 5" xfId="93"/>
    <cellStyle name="Обычный 4 4 5 2" xfId="349"/>
    <cellStyle name="Обычный 4 4 6" xfId="109"/>
    <cellStyle name="Обычный 4 4 6 2" xfId="477"/>
    <cellStyle name="Обычный 4 4 7" xfId="169"/>
    <cellStyle name="Обычный 4 4 8" xfId="522"/>
    <cellStyle name="Обычный 4 5" xfId="25"/>
    <cellStyle name="Обычный 4 5 2" xfId="46"/>
    <cellStyle name="Обычный 4 5 2 2" xfId="175"/>
    <cellStyle name="Обычный 4 5 2 2 2" xfId="239"/>
    <cellStyle name="Обычный 4 5 2 2 2 2" xfId="360"/>
    <cellStyle name="Обычный 4 5 2 2 2 3" xfId="488"/>
    <cellStyle name="Обычный 4 5 2 2 3" xfId="359"/>
    <cellStyle name="Обычный 4 5 2 2 4" xfId="487"/>
    <cellStyle name="Обычный 4 5 2 3" xfId="238"/>
    <cellStyle name="Обычный 4 5 2 3 2" xfId="361"/>
    <cellStyle name="Обычный 4 5 2 3 3" xfId="489"/>
    <cellStyle name="Обычный 4 5 2 4" xfId="358"/>
    <cellStyle name="Обычный 4 5 2 5" xfId="486"/>
    <cellStyle name="Обычный 4 5 2 6" xfId="174"/>
    <cellStyle name="Обычный 4 5 2 7" xfId="550"/>
    <cellStyle name="Обычный 4 5 3" xfId="62"/>
    <cellStyle name="Обычный 4 5 3 2" xfId="240"/>
    <cellStyle name="Обычный 4 5 3 2 2" xfId="363"/>
    <cellStyle name="Обычный 4 5 3 2 3" xfId="491"/>
    <cellStyle name="Обычный 4 5 3 3" xfId="362"/>
    <cellStyle name="Обычный 4 5 3 4" xfId="490"/>
    <cellStyle name="Обычный 4 5 3 5" xfId="176"/>
    <cellStyle name="Обычный 4 5 3 6" xfId="551"/>
    <cellStyle name="Обычный 4 5 4" xfId="78"/>
    <cellStyle name="Обычный 4 5 4 2" xfId="364"/>
    <cellStyle name="Обычный 4 5 4 3" xfId="492"/>
    <cellStyle name="Обычный 4 5 4 4" xfId="237"/>
    <cellStyle name="Обычный 4 5 5" xfId="94"/>
    <cellStyle name="Обычный 4 5 5 2" xfId="357"/>
    <cellStyle name="Обычный 4 5 6" xfId="110"/>
    <cellStyle name="Обычный 4 5 6 2" xfId="485"/>
    <cellStyle name="Обычный 4 5 7" xfId="173"/>
    <cellStyle name="Обычный 4 5 8" xfId="523"/>
    <cellStyle name="Обычный 4 6" xfId="40"/>
    <cellStyle name="Обычный 4 6 2" xfId="178"/>
    <cellStyle name="Обычный 4 6 2 2" xfId="242"/>
    <cellStyle name="Обычный 4 6 2 2 2" xfId="367"/>
    <cellStyle name="Обычный 4 6 2 2 3" xfId="495"/>
    <cellStyle name="Обычный 4 6 2 3" xfId="366"/>
    <cellStyle name="Обычный 4 6 2 4" xfId="494"/>
    <cellStyle name="Обычный 4 6 3" xfId="241"/>
    <cellStyle name="Обычный 4 6 3 2" xfId="368"/>
    <cellStyle name="Обычный 4 6 3 3" xfId="496"/>
    <cellStyle name="Обычный 4 6 4" xfId="365"/>
    <cellStyle name="Обычный 4 6 5" xfId="493"/>
    <cellStyle name="Обычный 4 6 6" xfId="177"/>
    <cellStyle name="Обычный 4 6 7" xfId="552"/>
    <cellStyle name="Обычный 4 7" xfId="56"/>
    <cellStyle name="Обычный 4 7 2" xfId="243"/>
    <cellStyle name="Обычный 4 7 2 2" xfId="370"/>
    <cellStyle name="Обычный 4 7 2 3" xfId="498"/>
    <cellStyle name="Обычный 4 7 3" xfId="369"/>
    <cellStyle name="Обычный 4 7 4" xfId="497"/>
    <cellStyle name="Обычный 4 7 5" xfId="179"/>
    <cellStyle name="Обычный 4 7 6" xfId="553"/>
    <cellStyle name="Обычный 4 8" xfId="72"/>
    <cellStyle name="Обычный 4 8 2" xfId="371"/>
    <cellStyle name="Обычный 4 8 3" xfId="499"/>
    <cellStyle name="Обычный 4 8 4" xfId="216"/>
    <cellStyle name="Обычный 4 9" xfId="88"/>
    <cellStyle name="Обычный 4 9 2" xfId="316"/>
    <cellStyle name="Процентный 2" xfId="6"/>
    <cellStyle name="Процентный 2 2" xfId="7"/>
    <cellStyle name="Процентный 3" xfId="8"/>
    <cellStyle name="Процентный 4" xfId="9"/>
    <cellStyle name="Финансовый" xfId="115" builtinId="3"/>
    <cellStyle name="Финансовый 2" xfId="10"/>
    <cellStyle name="Финансовый 2 2" xfId="2"/>
    <cellStyle name="Финансовый 2 3" xfId="554"/>
    <cellStyle name="Финансовый 3" xfId="11"/>
    <cellStyle name="Финансовый 3 2" xfId="12"/>
    <cellStyle name="Финансовый 3 2 2" xfId="555"/>
    <cellStyle name="Финансовый 3 3" xfId="556"/>
    <cellStyle name="Финансовый 4" xfId="13"/>
    <cellStyle name="Финансовый 5" xfId="14"/>
    <cellStyle name="Финансовый 6" xfId="18"/>
  </cellStyles>
  <dxfs count="0"/>
  <tableStyles count="0" defaultTableStyle="TableStyleMedium2" defaultPivotStyle="PivotStyleMedium9"/>
  <colors>
    <mruColors>
      <color rgb="FF9999FF"/>
      <color rgb="FFF56B1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42"/>
  <sheetViews>
    <sheetView zoomScale="54" zoomScaleNormal="54" workbookViewId="0">
      <selection activeCell="H20" sqref="H20"/>
    </sheetView>
  </sheetViews>
  <sheetFormatPr defaultRowHeight="15" x14ac:dyDescent="0.25"/>
  <cols>
    <col min="1" max="1" width="4" customWidth="1"/>
    <col min="2" max="2" width="20.42578125" customWidth="1"/>
    <col min="3" max="3" width="20.28515625" customWidth="1"/>
    <col min="4" max="4" width="14" customWidth="1"/>
    <col min="5" max="5" width="13.28515625" customWidth="1"/>
    <col min="6" max="7" width="19.42578125" customWidth="1"/>
    <col min="8" max="8" width="18.140625" customWidth="1"/>
    <col min="9" max="9" width="19.42578125" customWidth="1"/>
    <col min="10" max="10" width="20.140625" customWidth="1"/>
    <col min="11" max="11" width="18.28515625" customWidth="1"/>
    <col min="12" max="12" width="23.5703125" customWidth="1"/>
    <col min="13" max="13" width="17.7109375" customWidth="1"/>
    <col min="14" max="14" width="20.85546875" customWidth="1"/>
    <col min="15" max="15" width="46.42578125" customWidth="1"/>
    <col min="16" max="16" width="16.5703125" customWidth="1"/>
  </cols>
  <sheetData>
    <row r="1" spans="1:16" ht="21.6" customHeight="1" x14ac:dyDescent="0.25">
      <c r="M1" s="19"/>
      <c r="N1" s="19"/>
      <c r="O1" s="19" t="s">
        <v>24</v>
      </c>
      <c r="P1" s="19"/>
    </row>
    <row r="2" spans="1:16" ht="21" customHeight="1" x14ac:dyDescent="0.25">
      <c r="M2" s="20"/>
      <c r="N2" s="20"/>
      <c r="O2" s="20" t="s">
        <v>35</v>
      </c>
      <c r="P2" s="20"/>
    </row>
    <row r="3" spans="1:16" ht="19.899999999999999" customHeight="1" x14ac:dyDescent="0.25">
      <c r="M3" s="20"/>
      <c r="N3" s="20"/>
      <c r="O3" s="20" t="s">
        <v>25</v>
      </c>
      <c r="P3" s="20"/>
    </row>
    <row r="4" spans="1:16" ht="23.45" customHeight="1" x14ac:dyDescent="0.25">
      <c r="M4" s="20"/>
      <c r="N4" s="20"/>
      <c r="O4" s="20" t="s">
        <v>26</v>
      </c>
      <c r="P4" s="20"/>
    </row>
    <row r="5" spans="1:16" ht="26.45" customHeight="1" x14ac:dyDescent="0.3">
      <c r="A5" s="74" t="s">
        <v>32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</row>
    <row r="6" spans="1:16" ht="23.45" customHeight="1" x14ac:dyDescent="0.25"/>
    <row r="7" spans="1:16" s="1" customFormat="1" ht="45.6" customHeight="1" x14ac:dyDescent="0.25">
      <c r="A7" s="75" t="s">
        <v>0</v>
      </c>
      <c r="B7" s="75" t="s">
        <v>12</v>
      </c>
      <c r="C7" s="76" t="s">
        <v>13</v>
      </c>
      <c r="D7" s="76" t="s">
        <v>3</v>
      </c>
      <c r="E7" s="76" t="s">
        <v>18</v>
      </c>
      <c r="F7" s="78" t="s">
        <v>15</v>
      </c>
      <c r="G7" s="79"/>
      <c r="H7" s="79"/>
      <c r="I7" s="79"/>
      <c r="J7" s="79"/>
      <c r="K7" s="80"/>
      <c r="L7" s="81" t="s">
        <v>17</v>
      </c>
      <c r="M7" s="83" t="s">
        <v>1</v>
      </c>
      <c r="N7" s="84"/>
      <c r="O7" s="76" t="s">
        <v>33</v>
      </c>
      <c r="P7" s="76" t="s">
        <v>2</v>
      </c>
    </row>
    <row r="8" spans="1:16" s="1" customFormat="1" ht="77.45" customHeight="1" x14ac:dyDescent="0.25">
      <c r="A8" s="76"/>
      <c r="B8" s="76"/>
      <c r="C8" s="77"/>
      <c r="D8" s="77"/>
      <c r="E8" s="77"/>
      <c r="F8" s="2" t="s">
        <v>14</v>
      </c>
      <c r="G8" s="2" t="s">
        <v>34</v>
      </c>
      <c r="H8" s="2" t="s">
        <v>20</v>
      </c>
      <c r="I8" s="2" t="s">
        <v>16</v>
      </c>
      <c r="J8" s="2" t="s">
        <v>31</v>
      </c>
      <c r="K8" s="2" t="s">
        <v>4</v>
      </c>
      <c r="L8" s="82"/>
      <c r="M8" s="24" t="s">
        <v>5</v>
      </c>
      <c r="N8" s="24" t="s">
        <v>23</v>
      </c>
      <c r="O8" s="77"/>
      <c r="P8" s="77"/>
    </row>
    <row r="9" spans="1:16" s="1" customFormat="1" ht="30.6" customHeight="1" x14ac:dyDescent="0.25">
      <c r="A9" s="24">
        <v>1</v>
      </c>
      <c r="B9" s="24">
        <v>2</v>
      </c>
      <c r="C9" s="25">
        <v>3</v>
      </c>
      <c r="D9" s="25">
        <v>4</v>
      </c>
      <c r="E9" s="25">
        <v>5</v>
      </c>
      <c r="F9" s="2">
        <v>6</v>
      </c>
      <c r="G9" s="2">
        <v>7</v>
      </c>
      <c r="H9" s="2" t="s">
        <v>19</v>
      </c>
      <c r="I9" s="2">
        <v>8</v>
      </c>
      <c r="J9" s="18" t="s">
        <v>21</v>
      </c>
      <c r="K9" s="18" t="s">
        <v>22</v>
      </c>
      <c r="L9" s="22">
        <v>9</v>
      </c>
      <c r="M9" s="24">
        <v>10</v>
      </c>
      <c r="N9" s="24">
        <v>11</v>
      </c>
      <c r="O9" s="15">
        <v>12</v>
      </c>
      <c r="P9" s="15">
        <v>13</v>
      </c>
    </row>
    <row r="10" spans="1:16" ht="54.6" customHeight="1" x14ac:dyDescent="0.25">
      <c r="A10" s="85">
        <v>1</v>
      </c>
      <c r="B10" s="88"/>
      <c r="C10" s="88"/>
      <c r="D10" s="3" t="s">
        <v>6</v>
      </c>
      <c r="E10" s="3"/>
      <c r="F10" s="4"/>
      <c r="G10" s="4"/>
      <c r="H10" s="5"/>
      <c r="I10" s="4"/>
      <c r="J10" s="4"/>
      <c r="K10" s="6"/>
      <c r="L10" s="21"/>
      <c r="M10" s="91"/>
      <c r="N10" s="91"/>
      <c r="O10" s="96"/>
      <c r="P10" s="99"/>
    </row>
    <row r="11" spans="1:16" ht="87" customHeight="1" x14ac:dyDescent="0.25">
      <c r="A11" s="86"/>
      <c r="B11" s="89"/>
      <c r="C11" s="89"/>
      <c r="D11" s="7" t="s">
        <v>7</v>
      </c>
      <c r="E11" s="7"/>
      <c r="F11" s="8"/>
      <c r="G11" s="9"/>
      <c r="H11" s="10"/>
      <c r="I11" s="8"/>
      <c r="J11" s="10"/>
      <c r="K11" s="11"/>
      <c r="L11" s="16"/>
      <c r="M11" s="92"/>
      <c r="N11" s="94"/>
      <c r="O11" s="97"/>
      <c r="P11" s="100"/>
    </row>
    <row r="12" spans="1:16" ht="64.900000000000006" customHeight="1" x14ac:dyDescent="0.25">
      <c r="A12" s="86"/>
      <c r="B12" s="89"/>
      <c r="C12" s="89"/>
      <c r="D12" s="7" t="s">
        <v>8</v>
      </c>
      <c r="E12" s="7"/>
      <c r="F12" s="12"/>
      <c r="G12" s="12"/>
      <c r="H12" s="10"/>
      <c r="I12" s="13"/>
      <c r="J12" s="10"/>
      <c r="K12" s="11"/>
      <c r="L12" s="16"/>
      <c r="M12" s="92"/>
      <c r="N12" s="94"/>
      <c r="O12" s="97"/>
      <c r="P12" s="100"/>
    </row>
    <row r="13" spans="1:16" ht="93.6" customHeight="1" x14ac:dyDescent="0.25">
      <c r="A13" s="86"/>
      <c r="B13" s="89"/>
      <c r="C13" s="89"/>
      <c r="D13" s="7" t="s">
        <v>9</v>
      </c>
      <c r="E13" s="7"/>
      <c r="F13" s="12"/>
      <c r="G13" s="12"/>
      <c r="H13" s="10"/>
      <c r="I13" s="13"/>
      <c r="J13" s="10"/>
      <c r="K13" s="11"/>
      <c r="L13" s="16"/>
      <c r="M13" s="92"/>
      <c r="N13" s="94"/>
      <c r="O13" s="97"/>
      <c r="P13" s="100"/>
    </row>
    <row r="14" spans="1:16" ht="73.150000000000006" customHeight="1" x14ac:dyDescent="0.25">
      <c r="A14" s="86"/>
      <c r="B14" s="89"/>
      <c r="C14" s="89"/>
      <c r="D14" s="14" t="s">
        <v>10</v>
      </c>
      <c r="E14" s="14"/>
      <c r="F14" s="9"/>
      <c r="G14" s="9"/>
      <c r="H14" s="10"/>
      <c r="I14" s="8"/>
      <c r="J14" s="10"/>
      <c r="K14" s="11"/>
      <c r="L14" s="16"/>
      <c r="M14" s="92"/>
      <c r="N14" s="94"/>
      <c r="O14" s="97"/>
      <c r="P14" s="100"/>
    </row>
    <row r="15" spans="1:16" ht="51" customHeight="1" x14ac:dyDescent="0.25">
      <c r="A15" s="87"/>
      <c r="B15" s="90"/>
      <c r="C15" s="90"/>
      <c r="D15" s="14" t="s">
        <v>11</v>
      </c>
      <c r="E15" s="14"/>
      <c r="F15" s="9"/>
      <c r="G15" s="9"/>
      <c r="H15" s="10"/>
      <c r="I15" s="8"/>
      <c r="J15" s="10"/>
      <c r="K15" s="11"/>
      <c r="L15" s="17"/>
      <c r="M15" s="93"/>
      <c r="N15" s="95"/>
      <c r="O15" s="98"/>
      <c r="P15" s="101"/>
    </row>
    <row r="18" spans="2:2" ht="18.75" x14ac:dyDescent="0.3">
      <c r="B18" s="23" t="s">
        <v>28</v>
      </c>
    </row>
    <row r="19" spans="2:2" ht="18.75" x14ac:dyDescent="0.3">
      <c r="B19" s="23"/>
    </row>
    <row r="20" spans="2:2" ht="18.75" x14ac:dyDescent="0.3">
      <c r="B20" s="23" t="s">
        <v>27</v>
      </c>
    </row>
    <row r="21" spans="2:2" ht="18.75" x14ac:dyDescent="0.3">
      <c r="B21" s="23"/>
    </row>
    <row r="22" spans="2:2" ht="18.75" x14ac:dyDescent="0.3">
      <c r="B22" s="23"/>
    </row>
    <row r="23" spans="2:2" ht="18.75" x14ac:dyDescent="0.3">
      <c r="B23" s="23"/>
    </row>
    <row r="24" spans="2:2" ht="18.75" x14ac:dyDescent="0.3">
      <c r="B24" s="23"/>
    </row>
    <row r="25" spans="2:2" ht="18.75" x14ac:dyDescent="0.3">
      <c r="B25" s="23"/>
    </row>
    <row r="26" spans="2:2" ht="18.75" x14ac:dyDescent="0.3">
      <c r="B26" s="23"/>
    </row>
    <row r="27" spans="2:2" ht="18.75" x14ac:dyDescent="0.3">
      <c r="B27" s="23"/>
    </row>
    <row r="28" spans="2:2" ht="18.75" x14ac:dyDescent="0.3">
      <c r="B28" s="23"/>
    </row>
    <row r="29" spans="2:2" ht="18.75" x14ac:dyDescent="0.3">
      <c r="B29" s="23"/>
    </row>
    <row r="30" spans="2:2" ht="18.75" x14ac:dyDescent="0.3">
      <c r="B30" s="23"/>
    </row>
    <row r="31" spans="2:2" ht="18.75" x14ac:dyDescent="0.3">
      <c r="B31" s="23"/>
    </row>
    <row r="32" spans="2:2" ht="18.75" x14ac:dyDescent="0.3">
      <c r="B32" s="23"/>
    </row>
    <row r="33" spans="2:2" ht="18.75" x14ac:dyDescent="0.3">
      <c r="B33" s="23"/>
    </row>
    <row r="34" spans="2:2" ht="18.75" x14ac:dyDescent="0.3">
      <c r="B34" s="23"/>
    </row>
    <row r="35" spans="2:2" ht="18.75" x14ac:dyDescent="0.3">
      <c r="B35" s="23"/>
    </row>
    <row r="36" spans="2:2" ht="18.75" x14ac:dyDescent="0.3">
      <c r="B36" s="23"/>
    </row>
    <row r="37" spans="2:2" ht="18.75" x14ac:dyDescent="0.3">
      <c r="B37" s="23"/>
    </row>
    <row r="38" spans="2:2" ht="18.75" x14ac:dyDescent="0.3">
      <c r="B38" s="23"/>
    </row>
    <row r="39" spans="2:2" ht="18.75" x14ac:dyDescent="0.3">
      <c r="B39" s="23"/>
    </row>
    <row r="40" spans="2:2" ht="18.75" x14ac:dyDescent="0.3">
      <c r="B40" s="23"/>
    </row>
    <row r="41" spans="2:2" ht="18.75" x14ac:dyDescent="0.3">
      <c r="B41" s="23" t="s">
        <v>29</v>
      </c>
    </row>
    <row r="42" spans="2:2" ht="18.75" x14ac:dyDescent="0.3">
      <c r="B42" s="23" t="s">
        <v>30</v>
      </c>
    </row>
  </sheetData>
  <mergeCells count="18">
    <mergeCell ref="P7:P8"/>
    <mergeCell ref="A10:A15"/>
    <mergeCell ref="B10:B15"/>
    <mergeCell ref="C10:C15"/>
    <mergeCell ref="M10:M15"/>
    <mergeCell ref="N10:N15"/>
    <mergeCell ref="O10:O15"/>
    <mergeCell ref="P10:P15"/>
    <mergeCell ref="A5:O5"/>
    <mergeCell ref="A7:A8"/>
    <mergeCell ref="B7:B8"/>
    <mergeCell ref="C7:C8"/>
    <mergeCell ref="D7:D8"/>
    <mergeCell ref="E7:E8"/>
    <mergeCell ref="F7:K7"/>
    <mergeCell ref="L7:L8"/>
    <mergeCell ref="M7:N7"/>
    <mergeCell ref="O7:O8"/>
  </mergeCells>
  <pageMargins left="0.11811023622047245" right="0.11811023622047245" top="0.19685039370078741" bottom="0.19685039370078741" header="0.31496062992125984" footer="0.31496062992125984"/>
  <pageSetup paperSize="9" scale="4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99FF"/>
  </sheetPr>
  <dimension ref="A1:AK160"/>
  <sheetViews>
    <sheetView tabSelected="1" zoomScale="33" zoomScaleNormal="33" zoomScaleSheetLayoutView="46" workbookViewId="0">
      <selection activeCell="W13" sqref="W13"/>
    </sheetView>
  </sheetViews>
  <sheetFormatPr defaultRowHeight="26.25" x14ac:dyDescent="0.4"/>
  <cols>
    <col min="1" max="1" width="10.140625" style="32" customWidth="1"/>
    <col min="2" max="2" width="42.5703125" style="26" customWidth="1"/>
    <col min="3" max="3" width="27.140625" style="26" customWidth="1"/>
    <col min="4" max="4" width="20.85546875" style="26" customWidth="1"/>
    <col min="5" max="5" width="41.5703125" style="26" customWidth="1"/>
    <col min="6" max="6" width="40.85546875" style="26" customWidth="1"/>
    <col min="7" max="7" width="35.42578125" style="26" customWidth="1"/>
    <col min="8" max="8" width="34.140625" style="26" customWidth="1"/>
    <col min="9" max="9" width="33.140625" style="26" customWidth="1"/>
    <col min="10" max="10" width="31.5703125" style="26" customWidth="1"/>
    <col min="11" max="11" width="30" style="26" customWidth="1"/>
    <col min="12" max="12" width="38.7109375" style="26" customWidth="1"/>
    <col min="13" max="13" width="30" style="26" customWidth="1"/>
    <col min="14" max="14" width="26.42578125" style="26" hidden="1" customWidth="1"/>
    <col min="15" max="15" width="28.42578125" style="26" customWidth="1"/>
    <col min="16" max="16" width="31" style="26" customWidth="1"/>
    <col min="17" max="17" width="24.85546875" style="26" customWidth="1"/>
    <col min="18" max="18" width="15.5703125" style="26" customWidth="1"/>
    <col min="19" max="19" width="21.28515625" style="26" customWidth="1"/>
    <col min="20" max="16384" width="9.140625" style="26"/>
  </cols>
  <sheetData>
    <row r="1" spans="1:37" ht="23.45" customHeight="1" x14ac:dyDescent="0.5">
      <c r="P1" s="20"/>
      <c r="Q1" s="65"/>
      <c r="R1" s="65"/>
      <c r="S1" s="65"/>
      <c r="T1" s="65"/>
      <c r="U1" s="65"/>
      <c r="V1" s="65"/>
      <c r="W1" s="65"/>
      <c r="X1" s="65"/>
      <c r="Y1" s="65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</row>
    <row r="2" spans="1:37" ht="40.5" customHeight="1" x14ac:dyDescent="0.65">
      <c r="A2" s="141" t="s">
        <v>32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Q2" s="65"/>
      <c r="R2" s="65"/>
      <c r="S2" s="65"/>
      <c r="T2" s="65"/>
      <c r="U2" s="65"/>
      <c r="V2" s="65"/>
      <c r="W2" s="65"/>
      <c r="X2" s="65"/>
      <c r="Y2" s="65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</row>
    <row r="3" spans="1:37" ht="23.45" customHeight="1" x14ac:dyDescent="0.5">
      <c r="Q3" s="65"/>
      <c r="R3" s="65"/>
      <c r="S3" s="65"/>
      <c r="T3" s="65"/>
      <c r="U3" s="65"/>
      <c r="V3" s="65"/>
      <c r="W3" s="65"/>
      <c r="X3" s="65"/>
      <c r="Y3" s="65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</row>
    <row r="4" spans="1:37" s="39" customFormat="1" ht="45.6" customHeight="1" x14ac:dyDescent="0.5">
      <c r="A4" s="131" t="s">
        <v>0</v>
      </c>
      <c r="B4" s="131" t="s">
        <v>59</v>
      </c>
      <c r="C4" s="131" t="s">
        <v>61</v>
      </c>
      <c r="D4" s="131" t="s">
        <v>3</v>
      </c>
      <c r="E4" s="142" t="s">
        <v>112</v>
      </c>
      <c r="F4" s="142"/>
      <c r="G4" s="142"/>
      <c r="H4" s="142"/>
      <c r="I4" s="142"/>
      <c r="J4" s="142"/>
      <c r="K4" s="142"/>
      <c r="L4" s="142"/>
      <c r="M4" s="142"/>
      <c r="N4" s="143" t="s">
        <v>70</v>
      </c>
      <c r="O4" s="137" t="s">
        <v>62</v>
      </c>
      <c r="P4" s="131" t="s">
        <v>2</v>
      </c>
      <c r="Q4" s="66"/>
      <c r="R4" s="66"/>
      <c r="S4" s="66"/>
      <c r="T4" s="66"/>
      <c r="U4" s="66"/>
      <c r="V4" s="66"/>
      <c r="W4" s="66"/>
      <c r="X4" s="66"/>
      <c r="Y4" s="66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</row>
    <row r="5" spans="1:37" s="39" customFormat="1" ht="118.5" customHeight="1" x14ac:dyDescent="0.5">
      <c r="A5" s="131"/>
      <c r="B5" s="131"/>
      <c r="C5" s="131"/>
      <c r="D5" s="131"/>
      <c r="E5" s="30" t="s">
        <v>107</v>
      </c>
      <c r="F5" s="30" t="s">
        <v>108</v>
      </c>
      <c r="G5" s="31" t="s">
        <v>74</v>
      </c>
      <c r="H5" s="30" t="s">
        <v>72</v>
      </c>
      <c r="I5" s="30" t="s">
        <v>16</v>
      </c>
      <c r="J5" s="30" t="s">
        <v>99</v>
      </c>
      <c r="K5" s="30" t="s">
        <v>31</v>
      </c>
      <c r="L5" s="30" t="s">
        <v>56</v>
      </c>
      <c r="M5" s="30" t="s">
        <v>75</v>
      </c>
      <c r="N5" s="143"/>
      <c r="O5" s="137"/>
      <c r="P5" s="131"/>
      <c r="Q5" s="66"/>
      <c r="R5" s="66"/>
      <c r="S5" s="66"/>
      <c r="T5" s="66"/>
      <c r="U5" s="66"/>
      <c r="V5" s="66"/>
      <c r="W5" s="66"/>
      <c r="X5" s="66"/>
      <c r="Y5" s="66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</row>
    <row r="6" spans="1:37" s="39" customFormat="1" ht="44.25" customHeight="1" x14ac:dyDescent="0.5">
      <c r="A6" s="62">
        <v>1</v>
      </c>
      <c r="B6" s="40">
        <v>2</v>
      </c>
      <c r="C6" s="40">
        <v>3</v>
      </c>
      <c r="D6" s="40">
        <v>4</v>
      </c>
      <c r="E6" s="27">
        <v>5</v>
      </c>
      <c r="F6" s="27">
        <v>6</v>
      </c>
      <c r="G6" s="28">
        <v>7</v>
      </c>
      <c r="H6" s="27">
        <v>8</v>
      </c>
      <c r="I6" s="27">
        <v>9</v>
      </c>
      <c r="J6" s="27">
        <v>10</v>
      </c>
      <c r="K6" s="29" t="s">
        <v>57</v>
      </c>
      <c r="L6" s="29" t="s">
        <v>58</v>
      </c>
      <c r="M6" s="29" t="s">
        <v>73</v>
      </c>
      <c r="N6" s="41" t="s">
        <v>69</v>
      </c>
      <c r="O6" s="42">
        <v>13</v>
      </c>
      <c r="P6" s="40">
        <v>14</v>
      </c>
      <c r="Q6" s="66"/>
      <c r="R6" s="66"/>
      <c r="S6" s="66"/>
      <c r="T6" s="66"/>
      <c r="U6" s="66"/>
      <c r="V6" s="66"/>
      <c r="W6" s="66"/>
      <c r="X6" s="66"/>
      <c r="Y6" s="66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</row>
    <row r="7" spans="1:37" s="39" customFormat="1" ht="112.5" customHeight="1" x14ac:dyDescent="0.5">
      <c r="A7" s="131"/>
      <c r="B7" s="132" t="s">
        <v>60</v>
      </c>
      <c r="C7" s="133">
        <f>C14+C21+C28+C35+C42+C49+C56+C63+C70+C77+C84+C91+C98+C105+C112+C119+C126++C133+C140+C147+C154</f>
        <v>224</v>
      </c>
      <c r="D7" s="43" t="s">
        <v>6</v>
      </c>
      <c r="E7" s="70">
        <f>E8+E9+E10+E11+E12</f>
        <v>6165524.6091600005</v>
      </c>
      <c r="F7" s="70">
        <f>F8+F9+F10+F11+F12</f>
        <v>6009153.4334299993</v>
      </c>
      <c r="G7" s="70">
        <f t="shared" ref="G7:H7" si="0">G8+G9+G10+G11+G12</f>
        <v>769312.3099799999</v>
      </c>
      <c r="H7" s="70">
        <f t="shared" si="0"/>
        <v>777554.33580999996</v>
      </c>
      <c r="I7" s="70">
        <f>I8+I9+I10+I11+I12</f>
        <v>718811.54456000007</v>
      </c>
      <c r="J7" s="71">
        <f>I7-G7</f>
        <v>-50500.765419999836</v>
      </c>
      <c r="K7" s="70">
        <f>IF(I7=0, ,I7/H7*100)</f>
        <v>92.445185044360159</v>
      </c>
      <c r="L7" s="70">
        <f t="shared" ref="L7:L69" si="1">IF(I7=0,0,I7/G7*100)</f>
        <v>93.435596341710337</v>
      </c>
      <c r="M7" s="70">
        <f t="shared" ref="M7:M70" si="2">IF(I7=0,0,I7/F7*100)</f>
        <v>11.96194360026027</v>
      </c>
      <c r="N7" s="136"/>
      <c r="O7" s="137" t="s">
        <v>111</v>
      </c>
      <c r="P7" s="138"/>
      <c r="Q7" s="66"/>
      <c r="R7" s="66"/>
      <c r="S7" s="66"/>
      <c r="T7" s="66"/>
      <c r="U7" s="66"/>
      <c r="V7" s="66"/>
      <c r="W7" s="66"/>
      <c r="X7" s="66"/>
      <c r="Y7" s="66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</row>
    <row r="8" spans="1:37" s="39" customFormat="1" ht="112.5" customHeight="1" x14ac:dyDescent="0.5">
      <c r="A8" s="131"/>
      <c r="B8" s="132"/>
      <c r="C8" s="134"/>
      <c r="D8" s="44" t="s">
        <v>100</v>
      </c>
      <c r="E8" s="56">
        <f>E15+E22+E29+E36+E43+E50+E57+E64+E71+E78+E85+E92+E99+E106+E113+E120+E127+E134+E141+E148+E155</f>
        <v>12847.400000000001</v>
      </c>
      <c r="F8" s="56">
        <f>F15+F22+F29+F36+F43+F50+F57+F64+F71+F78+F85+F92+F99+F106+F113+F120+F127+F134+F141+F148+F155</f>
        <v>12847.400000000001</v>
      </c>
      <c r="G8" s="56">
        <f>G15+G22+G29+G36+G43+G50+G57+G64+G71+G78+G85+G92+G99+G106+G113+G120+G127+G134+G141+G148+G155</f>
        <v>1524.9449999999999</v>
      </c>
      <c r="H8" s="56">
        <f t="shared" ref="H8:I8" si="3">H15+H22+H29+H36+H43+H50+H57+H64+H71+H78+H85+H92+H99+H106+H113+H120+H127+H134+H141+H148+H155</f>
        <v>999</v>
      </c>
      <c r="I8" s="56">
        <f t="shared" si="3"/>
        <v>687.61032999999998</v>
      </c>
      <c r="J8" s="57">
        <f>I8-G8</f>
        <v>-837.33466999999996</v>
      </c>
      <c r="K8" s="56">
        <f t="shared" ref="K8:K71" si="4">IF(I8=0, ,I8/H8*100)</f>
        <v>68.829862862862853</v>
      </c>
      <c r="L8" s="56">
        <f t="shared" si="1"/>
        <v>45.090828193803709</v>
      </c>
      <c r="M8" s="56">
        <f t="shared" si="2"/>
        <v>5.3521360742251343</v>
      </c>
      <c r="N8" s="136"/>
      <c r="O8" s="137"/>
      <c r="P8" s="138"/>
      <c r="Q8" s="66"/>
      <c r="R8" s="66"/>
      <c r="S8" s="66"/>
      <c r="T8" s="66"/>
      <c r="U8" s="66"/>
      <c r="V8" s="66"/>
      <c r="W8" s="66"/>
      <c r="X8" s="66"/>
      <c r="Y8" s="66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</row>
    <row r="9" spans="1:37" s="39" customFormat="1" ht="112.5" customHeight="1" x14ac:dyDescent="0.5">
      <c r="A9" s="131"/>
      <c r="B9" s="132"/>
      <c r="C9" s="134"/>
      <c r="D9" s="44" t="s">
        <v>101</v>
      </c>
      <c r="E9" s="56">
        <f t="shared" ref="E9:I13" si="5">E16+E23+E30+E37+E44+E51+E58+E65+E72+E79+E86+E93+E100+E107+E114+E121+E128+E135+E142+E149+E156</f>
        <v>1635108.4095000003</v>
      </c>
      <c r="F9" s="56">
        <f t="shared" si="5"/>
        <v>1662756.4999999995</v>
      </c>
      <c r="G9" s="56">
        <f t="shared" si="5"/>
        <v>303843.85885000002</v>
      </c>
      <c r="H9" s="56">
        <f t="shared" si="5"/>
        <v>305308.33776999998</v>
      </c>
      <c r="I9" s="56">
        <f t="shared" si="5"/>
        <v>288287.11602000002</v>
      </c>
      <c r="J9" s="57">
        <f t="shared" ref="J9:J13" si="6">I9-G9</f>
        <v>-15556.742830000003</v>
      </c>
      <c r="K9" s="56">
        <f t="shared" si="4"/>
        <v>94.424907660784982</v>
      </c>
      <c r="L9" s="56">
        <f t="shared" si="1"/>
        <v>94.880020649790396</v>
      </c>
      <c r="M9" s="56">
        <f t="shared" si="2"/>
        <v>17.337903416405233</v>
      </c>
      <c r="N9" s="136"/>
      <c r="O9" s="137"/>
      <c r="P9" s="138"/>
      <c r="Q9" s="66"/>
      <c r="R9" s="66"/>
      <c r="S9" s="66"/>
      <c r="T9" s="66"/>
      <c r="U9" s="66"/>
      <c r="V9" s="66"/>
      <c r="W9" s="66"/>
      <c r="X9" s="66"/>
      <c r="Y9" s="66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</row>
    <row r="10" spans="1:37" s="39" customFormat="1" ht="116.25" customHeight="1" x14ac:dyDescent="0.5">
      <c r="A10" s="131"/>
      <c r="B10" s="132"/>
      <c r="C10" s="134"/>
      <c r="D10" s="44" t="s">
        <v>102</v>
      </c>
      <c r="E10" s="56">
        <f t="shared" si="5"/>
        <v>1435471.0589600001</v>
      </c>
      <c r="F10" s="56">
        <f t="shared" si="5"/>
        <v>2088740.9158299998</v>
      </c>
      <c r="G10" s="56">
        <f t="shared" si="5"/>
        <v>463943.50612999988</v>
      </c>
      <c r="H10" s="56">
        <f t="shared" si="5"/>
        <v>471246.99803999998</v>
      </c>
      <c r="I10" s="56">
        <f t="shared" si="5"/>
        <v>426489.11821000004</v>
      </c>
      <c r="J10" s="57">
        <f t="shared" si="6"/>
        <v>-37454.387919999834</v>
      </c>
      <c r="K10" s="56">
        <f t="shared" si="4"/>
        <v>90.502246164717036</v>
      </c>
      <c r="L10" s="56">
        <f t="shared" si="1"/>
        <v>91.926950711644423</v>
      </c>
      <c r="M10" s="56">
        <f t="shared" si="2"/>
        <v>20.418478662324986</v>
      </c>
      <c r="N10" s="136"/>
      <c r="O10" s="137"/>
      <c r="P10" s="138"/>
      <c r="Q10" s="66"/>
      <c r="R10" s="66"/>
      <c r="S10" s="66"/>
      <c r="T10" s="66"/>
      <c r="U10" s="66"/>
      <c r="V10" s="66"/>
      <c r="W10" s="66"/>
      <c r="X10" s="66"/>
      <c r="Y10" s="66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</row>
    <row r="11" spans="1:37" s="39" customFormat="1" ht="155.25" customHeight="1" x14ac:dyDescent="0.5">
      <c r="A11" s="131"/>
      <c r="B11" s="132"/>
      <c r="C11" s="134"/>
      <c r="D11" s="45" t="s">
        <v>96</v>
      </c>
      <c r="E11" s="56">
        <f>E18+E25+E32+E39+E46+E53+E60+E67+E74+E81+E88+E95+E102+E109+E116+E123+E130+E137+E144+E151+E158</f>
        <v>526.447</v>
      </c>
      <c r="F11" s="56">
        <v>0</v>
      </c>
      <c r="G11" s="56">
        <f t="shared" si="5"/>
        <v>0</v>
      </c>
      <c r="H11" s="56">
        <f t="shared" si="5"/>
        <v>0</v>
      </c>
      <c r="I11" s="56">
        <f t="shared" si="5"/>
        <v>0</v>
      </c>
      <c r="J11" s="57">
        <f t="shared" si="6"/>
        <v>0</v>
      </c>
      <c r="K11" s="56">
        <f t="shared" si="4"/>
        <v>0</v>
      </c>
      <c r="L11" s="56">
        <f t="shared" si="1"/>
        <v>0</v>
      </c>
      <c r="M11" s="56">
        <f t="shared" si="2"/>
        <v>0</v>
      </c>
      <c r="N11" s="136"/>
      <c r="O11" s="137"/>
      <c r="P11" s="138"/>
      <c r="Q11" s="66"/>
      <c r="R11" s="66"/>
      <c r="S11" s="66"/>
      <c r="T11" s="66"/>
      <c r="U11" s="66"/>
      <c r="V11" s="66"/>
      <c r="W11" s="66"/>
      <c r="X11" s="66"/>
      <c r="Y11" s="66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</row>
    <row r="12" spans="1:37" s="39" customFormat="1" ht="112.5" customHeight="1" x14ac:dyDescent="0.5">
      <c r="A12" s="131"/>
      <c r="B12" s="132"/>
      <c r="C12" s="134"/>
      <c r="D12" s="46" t="s">
        <v>106</v>
      </c>
      <c r="E12" s="56">
        <f>E19+E26+E33+E40+E47+E54+E61+E68+E75+E82+E89+E96+E103+E110+E117+E124+E131+E138+E145+E152+E159</f>
        <v>3081571.2937000003</v>
      </c>
      <c r="F12" s="56">
        <f t="shared" si="5"/>
        <v>2244808.6175999995</v>
      </c>
      <c r="G12" s="56">
        <f t="shared" si="5"/>
        <v>0</v>
      </c>
      <c r="H12" s="56">
        <f t="shared" si="5"/>
        <v>0</v>
      </c>
      <c r="I12" s="56">
        <f t="shared" si="5"/>
        <v>3347.7</v>
      </c>
      <c r="J12" s="57">
        <v>0</v>
      </c>
      <c r="K12" s="56">
        <v>0</v>
      </c>
      <c r="L12" s="56">
        <v>0</v>
      </c>
      <c r="M12" s="56">
        <f t="shared" si="2"/>
        <v>0.14913075323005212</v>
      </c>
      <c r="N12" s="136"/>
      <c r="O12" s="137"/>
      <c r="P12" s="138"/>
      <c r="Q12" s="66"/>
      <c r="R12" s="66"/>
      <c r="S12" s="66"/>
      <c r="T12" s="66"/>
      <c r="U12" s="66"/>
      <c r="V12" s="66"/>
      <c r="W12" s="66"/>
      <c r="X12" s="66"/>
      <c r="Y12" s="66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</row>
    <row r="13" spans="1:37" s="39" customFormat="1" ht="98.25" customHeight="1" x14ac:dyDescent="0.5">
      <c r="A13" s="131"/>
      <c r="B13" s="132"/>
      <c r="C13" s="135"/>
      <c r="D13" s="47" t="s">
        <v>95</v>
      </c>
      <c r="E13" s="56">
        <f>E20+E27+E34+E41+E48+E55+E62+E69+E76+E83+E90+E97+E104+E111+E118+E125+E132+E139+E146+E153+E160</f>
        <v>211000</v>
      </c>
      <c r="F13" s="56">
        <f t="shared" si="5"/>
        <v>215726.54330000002</v>
      </c>
      <c r="G13" s="56">
        <f t="shared" si="5"/>
        <v>0</v>
      </c>
      <c r="H13" s="56">
        <f t="shared" si="5"/>
        <v>0</v>
      </c>
      <c r="I13" s="56">
        <f t="shared" si="5"/>
        <v>0</v>
      </c>
      <c r="J13" s="58">
        <f t="shared" si="6"/>
        <v>0</v>
      </c>
      <c r="K13" s="56">
        <f t="shared" si="4"/>
        <v>0</v>
      </c>
      <c r="L13" s="56">
        <f t="shared" si="1"/>
        <v>0</v>
      </c>
      <c r="M13" s="56">
        <f t="shared" si="2"/>
        <v>0</v>
      </c>
      <c r="N13" s="136"/>
      <c r="O13" s="137"/>
      <c r="P13" s="138"/>
      <c r="Q13" s="66"/>
      <c r="R13" s="66"/>
      <c r="S13" s="66"/>
      <c r="T13" s="66"/>
      <c r="U13" s="66"/>
      <c r="V13" s="66"/>
      <c r="W13" s="66"/>
      <c r="X13" s="66"/>
      <c r="Y13" s="66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</row>
    <row r="14" spans="1:37" ht="117" customHeight="1" x14ac:dyDescent="0.5">
      <c r="A14" s="139">
        <v>1</v>
      </c>
      <c r="B14" s="103" t="s">
        <v>36</v>
      </c>
      <c r="C14" s="104">
        <v>25</v>
      </c>
      <c r="D14" s="43" t="s">
        <v>6</v>
      </c>
      <c r="E14" s="70">
        <f>E15+E16+E17+E19</f>
        <v>1787527.6500000001</v>
      </c>
      <c r="F14" s="70">
        <f t="shared" ref="F14:I14" si="7">F15+F16+F17+F19</f>
        <v>1808179.1736899996</v>
      </c>
      <c r="G14" s="70">
        <f t="shared" si="7"/>
        <v>286108.93000000005</v>
      </c>
      <c r="H14" s="70">
        <f t="shared" si="7"/>
        <v>286984.12</v>
      </c>
      <c r="I14" s="70">
        <f t="shared" si="7"/>
        <v>285247.95</v>
      </c>
      <c r="J14" s="71">
        <f>I14-G14</f>
        <v>-860.98000000003958</v>
      </c>
      <c r="K14" s="70">
        <f t="shared" si="4"/>
        <v>99.395029244126818</v>
      </c>
      <c r="L14" s="70">
        <f t="shared" si="1"/>
        <v>99.699072657396599</v>
      </c>
      <c r="M14" s="71">
        <f>IF(I14=0,0,I14/F14*100)</f>
        <v>15.775425032569471</v>
      </c>
      <c r="N14" s="110"/>
      <c r="O14" s="128" t="s">
        <v>109</v>
      </c>
      <c r="P14" s="129" t="s">
        <v>81</v>
      </c>
      <c r="Q14" s="65"/>
      <c r="R14" s="65"/>
      <c r="S14" s="65"/>
      <c r="T14" s="65"/>
      <c r="U14" s="65"/>
      <c r="V14" s="65"/>
      <c r="W14" s="65"/>
      <c r="X14" s="65"/>
      <c r="Y14" s="65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</row>
    <row r="15" spans="1:37" ht="117" customHeight="1" x14ac:dyDescent="0.5">
      <c r="A15" s="139"/>
      <c r="B15" s="103"/>
      <c r="C15" s="104"/>
      <c r="D15" s="44" t="s">
        <v>100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52">
        <f t="shared" ref="J15:J78" si="8">I15-G15</f>
        <v>0</v>
      </c>
      <c r="K15" s="69">
        <f t="shared" si="4"/>
        <v>0</v>
      </c>
      <c r="L15" s="69">
        <f t="shared" si="1"/>
        <v>0</v>
      </c>
      <c r="M15" s="50">
        <f t="shared" si="2"/>
        <v>0</v>
      </c>
      <c r="N15" s="110"/>
      <c r="O15" s="128"/>
      <c r="P15" s="130"/>
      <c r="Q15" s="65"/>
      <c r="R15" s="65"/>
      <c r="S15" s="65"/>
      <c r="T15" s="65"/>
      <c r="U15" s="65"/>
      <c r="V15" s="65"/>
      <c r="W15" s="65"/>
      <c r="X15" s="65"/>
      <c r="Y15" s="65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</row>
    <row r="16" spans="1:37" ht="117" customHeight="1" x14ac:dyDescent="0.5">
      <c r="A16" s="139"/>
      <c r="B16" s="103"/>
      <c r="C16" s="104"/>
      <c r="D16" s="44" t="s">
        <v>101</v>
      </c>
      <c r="E16" s="68">
        <v>1173580.3</v>
      </c>
      <c r="F16" s="68">
        <v>1175510.2799999996</v>
      </c>
      <c r="G16" s="68">
        <v>214230.95</v>
      </c>
      <c r="H16" s="68">
        <v>214392.72</v>
      </c>
      <c r="I16" s="68">
        <v>212470.75</v>
      </c>
      <c r="J16" s="52">
        <f t="shared" si="8"/>
        <v>-1760.2000000000116</v>
      </c>
      <c r="K16" s="69">
        <f t="shared" si="4"/>
        <v>99.103528328760419</v>
      </c>
      <c r="L16" s="69">
        <f t="shared" si="1"/>
        <v>99.178363350393568</v>
      </c>
      <c r="M16" s="51">
        <f t="shared" si="2"/>
        <v>18.074767495865718</v>
      </c>
      <c r="N16" s="110"/>
      <c r="O16" s="128"/>
      <c r="P16" s="130"/>
      <c r="Q16" s="65"/>
      <c r="R16" s="65"/>
      <c r="S16" s="65"/>
      <c r="T16" s="65"/>
      <c r="U16" s="65"/>
      <c r="V16" s="65"/>
      <c r="W16" s="65"/>
      <c r="X16" s="65"/>
      <c r="Y16" s="65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</row>
    <row r="17" spans="1:37" ht="117" customHeight="1" x14ac:dyDescent="0.5">
      <c r="A17" s="139"/>
      <c r="B17" s="103"/>
      <c r="C17" s="104"/>
      <c r="D17" s="44" t="s">
        <v>102</v>
      </c>
      <c r="E17" s="68">
        <v>234489.05</v>
      </c>
      <c r="F17" s="68">
        <v>272985.37439000001</v>
      </c>
      <c r="G17" s="68">
        <v>71877.98000000001</v>
      </c>
      <c r="H17" s="68">
        <v>72591.399999999994</v>
      </c>
      <c r="I17" s="68">
        <v>69429.5</v>
      </c>
      <c r="J17" s="52">
        <f t="shared" si="8"/>
        <v>-2448.4800000000105</v>
      </c>
      <c r="K17" s="69">
        <f t="shared" si="4"/>
        <v>95.644249869819305</v>
      </c>
      <c r="L17" s="69">
        <f t="shared" si="1"/>
        <v>96.593560364384174</v>
      </c>
      <c r="M17" s="51">
        <f t="shared" si="2"/>
        <v>25.433413843193549</v>
      </c>
      <c r="N17" s="110"/>
      <c r="O17" s="128"/>
      <c r="P17" s="130"/>
      <c r="Q17" s="65"/>
      <c r="R17" s="65"/>
      <c r="S17" s="65"/>
      <c r="T17" s="65"/>
      <c r="U17" s="65"/>
      <c r="V17" s="65"/>
      <c r="W17" s="65"/>
      <c r="X17" s="65"/>
      <c r="Y17" s="65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</row>
    <row r="18" spans="1:37" ht="134.25" customHeight="1" x14ac:dyDescent="0.5">
      <c r="A18" s="139"/>
      <c r="B18" s="103"/>
      <c r="C18" s="104"/>
      <c r="D18" s="45" t="s">
        <v>96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52">
        <f t="shared" si="8"/>
        <v>0</v>
      </c>
      <c r="K18" s="69">
        <f t="shared" si="4"/>
        <v>0</v>
      </c>
      <c r="L18" s="69">
        <f t="shared" si="1"/>
        <v>0</v>
      </c>
      <c r="M18" s="69">
        <f t="shared" si="2"/>
        <v>0</v>
      </c>
      <c r="N18" s="110"/>
      <c r="O18" s="128"/>
      <c r="P18" s="130"/>
      <c r="Q18" s="65"/>
      <c r="R18" s="65"/>
      <c r="S18" s="65"/>
      <c r="T18" s="65"/>
      <c r="U18" s="65"/>
      <c r="V18" s="65"/>
      <c r="W18" s="65"/>
      <c r="X18" s="65"/>
      <c r="Y18" s="65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</row>
    <row r="19" spans="1:37" ht="117" customHeight="1" x14ac:dyDescent="0.5">
      <c r="A19" s="139"/>
      <c r="B19" s="103"/>
      <c r="C19" s="104"/>
      <c r="D19" s="46" t="s">
        <v>106</v>
      </c>
      <c r="E19" s="68">
        <v>379458.3</v>
      </c>
      <c r="F19" s="72">
        <v>359683.51929999999</v>
      </c>
      <c r="G19" s="68">
        <v>0</v>
      </c>
      <c r="H19" s="68">
        <v>0</v>
      </c>
      <c r="I19" s="68">
        <v>3347.7</v>
      </c>
      <c r="J19" s="52">
        <v>0</v>
      </c>
      <c r="K19" s="69">
        <v>0</v>
      </c>
      <c r="L19" s="69">
        <v>0</v>
      </c>
      <c r="M19" s="50">
        <f t="shared" si="2"/>
        <v>0.93073488785784353</v>
      </c>
      <c r="N19" s="110"/>
      <c r="O19" s="128"/>
      <c r="P19" s="130"/>
      <c r="Q19" s="65"/>
      <c r="R19" s="65"/>
      <c r="S19" s="65"/>
      <c r="T19" s="65"/>
      <c r="U19" s="65"/>
      <c r="V19" s="65"/>
      <c r="W19" s="65"/>
      <c r="X19" s="65"/>
      <c r="Y19" s="65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</row>
    <row r="20" spans="1:37" ht="117" customHeight="1" x14ac:dyDescent="0.5">
      <c r="A20" s="139"/>
      <c r="B20" s="103"/>
      <c r="C20" s="104"/>
      <c r="D20" s="47" t="s">
        <v>95</v>
      </c>
      <c r="E20" s="68">
        <v>200000</v>
      </c>
      <c r="F20" s="72">
        <v>204726.54330000002</v>
      </c>
      <c r="G20" s="68">
        <v>0</v>
      </c>
      <c r="H20" s="68">
        <v>0</v>
      </c>
      <c r="I20" s="68">
        <v>0</v>
      </c>
      <c r="J20" s="52">
        <f t="shared" si="8"/>
        <v>0</v>
      </c>
      <c r="K20" s="69">
        <f t="shared" si="4"/>
        <v>0</v>
      </c>
      <c r="L20" s="69">
        <f t="shared" si="1"/>
        <v>0</v>
      </c>
      <c r="M20" s="50">
        <f t="shared" si="2"/>
        <v>0</v>
      </c>
      <c r="N20" s="110"/>
      <c r="O20" s="128"/>
      <c r="P20" s="130"/>
      <c r="Q20" s="65"/>
      <c r="R20" s="65"/>
      <c r="S20" s="65"/>
      <c r="T20" s="65"/>
      <c r="U20" s="65"/>
      <c r="V20" s="65"/>
      <c r="W20" s="65"/>
      <c r="X20" s="65"/>
      <c r="Y20" s="65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</row>
    <row r="21" spans="1:37" ht="109.5" customHeight="1" x14ac:dyDescent="0.5">
      <c r="A21" s="139">
        <v>2</v>
      </c>
      <c r="B21" s="103" t="s">
        <v>38</v>
      </c>
      <c r="C21" s="104">
        <v>8</v>
      </c>
      <c r="D21" s="43" t="s">
        <v>6</v>
      </c>
      <c r="E21" s="70">
        <f>E22+E23+E24+E26</f>
        <v>2639.2000000000003</v>
      </c>
      <c r="F21" s="70">
        <f t="shared" ref="F21:I21" si="9">F22+F23+F24+F26</f>
        <v>2639</v>
      </c>
      <c r="G21" s="70">
        <f t="shared" si="9"/>
        <v>18.95</v>
      </c>
      <c r="H21" s="70">
        <f t="shared" si="9"/>
        <v>128.94999999999999</v>
      </c>
      <c r="I21" s="70">
        <f t="shared" si="9"/>
        <v>18.95</v>
      </c>
      <c r="J21" s="71">
        <f>I21-G21</f>
        <v>0</v>
      </c>
      <c r="K21" s="70">
        <f t="shared" si="4"/>
        <v>14.695618456766187</v>
      </c>
      <c r="L21" s="70">
        <f t="shared" si="1"/>
        <v>100</v>
      </c>
      <c r="M21" s="71">
        <f t="shared" si="2"/>
        <v>0.71807502841985604</v>
      </c>
      <c r="N21" s="110"/>
      <c r="O21" s="128" t="s">
        <v>68</v>
      </c>
      <c r="P21" s="114" t="s">
        <v>82</v>
      </c>
      <c r="Q21" s="65"/>
      <c r="R21" s="65"/>
      <c r="S21" s="65"/>
      <c r="T21" s="65"/>
      <c r="U21" s="65"/>
      <c r="V21" s="65"/>
      <c r="W21" s="65"/>
      <c r="X21" s="65"/>
      <c r="Y21" s="65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</row>
    <row r="22" spans="1:37" ht="109.5" customHeight="1" x14ac:dyDescent="0.5">
      <c r="A22" s="139"/>
      <c r="B22" s="103"/>
      <c r="C22" s="104"/>
      <c r="D22" s="44" t="s">
        <v>100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52">
        <f t="shared" si="8"/>
        <v>0</v>
      </c>
      <c r="K22" s="69">
        <f t="shared" si="4"/>
        <v>0</v>
      </c>
      <c r="L22" s="69">
        <f t="shared" si="1"/>
        <v>0</v>
      </c>
      <c r="M22" s="50">
        <f t="shared" si="2"/>
        <v>0</v>
      </c>
      <c r="N22" s="110"/>
      <c r="O22" s="128"/>
      <c r="P22" s="115"/>
      <c r="Q22" s="65"/>
      <c r="R22" s="65"/>
      <c r="S22" s="65"/>
      <c r="T22" s="65"/>
      <c r="U22" s="65"/>
      <c r="V22" s="65"/>
      <c r="W22" s="65"/>
      <c r="X22" s="65"/>
      <c r="Y22" s="65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</row>
    <row r="23" spans="1:37" ht="109.5" customHeight="1" x14ac:dyDescent="0.5">
      <c r="A23" s="139"/>
      <c r="B23" s="103"/>
      <c r="C23" s="104"/>
      <c r="D23" s="44" t="s">
        <v>101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  <c r="J23" s="52">
        <f t="shared" si="8"/>
        <v>0</v>
      </c>
      <c r="K23" s="69">
        <f t="shared" si="4"/>
        <v>0</v>
      </c>
      <c r="L23" s="69">
        <f t="shared" si="1"/>
        <v>0</v>
      </c>
      <c r="M23" s="51">
        <f t="shared" si="2"/>
        <v>0</v>
      </c>
      <c r="N23" s="110"/>
      <c r="O23" s="128"/>
      <c r="P23" s="115"/>
      <c r="Q23" s="65"/>
      <c r="R23" s="65"/>
      <c r="S23" s="65"/>
      <c r="T23" s="65"/>
      <c r="U23" s="65"/>
      <c r="V23" s="65"/>
      <c r="W23" s="65"/>
      <c r="X23" s="65"/>
      <c r="Y23" s="65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</row>
    <row r="24" spans="1:37" ht="109.5" customHeight="1" x14ac:dyDescent="0.5">
      <c r="A24" s="139"/>
      <c r="B24" s="103"/>
      <c r="C24" s="104"/>
      <c r="D24" s="44" t="s">
        <v>102</v>
      </c>
      <c r="E24" s="68">
        <v>475</v>
      </c>
      <c r="F24" s="68">
        <v>2639</v>
      </c>
      <c r="G24" s="68">
        <v>18.95</v>
      </c>
      <c r="H24" s="68">
        <v>128.94999999999999</v>
      </c>
      <c r="I24" s="68">
        <v>18.95</v>
      </c>
      <c r="J24" s="52">
        <f t="shared" si="8"/>
        <v>0</v>
      </c>
      <c r="K24" s="69">
        <f t="shared" si="4"/>
        <v>14.695618456766187</v>
      </c>
      <c r="L24" s="69">
        <f>IF(I24=0,0,I24/G24*100)</f>
        <v>100</v>
      </c>
      <c r="M24" s="51">
        <f t="shared" si="2"/>
        <v>0.71807502841985604</v>
      </c>
      <c r="N24" s="110"/>
      <c r="O24" s="128"/>
      <c r="P24" s="115"/>
      <c r="Q24" s="65"/>
      <c r="R24" s="65"/>
      <c r="S24" s="65"/>
      <c r="T24" s="65"/>
      <c r="U24" s="65"/>
      <c r="V24" s="65"/>
      <c r="W24" s="65"/>
      <c r="X24" s="65"/>
      <c r="Y24" s="65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</row>
    <row r="25" spans="1:37" ht="147.75" customHeight="1" x14ac:dyDescent="0.5">
      <c r="A25" s="139"/>
      <c r="B25" s="103"/>
      <c r="C25" s="104"/>
      <c r="D25" s="45" t="s">
        <v>96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52">
        <f t="shared" si="8"/>
        <v>0</v>
      </c>
      <c r="K25" s="69">
        <f t="shared" si="4"/>
        <v>0</v>
      </c>
      <c r="L25" s="69">
        <f t="shared" si="1"/>
        <v>0</v>
      </c>
      <c r="M25" s="69">
        <f t="shared" si="2"/>
        <v>0</v>
      </c>
      <c r="N25" s="110"/>
      <c r="O25" s="128"/>
      <c r="P25" s="115"/>
      <c r="Q25" s="65"/>
      <c r="R25" s="65"/>
      <c r="S25" s="65"/>
      <c r="T25" s="65"/>
      <c r="U25" s="65"/>
      <c r="V25" s="65"/>
      <c r="W25" s="65"/>
      <c r="X25" s="65"/>
      <c r="Y25" s="65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</row>
    <row r="26" spans="1:37" ht="109.5" customHeight="1" x14ac:dyDescent="0.5">
      <c r="A26" s="139"/>
      <c r="B26" s="103"/>
      <c r="C26" s="104"/>
      <c r="D26" s="46" t="s">
        <v>106</v>
      </c>
      <c r="E26" s="68">
        <v>2164.2000000000003</v>
      </c>
      <c r="F26" s="72">
        <v>0</v>
      </c>
      <c r="G26" s="68">
        <v>0</v>
      </c>
      <c r="H26" s="68">
        <v>0</v>
      </c>
      <c r="I26" s="68">
        <v>0</v>
      </c>
      <c r="J26" s="52">
        <f t="shared" si="8"/>
        <v>0</v>
      </c>
      <c r="K26" s="69">
        <f t="shared" si="4"/>
        <v>0</v>
      </c>
      <c r="L26" s="69">
        <f t="shared" si="1"/>
        <v>0</v>
      </c>
      <c r="M26" s="50">
        <f t="shared" si="2"/>
        <v>0</v>
      </c>
      <c r="N26" s="110"/>
      <c r="O26" s="128"/>
      <c r="P26" s="115"/>
      <c r="Q26" s="65"/>
      <c r="R26" s="65"/>
      <c r="S26" s="65"/>
      <c r="T26" s="65"/>
      <c r="U26" s="65"/>
      <c r="V26" s="65"/>
      <c r="W26" s="65"/>
      <c r="X26" s="65"/>
      <c r="Y26" s="65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</row>
    <row r="27" spans="1:37" ht="109.5" customHeight="1" x14ac:dyDescent="0.5">
      <c r="A27" s="139"/>
      <c r="B27" s="103"/>
      <c r="C27" s="104"/>
      <c r="D27" s="47" t="s">
        <v>95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52">
        <f t="shared" si="8"/>
        <v>0</v>
      </c>
      <c r="K27" s="69">
        <f t="shared" si="4"/>
        <v>0</v>
      </c>
      <c r="L27" s="69">
        <f t="shared" si="1"/>
        <v>0</v>
      </c>
      <c r="M27" s="50">
        <f t="shared" si="2"/>
        <v>0</v>
      </c>
      <c r="N27" s="110"/>
      <c r="O27" s="128"/>
      <c r="P27" s="115"/>
      <c r="Q27" s="65"/>
      <c r="R27" s="65"/>
      <c r="S27" s="65"/>
      <c r="T27" s="65"/>
      <c r="U27" s="65"/>
      <c r="V27" s="65"/>
      <c r="W27" s="65"/>
      <c r="X27" s="65"/>
      <c r="Y27" s="65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</row>
    <row r="28" spans="1:37" ht="109.5" customHeight="1" x14ac:dyDescent="0.5">
      <c r="A28" s="139">
        <v>3</v>
      </c>
      <c r="B28" s="103" t="s">
        <v>37</v>
      </c>
      <c r="C28" s="104">
        <v>15</v>
      </c>
      <c r="D28" s="43" t="s">
        <v>6</v>
      </c>
      <c r="E28" s="70">
        <f>E29+E30+E31+E32+E33</f>
        <v>428343.82635000005</v>
      </c>
      <c r="F28" s="70">
        <f t="shared" ref="F28:I28" si="10">F29+F30+F31+F32+F33</f>
        <v>677755.16731000005</v>
      </c>
      <c r="G28" s="70">
        <f t="shared" si="10"/>
        <v>92111.85106999999</v>
      </c>
      <c r="H28" s="70">
        <f t="shared" si="10"/>
        <v>93945.974319999994</v>
      </c>
      <c r="I28" s="70">
        <f t="shared" si="10"/>
        <v>88379.440790000008</v>
      </c>
      <c r="J28" s="71">
        <f>I28-G28</f>
        <v>-3732.4102799999819</v>
      </c>
      <c r="K28" s="70">
        <f t="shared" si="4"/>
        <v>94.074750333591524</v>
      </c>
      <c r="L28" s="70">
        <f t="shared" si="1"/>
        <v>95.947958664772088</v>
      </c>
      <c r="M28" s="71">
        <f>IF(I28=0,0,I28/F28*100)</f>
        <v>13.040024636149461</v>
      </c>
      <c r="N28" s="110"/>
      <c r="O28" s="128" t="s">
        <v>63</v>
      </c>
      <c r="P28" s="111" t="s">
        <v>103</v>
      </c>
      <c r="Q28" s="65"/>
      <c r="R28" s="65"/>
      <c r="S28" s="65"/>
      <c r="T28" s="65"/>
      <c r="U28" s="65"/>
      <c r="V28" s="65"/>
      <c r="W28" s="65"/>
      <c r="X28" s="65"/>
      <c r="Y28" s="65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</row>
    <row r="29" spans="1:37" ht="109.5" customHeight="1" x14ac:dyDescent="0.5">
      <c r="A29" s="139"/>
      <c r="B29" s="103"/>
      <c r="C29" s="104"/>
      <c r="D29" s="44" t="s">
        <v>100</v>
      </c>
      <c r="E29" s="68">
        <v>13.2</v>
      </c>
      <c r="F29" s="60">
        <v>13.2</v>
      </c>
      <c r="G29" s="68">
        <v>0</v>
      </c>
      <c r="H29" s="68">
        <v>0</v>
      </c>
      <c r="I29" s="68">
        <v>0</v>
      </c>
      <c r="J29" s="52">
        <f t="shared" si="8"/>
        <v>0</v>
      </c>
      <c r="K29" s="69">
        <f t="shared" si="4"/>
        <v>0</v>
      </c>
      <c r="L29" s="69">
        <f t="shared" si="1"/>
        <v>0</v>
      </c>
      <c r="M29" s="50">
        <f t="shared" si="2"/>
        <v>0</v>
      </c>
      <c r="N29" s="110"/>
      <c r="O29" s="128"/>
      <c r="P29" s="140"/>
      <c r="Q29" s="65"/>
      <c r="R29" s="65"/>
      <c r="S29" s="65"/>
      <c r="T29" s="65"/>
      <c r="U29" s="65"/>
      <c r="V29" s="65"/>
      <c r="W29" s="65"/>
      <c r="X29" s="65"/>
      <c r="Y29" s="65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</row>
    <row r="30" spans="1:37" ht="109.5" customHeight="1" x14ac:dyDescent="0.5">
      <c r="A30" s="139"/>
      <c r="B30" s="103"/>
      <c r="C30" s="104"/>
      <c r="D30" s="44" t="s">
        <v>101</v>
      </c>
      <c r="E30" s="68">
        <v>30257.91</v>
      </c>
      <c r="F30" s="60">
        <v>30557.91</v>
      </c>
      <c r="G30" s="68">
        <v>7171.23</v>
      </c>
      <c r="H30" s="68">
        <v>9545.7000000000007</v>
      </c>
      <c r="I30" s="68">
        <v>6922</v>
      </c>
      <c r="J30" s="52">
        <f t="shared" si="8"/>
        <v>-249.22999999999956</v>
      </c>
      <c r="K30" s="69">
        <f t="shared" si="4"/>
        <v>72.514325822097902</v>
      </c>
      <c r="L30" s="69">
        <f t="shared" si="1"/>
        <v>96.52458504329104</v>
      </c>
      <c r="M30" s="51">
        <f t="shared" si="2"/>
        <v>22.652072736649856</v>
      </c>
      <c r="N30" s="110"/>
      <c r="O30" s="128"/>
      <c r="P30" s="140"/>
      <c r="Q30" s="65"/>
      <c r="R30" s="65"/>
      <c r="S30" s="65"/>
      <c r="T30" s="65"/>
      <c r="U30" s="65"/>
      <c r="V30" s="65"/>
      <c r="W30" s="65"/>
      <c r="X30" s="65"/>
      <c r="Y30" s="65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</row>
    <row r="31" spans="1:37" ht="109.5" customHeight="1" x14ac:dyDescent="0.5">
      <c r="A31" s="139"/>
      <c r="B31" s="103"/>
      <c r="C31" s="104"/>
      <c r="D31" s="44" t="s">
        <v>102</v>
      </c>
      <c r="E31" s="68">
        <v>173010.31635000001</v>
      </c>
      <c r="F31" s="60">
        <v>447447.15731000004</v>
      </c>
      <c r="G31" s="68">
        <v>84940.621069999994</v>
      </c>
      <c r="H31" s="68">
        <v>84400.274319999997</v>
      </c>
      <c r="I31" s="68">
        <v>81457.440790000008</v>
      </c>
      <c r="J31" s="52">
        <f t="shared" si="8"/>
        <v>-3483.1802799999859</v>
      </c>
      <c r="K31" s="69">
        <f t="shared" si="4"/>
        <v>96.513241747482525</v>
      </c>
      <c r="L31" s="69">
        <f t="shared" si="1"/>
        <v>95.899276181263758</v>
      </c>
      <c r="M31" s="51">
        <f t="shared" si="2"/>
        <v>18.204929779800729</v>
      </c>
      <c r="N31" s="110"/>
      <c r="O31" s="128"/>
      <c r="P31" s="140"/>
      <c r="Q31" s="65"/>
      <c r="R31" s="65"/>
      <c r="S31" s="65"/>
      <c r="T31" s="65"/>
      <c r="U31" s="65"/>
      <c r="V31" s="65"/>
      <c r="W31" s="65"/>
      <c r="X31" s="65"/>
      <c r="Y31" s="65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</row>
    <row r="32" spans="1:37" ht="153.75" customHeight="1" x14ac:dyDescent="0.5">
      <c r="A32" s="139"/>
      <c r="B32" s="103"/>
      <c r="C32" s="104"/>
      <c r="D32" s="45" t="s">
        <v>96</v>
      </c>
      <c r="E32" s="68">
        <v>0</v>
      </c>
      <c r="F32" s="60">
        <v>0</v>
      </c>
      <c r="G32" s="68">
        <v>0</v>
      </c>
      <c r="H32" s="68">
        <v>0</v>
      </c>
      <c r="I32" s="68">
        <v>0</v>
      </c>
      <c r="J32" s="52">
        <f t="shared" si="8"/>
        <v>0</v>
      </c>
      <c r="K32" s="69">
        <f t="shared" si="4"/>
        <v>0</v>
      </c>
      <c r="L32" s="69">
        <f t="shared" si="1"/>
        <v>0</v>
      </c>
      <c r="M32" s="69">
        <f t="shared" si="2"/>
        <v>0</v>
      </c>
      <c r="N32" s="110"/>
      <c r="O32" s="128"/>
      <c r="P32" s="140"/>
      <c r="Q32" s="65"/>
      <c r="R32" s="65"/>
      <c r="S32" s="65"/>
      <c r="T32" s="65"/>
      <c r="U32" s="65"/>
      <c r="V32" s="65"/>
      <c r="W32" s="65"/>
      <c r="X32" s="65"/>
      <c r="Y32" s="65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</row>
    <row r="33" spans="1:37" ht="109.5" customHeight="1" x14ac:dyDescent="0.5">
      <c r="A33" s="139"/>
      <c r="B33" s="103"/>
      <c r="C33" s="104"/>
      <c r="D33" s="46" t="s">
        <v>106</v>
      </c>
      <c r="E33" s="68">
        <v>225062.40000000002</v>
      </c>
      <c r="F33" s="61">
        <v>199736.90000000002</v>
      </c>
      <c r="G33" s="68">
        <v>0</v>
      </c>
      <c r="H33" s="68">
        <v>0</v>
      </c>
      <c r="I33" s="68">
        <v>0</v>
      </c>
      <c r="J33" s="52">
        <f t="shared" si="8"/>
        <v>0</v>
      </c>
      <c r="K33" s="69">
        <f t="shared" si="4"/>
        <v>0</v>
      </c>
      <c r="L33" s="69">
        <f t="shared" si="1"/>
        <v>0</v>
      </c>
      <c r="M33" s="50">
        <f t="shared" si="2"/>
        <v>0</v>
      </c>
      <c r="N33" s="110"/>
      <c r="O33" s="128"/>
      <c r="P33" s="140"/>
      <c r="Q33" s="65"/>
      <c r="R33" s="65"/>
      <c r="S33" s="65"/>
      <c r="T33" s="65"/>
      <c r="U33" s="65"/>
      <c r="V33" s="65"/>
      <c r="W33" s="65"/>
      <c r="X33" s="65"/>
      <c r="Y33" s="65"/>
      <c r="Z33" s="63"/>
      <c r="AA33" s="63"/>
      <c r="AB33" s="63"/>
      <c r="AC33" s="63"/>
      <c r="AD33" s="63"/>
      <c r="AE33" s="63"/>
      <c r="AF33" s="63"/>
      <c r="AG33" s="63"/>
      <c r="AH33" s="63"/>
      <c r="AI33" s="63"/>
      <c r="AJ33" s="63"/>
      <c r="AK33" s="63"/>
    </row>
    <row r="34" spans="1:37" ht="109.5" customHeight="1" x14ac:dyDescent="0.5">
      <c r="A34" s="139"/>
      <c r="B34" s="103"/>
      <c r="C34" s="104"/>
      <c r="D34" s="47" t="s">
        <v>95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  <c r="J34" s="52">
        <f t="shared" si="8"/>
        <v>0</v>
      </c>
      <c r="K34" s="69">
        <f t="shared" si="4"/>
        <v>0</v>
      </c>
      <c r="L34" s="69">
        <f t="shared" si="1"/>
        <v>0</v>
      </c>
      <c r="M34" s="50">
        <f t="shared" si="2"/>
        <v>0</v>
      </c>
      <c r="N34" s="110"/>
      <c r="O34" s="128"/>
      <c r="P34" s="140"/>
      <c r="Q34" s="65"/>
      <c r="R34" s="65"/>
      <c r="S34" s="65"/>
      <c r="T34" s="65"/>
      <c r="U34" s="65"/>
      <c r="V34" s="65"/>
      <c r="W34" s="65"/>
      <c r="X34" s="65"/>
      <c r="Y34" s="65"/>
      <c r="Z34" s="63"/>
      <c r="AA34" s="63"/>
      <c r="AB34" s="63"/>
      <c r="AC34" s="63"/>
      <c r="AD34" s="63"/>
      <c r="AE34" s="63"/>
      <c r="AF34" s="63"/>
      <c r="AG34" s="63"/>
      <c r="AH34" s="63"/>
      <c r="AI34" s="63"/>
      <c r="AJ34" s="63"/>
      <c r="AK34" s="63"/>
    </row>
    <row r="35" spans="1:37" ht="132" customHeight="1" x14ac:dyDescent="0.5">
      <c r="A35" s="102">
        <v>4</v>
      </c>
      <c r="B35" s="103" t="s">
        <v>39</v>
      </c>
      <c r="C35" s="104">
        <v>4</v>
      </c>
      <c r="D35" s="43" t="s">
        <v>6</v>
      </c>
      <c r="E35" s="34">
        <f>E36+E37+E38+E40</f>
        <v>12156</v>
      </c>
      <c r="F35" s="34">
        <f>F36+F37+F38+F40</f>
        <v>11746</v>
      </c>
      <c r="G35" s="34">
        <f t="shared" ref="G35:I35" si="11">G36+G37+G38+G40</f>
        <v>1097.4000000000001</v>
      </c>
      <c r="H35" s="34">
        <f t="shared" si="11"/>
        <v>1097.4000000000001</v>
      </c>
      <c r="I35" s="34">
        <f t="shared" si="11"/>
        <v>1093.5999999999999</v>
      </c>
      <c r="J35" s="33">
        <f>I35-G35</f>
        <v>-3.8000000000001819</v>
      </c>
      <c r="K35" s="34">
        <f t="shared" si="4"/>
        <v>99.653726991069774</v>
      </c>
      <c r="L35" s="34">
        <f t="shared" si="1"/>
        <v>99.653726991069774</v>
      </c>
      <c r="M35" s="34">
        <f t="shared" si="2"/>
        <v>9.3104035416311923</v>
      </c>
      <c r="N35" s="110"/>
      <c r="O35" s="128" t="s">
        <v>65</v>
      </c>
      <c r="P35" s="111" t="s">
        <v>83</v>
      </c>
      <c r="Q35" s="65"/>
      <c r="R35" s="65"/>
      <c r="S35" s="65"/>
      <c r="T35" s="65"/>
      <c r="U35" s="65"/>
      <c r="V35" s="65"/>
      <c r="W35" s="65"/>
      <c r="X35" s="65"/>
      <c r="Y35" s="65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</row>
    <row r="36" spans="1:37" ht="132" customHeight="1" x14ac:dyDescent="0.5">
      <c r="A36" s="102"/>
      <c r="B36" s="103"/>
      <c r="C36" s="104"/>
      <c r="D36" s="44" t="s">
        <v>100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52">
        <f t="shared" si="8"/>
        <v>0</v>
      </c>
      <c r="K36" s="35">
        <f t="shared" si="4"/>
        <v>0</v>
      </c>
      <c r="L36" s="35">
        <f t="shared" si="1"/>
        <v>0</v>
      </c>
      <c r="M36" s="35">
        <f t="shared" si="2"/>
        <v>0</v>
      </c>
      <c r="N36" s="110"/>
      <c r="O36" s="128"/>
      <c r="P36" s="112"/>
      <c r="Q36" s="65"/>
      <c r="R36" s="65"/>
      <c r="S36" s="65"/>
      <c r="T36" s="65"/>
      <c r="U36" s="65"/>
      <c r="V36" s="65"/>
      <c r="W36" s="65"/>
      <c r="X36" s="65"/>
      <c r="Y36" s="65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</row>
    <row r="37" spans="1:37" ht="132" customHeight="1" x14ac:dyDescent="0.5">
      <c r="A37" s="102"/>
      <c r="B37" s="103"/>
      <c r="C37" s="104"/>
      <c r="D37" s="44" t="s">
        <v>101</v>
      </c>
      <c r="E37" s="36">
        <v>0</v>
      </c>
      <c r="F37" s="36">
        <v>0</v>
      </c>
      <c r="G37" s="36">
        <v>0</v>
      </c>
      <c r="H37" s="36">
        <v>0</v>
      </c>
      <c r="I37" s="36">
        <v>0</v>
      </c>
      <c r="J37" s="52">
        <f t="shared" si="8"/>
        <v>0</v>
      </c>
      <c r="K37" s="35">
        <f t="shared" si="4"/>
        <v>0</v>
      </c>
      <c r="L37" s="35">
        <f t="shared" si="1"/>
        <v>0</v>
      </c>
      <c r="M37" s="35">
        <f t="shared" si="2"/>
        <v>0</v>
      </c>
      <c r="N37" s="110"/>
      <c r="O37" s="128"/>
      <c r="P37" s="112"/>
      <c r="Q37" s="65"/>
      <c r="R37" s="65"/>
      <c r="S37" s="65"/>
      <c r="T37" s="65"/>
      <c r="U37" s="65"/>
      <c r="V37" s="65"/>
      <c r="W37" s="65"/>
      <c r="X37" s="65"/>
      <c r="Y37" s="65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</row>
    <row r="38" spans="1:37" ht="132" customHeight="1" x14ac:dyDescent="0.5">
      <c r="A38" s="102"/>
      <c r="B38" s="103"/>
      <c r="C38" s="104"/>
      <c r="D38" s="44" t="s">
        <v>102</v>
      </c>
      <c r="E38" s="36">
        <v>4156</v>
      </c>
      <c r="F38" s="36">
        <v>5607.4</v>
      </c>
      <c r="G38" s="36">
        <v>1097.4000000000001</v>
      </c>
      <c r="H38" s="36">
        <v>1097.4000000000001</v>
      </c>
      <c r="I38" s="36">
        <v>1093.5999999999999</v>
      </c>
      <c r="J38" s="52">
        <f t="shared" si="8"/>
        <v>-3.8000000000001819</v>
      </c>
      <c r="K38" s="35">
        <f t="shared" si="4"/>
        <v>99.653726991069774</v>
      </c>
      <c r="L38" s="35">
        <f t="shared" si="1"/>
        <v>99.653726991069774</v>
      </c>
      <c r="M38" s="35">
        <f t="shared" si="2"/>
        <v>19.502799871598246</v>
      </c>
      <c r="N38" s="110"/>
      <c r="O38" s="128"/>
      <c r="P38" s="112"/>
      <c r="Q38" s="65"/>
      <c r="R38" s="65"/>
      <c r="S38" s="65"/>
      <c r="T38" s="65"/>
      <c r="U38" s="65"/>
      <c r="V38" s="65"/>
      <c r="W38" s="65"/>
      <c r="X38" s="65"/>
      <c r="Y38" s="65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</row>
    <row r="39" spans="1:37" ht="132" customHeight="1" x14ac:dyDescent="0.5">
      <c r="A39" s="102"/>
      <c r="B39" s="103"/>
      <c r="C39" s="104"/>
      <c r="D39" s="45" t="s">
        <v>96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52">
        <f t="shared" si="8"/>
        <v>0</v>
      </c>
      <c r="K39" s="35">
        <f t="shared" si="4"/>
        <v>0</v>
      </c>
      <c r="L39" s="35">
        <f t="shared" si="1"/>
        <v>0</v>
      </c>
      <c r="M39" s="35">
        <f t="shared" si="2"/>
        <v>0</v>
      </c>
      <c r="N39" s="110"/>
      <c r="O39" s="128"/>
      <c r="P39" s="112"/>
      <c r="Q39" s="65"/>
      <c r="R39" s="65"/>
      <c r="S39" s="65"/>
      <c r="T39" s="65"/>
      <c r="U39" s="65"/>
      <c r="V39" s="65"/>
      <c r="W39" s="65"/>
      <c r="X39" s="65"/>
      <c r="Y39" s="65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</row>
    <row r="40" spans="1:37" ht="132" customHeight="1" x14ac:dyDescent="0.5">
      <c r="A40" s="102"/>
      <c r="B40" s="103"/>
      <c r="C40" s="104"/>
      <c r="D40" s="46" t="s">
        <v>106</v>
      </c>
      <c r="E40" s="38">
        <v>8000</v>
      </c>
      <c r="F40" s="38">
        <v>6138.6</v>
      </c>
      <c r="G40" s="36">
        <v>0</v>
      </c>
      <c r="H40" s="36">
        <v>0</v>
      </c>
      <c r="I40" s="36">
        <v>0</v>
      </c>
      <c r="J40" s="52">
        <f t="shared" si="8"/>
        <v>0</v>
      </c>
      <c r="K40" s="35">
        <f t="shared" si="4"/>
        <v>0</v>
      </c>
      <c r="L40" s="35">
        <f t="shared" si="1"/>
        <v>0</v>
      </c>
      <c r="M40" s="35">
        <f t="shared" si="2"/>
        <v>0</v>
      </c>
      <c r="N40" s="110"/>
      <c r="O40" s="128"/>
      <c r="P40" s="112"/>
      <c r="Q40" s="65"/>
      <c r="R40" s="65"/>
      <c r="S40" s="65"/>
      <c r="T40" s="65"/>
      <c r="U40" s="65"/>
      <c r="V40" s="65"/>
      <c r="W40" s="65"/>
      <c r="X40" s="65"/>
      <c r="Y40" s="65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</row>
    <row r="41" spans="1:37" ht="132" customHeight="1" x14ac:dyDescent="0.5">
      <c r="A41" s="102"/>
      <c r="B41" s="103"/>
      <c r="C41" s="104"/>
      <c r="D41" s="47" t="s">
        <v>95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52">
        <f t="shared" si="8"/>
        <v>0</v>
      </c>
      <c r="K41" s="35">
        <f t="shared" si="4"/>
        <v>0</v>
      </c>
      <c r="L41" s="35">
        <f t="shared" si="1"/>
        <v>0</v>
      </c>
      <c r="M41" s="35">
        <f t="shared" si="2"/>
        <v>0</v>
      </c>
      <c r="N41" s="110"/>
      <c r="O41" s="128"/>
      <c r="P41" s="112"/>
      <c r="Q41" s="65"/>
      <c r="R41" s="65"/>
      <c r="S41" s="65"/>
      <c r="T41" s="65"/>
      <c r="U41" s="65"/>
      <c r="V41" s="65"/>
      <c r="W41" s="65"/>
      <c r="X41" s="65"/>
      <c r="Y41" s="65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</row>
    <row r="42" spans="1:37" ht="101.25" customHeight="1" x14ac:dyDescent="0.5">
      <c r="A42" s="102">
        <v>5</v>
      </c>
      <c r="B42" s="103" t="s">
        <v>40</v>
      </c>
      <c r="C42" s="104">
        <v>7</v>
      </c>
      <c r="D42" s="43" t="s">
        <v>6</v>
      </c>
      <c r="E42" s="70">
        <f>E43+E44+E45+E47</f>
        <v>125006.45210999998</v>
      </c>
      <c r="F42" s="70">
        <f>F43+F44+F45+F47+F46</f>
        <v>128256.51420999998</v>
      </c>
      <c r="G42" s="70">
        <f t="shared" ref="G42:I42" si="12">G43+G44+G45+G47+G46</f>
        <v>25433.905190000001</v>
      </c>
      <c r="H42" s="70">
        <f t="shared" si="12"/>
        <v>25433.905190000001</v>
      </c>
      <c r="I42" s="70">
        <f t="shared" si="12"/>
        <v>24482.860810000002</v>
      </c>
      <c r="J42" s="71">
        <f>I42-G42</f>
        <v>-951.04437999999936</v>
      </c>
      <c r="K42" s="70">
        <f t="shared" si="4"/>
        <v>96.260722162423065</v>
      </c>
      <c r="L42" s="70">
        <f t="shared" si="1"/>
        <v>96.260722162423065</v>
      </c>
      <c r="M42" s="70">
        <f t="shared" si="2"/>
        <v>19.088980361584714</v>
      </c>
      <c r="N42" s="110"/>
      <c r="O42" s="128" t="s">
        <v>65</v>
      </c>
      <c r="P42" s="129" t="s">
        <v>84</v>
      </c>
      <c r="Q42" s="65"/>
      <c r="R42" s="65"/>
      <c r="S42" s="65"/>
      <c r="T42" s="65"/>
      <c r="U42" s="65"/>
      <c r="V42" s="65"/>
      <c r="W42" s="65"/>
      <c r="X42" s="65"/>
      <c r="Y42" s="65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</row>
    <row r="43" spans="1:37" ht="101.25" customHeight="1" x14ac:dyDescent="0.5">
      <c r="A43" s="102"/>
      <c r="B43" s="103"/>
      <c r="C43" s="104"/>
      <c r="D43" s="44" t="s">
        <v>100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52">
        <f t="shared" si="8"/>
        <v>0</v>
      </c>
      <c r="K43" s="69">
        <f t="shared" si="4"/>
        <v>0</v>
      </c>
      <c r="L43" s="69">
        <f t="shared" si="1"/>
        <v>0</v>
      </c>
      <c r="M43" s="69">
        <f t="shared" si="2"/>
        <v>0</v>
      </c>
      <c r="N43" s="110"/>
      <c r="O43" s="128"/>
      <c r="P43" s="130"/>
      <c r="Q43" s="65"/>
      <c r="R43" s="65"/>
      <c r="S43" s="65"/>
      <c r="T43" s="65"/>
      <c r="U43" s="65"/>
      <c r="V43" s="65"/>
      <c r="W43" s="65"/>
      <c r="X43" s="65"/>
      <c r="Y43" s="65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</row>
    <row r="44" spans="1:37" ht="101.25" customHeight="1" x14ac:dyDescent="0.5">
      <c r="A44" s="102"/>
      <c r="B44" s="103"/>
      <c r="C44" s="104"/>
      <c r="D44" s="44" t="s">
        <v>101</v>
      </c>
      <c r="E44" s="68">
        <v>230.51</v>
      </c>
      <c r="F44" s="68">
        <v>230.51</v>
      </c>
      <c r="G44" s="68">
        <v>42</v>
      </c>
      <c r="H44" s="68">
        <v>42</v>
      </c>
      <c r="I44" s="68">
        <v>42</v>
      </c>
      <c r="J44" s="52">
        <f t="shared" si="8"/>
        <v>0</v>
      </c>
      <c r="K44" s="69">
        <f t="shared" si="4"/>
        <v>100</v>
      </c>
      <c r="L44" s="69">
        <f t="shared" si="1"/>
        <v>100</v>
      </c>
      <c r="M44" s="69">
        <f>IF(I44=0,0,I44/F44*100)</f>
        <v>18.220467658669907</v>
      </c>
      <c r="N44" s="110"/>
      <c r="O44" s="128"/>
      <c r="P44" s="130"/>
      <c r="Q44" s="65"/>
      <c r="R44" s="65"/>
      <c r="S44" s="65"/>
      <c r="T44" s="65"/>
      <c r="U44" s="65"/>
      <c r="V44" s="65"/>
      <c r="W44" s="65"/>
      <c r="X44" s="65"/>
      <c r="Y44" s="65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</row>
    <row r="45" spans="1:37" ht="101.25" customHeight="1" x14ac:dyDescent="0.5">
      <c r="A45" s="102"/>
      <c r="B45" s="103"/>
      <c r="C45" s="104"/>
      <c r="D45" s="44" t="s">
        <v>102</v>
      </c>
      <c r="E45" s="68">
        <v>75847.442110000004</v>
      </c>
      <c r="F45" s="68">
        <v>90858.10420999999</v>
      </c>
      <c r="G45" s="68">
        <v>25391.905190000001</v>
      </c>
      <c r="H45" s="68">
        <v>25391.905190000001</v>
      </c>
      <c r="I45" s="68">
        <v>24440.860810000002</v>
      </c>
      <c r="J45" s="52">
        <f t="shared" si="8"/>
        <v>-951.04437999999936</v>
      </c>
      <c r="K45" s="69">
        <f t="shared" si="4"/>
        <v>96.254537133454065</v>
      </c>
      <c r="L45" s="69">
        <f t="shared" si="1"/>
        <v>96.254537133454065</v>
      </c>
      <c r="M45" s="69">
        <f>IF(I45=0,0,I45/F45*100)</f>
        <v>26.90003387425951</v>
      </c>
      <c r="N45" s="110"/>
      <c r="O45" s="128"/>
      <c r="P45" s="130"/>
      <c r="Q45" s="65"/>
      <c r="R45" s="65"/>
      <c r="S45" s="65"/>
      <c r="T45" s="65"/>
      <c r="U45" s="65"/>
      <c r="V45" s="65"/>
      <c r="W45" s="65"/>
      <c r="X45" s="65"/>
      <c r="Y45" s="65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</row>
    <row r="46" spans="1:37" ht="141.75" customHeight="1" x14ac:dyDescent="0.5">
      <c r="A46" s="102"/>
      <c r="B46" s="103"/>
      <c r="C46" s="104"/>
      <c r="D46" s="45" t="s">
        <v>96</v>
      </c>
      <c r="E46" s="48">
        <v>0</v>
      </c>
      <c r="F46" s="49">
        <v>0</v>
      </c>
      <c r="G46" s="72">
        <v>0</v>
      </c>
      <c r="H46" s="72">
        <v>0</v>
      </c>
      <c r="I46" s="72">
        <v>0</v>
      </c>
      <c r="J46" s="52">
        <f t="shared" si="8"/>
        <v>0</v>
      </c>
      <c r="K46" s="37">
        <f t="shared" si="4"/>
        <v>0</v>
      </c>
      <c r="L46" s="37">
        <f t="shared" si="1"/>
        <v>0</v>
      </c>
      <c r="M46" s="69">
        <f t="shared" si="2"/>
        <v>0</v>
      </c>
      <c r="N46" s="110"/>
      <c r="O46" s="128"/>
      <c r="P46" s="130"/>
      <c r="Q46" s="65"/>
      <c r="R46" s="65"/>
      <c r="S46" s="65"/>
      <c r="T46" s="65"/>
      <c r="U46" s="65"/>
      <c r="V46" s="65"/>
      <c r="W46" s="65"/>
      <c r="X46" s="65"/>
      <c r="Y46" s="65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</row>
    <row r="47" spans="1:37" ht="101.25" customHeight="1" x14ac:dyDescent="0.5">
      <c r="A47" s="102"/>
      <c r="B47" s="103"/>
      <c r="C47" s="104"/>
      <c r="D47" s="46" t="s">
        <v>106</v>
      </c>
      <c r="E47" s="68">
        <v>48928.499999999993</v>
      </c>
      <c r="F47" s="72">
        <v>37167.899999999994</v>
      </c>
      <c r="G47" s="68">
        <v>0</v>
      </c>
      <c r="H47" s="72">
        <v>0</v>
      </c>
      <c r="I47" s="72">
        <v>0</v>
      </c>
      <c r="J47" s="52">
        <f t="shared" si="8"/>
        <v>0</v>
      </c>
      <c r="K47" s="37">
        <f t="shared" si="4"/>
        <v>0</v>
      </c>
      <c r="L47" s="37">
        <f t="shared" si="1"/>
        <v>0</v>
      </c>
      <c r="M47" s="69">
        <f t="shared" si="2"/>
        <v>0</v>
      </c>
      <c r="N47" s="110"/>
      <c r="O47" s="128"/>
      <c r="P47" s="130"/>
      <c r="Q47" s="65"/>
      <c r="R47" s="65"/>
      <c r="S47" s="65"/>
      <c r="T47" s="65"/>
      <c r="U47" s="65"/>
      <c r="V47" s="65"/>
      <c r="W47" s="65"/>
      <c r="X47" s="65"/>
      <c r="Y47" s="65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</row>
    <row r="48" spans="1:37" ht="101.25" customHeight="1" x14ac:dyDescent="0.5">
      <c r="A48" s="102"/>
      <c r="B48" s="103"/>
      <c r="C48" s="104"/>
      <c r="D48" s="47" t="s">
        <v>95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52">
        <f t="shared" si="8"/>
        <v>0</v>
      </c>
      <c r="K48" s="69">
        <f t="shared" si="4"/>
        <v>0</v>
      </c>
      <c r="L48" s="69">
        <f t="shared" si="1"/>
        <v>0</v>
      </c>
      <c r="M48" s="69">
        <f t="shared" si="2"/>
        <v>0</v>
      </c>
      <c r="N48" s="110"/>
      <c r="O48" s="128"/>
      <c r="P48" s="130"/>
      <c r="Q48" s="65"/>
      <c r="R48" s="65"/>
      <c r="S48" s="65"/>
      <c r="T48" s="65"/>
      <c r="U48" s="65"/>
      <c r="V48" s="65"/>
      <c r="W48" s="65"/>
      <c r="X48" s="65"/>
      <c r="Y48" s="65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</row>
    <row r="49" spans="1:37" ht="99" customHeight="1" x14ac:dyDescent="0.5">
      <c r="A49" s="102">
        <v>6</v>
      </c>
      <c r="B49" s="103" t="s">
        <v>41</v>
      </c>
      <c r="C49" s="104">
        <v>10</v>
      </c>
      <c r="D49" s="43" t="s">
        <v>6</v>
      </c>
      <c r="E49" s="34">
        <f>E50+E51+E52+E54</f>
        <v>105384.6</v>
      </c>
      <c r="F49" s="34">
        <f>F50+F51+F52+F54</f>
        <v>103359.1</v>
      </c>
      <c r="G49" s="34">
        <f t="shared" ref="G49:I49" si="13">G50+G51+G52+G54</f>
        <v>18971.062900000001</v>
      </c>
      <c r="H49" s="34">
        <f t="shared" si="13"/>
        <v>17997.5075</v>
      </c>
      <c r="I49" s="34">
        <f t="shared" si="13"/>
        <v>17877.455829999999</v>
      </c>
      <c r="J49" s="33">
        <f>I49-G49</f>
        <v>-1093.6070700000018</v>
      </c>
      <c r="K49" s="34">
        <f t="shared" si="4"/>
        <v>99.332953910423427</v>
      </c>
      <c r="L49" s="34">
        <f t="shared" si="1"/>
        <v>94.235393790191893</v>
      </c>
      <c r="M49" s="34">
        <f t="shared" si="2"/>
        <v>17.296450752763906</v>
      </c>
      <c r="N49" s="110"/>
      <c r="O49" s="128" t="s">
        <v>71</v>
      </c>
      <c r="P49" s="129" t="s">
        <v>85</v>
      </c>
      <c r="Q49" s="65"/>
      <c r="R49" s="65"/>
      <c r="S49" s="65"/>
      <c r="T49" s="65"/>
      <c r="U49" s="65"/>
      <c r="V49" s="65"/>
      <c r="W49" s="65"/>
      <c r="X49" s="65"/>
      <c r="Y49" s="65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</row>
    <row r="50" spans="1:37" ht="99" customHeight="1" x14ac:dyDescent="0.5">
      <c r="A50" s="102"/>
      <c r="B50" s="103"/>
      <c r="C50" s="104"/>
      <c r="D50" s="44" t="s">
        <v>100</v>
      </c>
      <c r="E50" s="36">
        <v>0</v>
      </c>
      <c r="F50" s="38">
        <v>0</v>
      </c>
      <c r="G50" s="36">
        <v>0</v>
      </c>
      <c r="H50" s="36">
        <v>0</v>
      </c>
      <c r="I50" s="36">
        <v>0</v>
      </c>
      <c r="J50" s="52">
        <f t="shared" si="8"/>
        <v>0</v>
      </c>
      <c r="K50" s="35">
        <f t="shared" si="4"/>
        <v>0</v>
      </c>
      <c r="L50" s="35">
        <f t="shared" si="1"/>
        <v>0</v>
      </c>
      <c r="M50" s="35">
        <f t="shared" si="2"/>
        <v>0</v>
      </c>
      <c r="N50" s="110"/>
      <c r="O50" s="128"/>
      <c r="P50" s="130"/>
      <c r="Q50" s="65"/>
      <c r="R50" s="65"/>
      <c r="S50" s="65"/>
      <c r="T50" s="65"/>
      <c r="U50" s="65"/>
      <c r="V50" s="65"/>
      <c r="W50" s="65"/>
      <c r="X50" s="65"/>
      <c r="Y50" s="65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</row>
    <row r="51" spans="1:37" ht="99" customHeight="1" x14ac:dyDescent="0.5">
      <c r="A51" s="102"/>
      <c r="B51" s="103"/>
      <c r="C51" s="104"/>
      <c r="D51" s="44" t="s">
        <v>101</v>
      </c>
      <c r="E51" s="36">
        <v>54599</v>
      </c>
      <c r="F51" s="38">
        <v>54599</v>
      </c>
      <c r="G51" s="36">
        <v>17689.002400000001</v>
      </c>
      <c r="H51" s="36">
        <v>16715.447</v>
      </c>
      <c r="I51" s="36">
        <v>16715.145329999999</v>
      </c>
      <c r="J51" s="52">
        <f t="shared" si="8"/>
        <v>-973.85707000000184</v>
      </c>
      <c r="K51" s="35">
        <f t="shared" si="4"/>
        <v>99.998195262142858</v>
      </c>
      <c r="L51" s="35">
        <f t="shared" si="1"/>
        <v>94.494561943187932</v>
      </c>
      <c r="M51" s="35">
        <f t="shared" si="2"/>
        <v>30.61437998864448</v>
      </c>
      <c r="N51" s="110"/>
      <c r="O51" s="128"/>
      <c r="P51" s="130"/>
      <c r="Q51" s="65"/>
      <c r="R51" s="65"/>
      <c r="S51" s="65"/>
      <c r="T51" s="65"/>
      <c r="U51" s="65"/>
      <c r="V51" s="65"/>
      <c r="W51" s="65"/>
      <c r="X51" s="65"/>
      <c r="Y51" s="65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</row>
    <row r="52" spans="1:37" ht="99" customHeight="1" x14ac:dyDescent="0.5">
      <c r="A52" s="102"/>
      <c r="B52" s="103"/>
      <c r="C52" s="104"/>
      <c r="D52" s="44" t="s">
        <v>102</v>
      </c>
      <c r="E52" s="36">
        <v>10500</v>
      </c>
      <c r="F52" s="38">
        <v>11093.5</v>
      </c>
      <c r="G52" s="36">
        <v>1282.0605</v>
      </c>
      <c r="H52" s="38">
        <v>1282.0605</v>
      </c>
      <c r="I52" s="38">
        <v>1162.3105</v>
      </c>
      <c r="J52" s="52">
        <f t="shared" si="8"/>
        <v>-119.75</v>
      </c>
      <c r="K52" s="35">
        <f t="shared" si="4"/>
        <v>90.659567157712146</v>
      </c>
      <c r="L52" s="35">
        <f t="shared" si="1"/>
        <v>90.659567157712146</v>
      </c>
      <c r="M52" s="35">
        <f t="shared" si="2"/>
        <v>10.477401180871681</v>
      </c>
      <c r="N52" s="110"/>
      <c r="O52" s="128"/>
      <c r="P52" s="130"/>
      <c r="Q52" s="65"/>
      <c r="R52" s="65"/>
      <c r="S52" s="65"/>
      <c r="T52" s="65"/>
      <c r="U52" s="65"/>
      <c r="V52" s="65"/>
      <c r="W52" s="65"/>
      <c r="X52" s="65"/>
      <c r="Y52" s="65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</row>
    <row r="53" spans="1:37" ht="150.75" customHeight="1" x14ac:dyDescent="0.5">
      <c r="A53" s="102"/>
      <c r="B53" s="103"/>
      <c r="C53" s="104"/>
      <c r="D53" s="45" t="s">
        <v>96</v>
      </c>
      <c r="E53" s="36">
        <v>0</v>
      </c>
      <c r="F53" s="36">
        <v>0</v>
      </c>
      <c r="G53" s="36">
        <v>0</v>
      </c>
      <c r="H53" s="38">
        <v>0</v>
      </c>
      <c r="I53" s="38">
        <v>0</v>
      </c>
      <c r="J53" s="52">
        <f t="shared" si="8"/>
        <v>0</v>
      </c>
      <c r="K53" s="35">
        <f t="shared" si="4"/>
        <v>0</v>
      </c>
      <c r="L53" s="35">
        <f t="shared" si="1"/>
        <v>0</v>
      </c>
      <c r="M53" s="35">
        <f t="shared" si="2"/>
        <v>0</v>
      </c>
      <c r="N53" s="110"/>
      <c r="O53" s="128"/>
      <c r="P53" s="130"/>
      <c r="Q53" s="65"/>
      <c r="R53" s="65"/>
      <c r="S53" s="65"/>
      <c r="T53" s="65"/>
      <c r="U53" s="65"/>
      <c r="V53" s="65"/>
      <c r="W53" s="65"/>
      <c r="X53" s="65"/>
      <c r="Y53" s="65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</row>
    <row r="54" spans="1:37" ht="99" customHeight="1" x14ac:dyDescent="0.5">
      <c r="A54" s="102"/>
      <c r="B54" s="103"/>
      <c r="C54" s="104"/>
      <c r="D54" s="46" t="s">
        <v>106</v>
      </c>
      <c r="E54" s="36">
        <v>40285.599999999999</v>
      </c>
      <c r="F54" s="38">
        <v>37666.6</v>
      </c>
      <c r="G54" s="38">
        <v>0</v>
      </c>
      <c r="H54" s="36">
        <v>0</v>
      </c>
      <c r="I54" s="36">
        <v>0</v>
      </c>
      <c r="J54" s="52">
        <f t="shared" si="8"/>
        <v>0</v>
      </c>
      <c r="K54" s="35">
        <v>0</v>
      </c>
      <c r="L54" s="35">
        <f t="shared" si="1"/>
        <v>0</v>
      </c>
      <c r="M54" s="35">
        <f t="shared" si="2"/>
        <v>0</v>
      </c>
      <c r="N54" s="110"/>
      <c r="O54" s="128"/>
      <c r="P54" s="130"/>
      <c r="Q54" s="65"/>
      <c r="R54" s="65"/>
      <c r="S54" s="65"/>
      <c r="T54" s="65"/>
      <c r="U54" s="65"/>
      <c r="V54" s="65"/>
      <c r="W54" s="65"/>
      <c r="X54" s="65"/>
      <c r="Y54" s="65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</row>
    <row r="55" spans="1:37" ht="99" customHeight="1" x14ac:dyDescent="0.5">
      <c r="A55" s="102"/>
      <c r="B55" s="103"/>
      <c r="C55" s="104"/>
      <c r="D55" s="47" t="s">
        <v>95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52">
        <f t="shared" si="8"/>
        <v>0</v>
      </c>
      <c r="K55" s="35">
        <f t="shared" si="4"/>
        <v>0</v>
      </c>
      <c r="L55" s="35">
        <f t="shared" si="1"/>
        <v>0</v>
      </c>
      <c r="M55" s="35">
        <f t="shared" si="2"/>
        <v>0</v>
      </c>
      <c r="N55" s="110"/>
      <c r="O55" s="128"/>
      <c r="P55" s="130"/>
      <c r="Q55" s="65"/>
      <c r="R55" s="65"/>
      <c r="S55" s="65"/>
      <c r="T55" s="65"/>
      <c r="U55" s="65"/>
      <c r="V55" s="65"/>
      <c r="W55" s="65"/>
      <c r="X55" s="65"/>
      <c r="Y55" s="65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</row>
    <row r="56" spans="1:37" ht="114.75" customHeight="1" x14ac:dyDescent="0.5">
      <c r="A56" s="102">
        <v>7</v>
      </c>
      <c r="B56" s="103" t="s">
        <v>42</v>
      </c>
      <c r="C56" s="104">
        <v>12</v>
      </c>
      <c r="D56" s="43" t="s">
        <v>6</v>
      </c>
      <c r="E56" s="34">
        <f>E57+E58+E59+E60+E61</f>
        <v>6882.8</v>
      </c>
      <c r="F56" s="34">
        <f>F57+F58+F59+F61</f>
        <v>8982.8368000000009</v>
      </c>
      <c r="G56" s="34">
        <f t="shared" ref="G56:I56" si="14">G57+G58+G59+G61</f>
        <v>305.60000000000002</v>
      </c>
      <c r="H56" s="34">
        <f t="shared" si="14"/>
        <v>14</v>
      </c>
      <c r="I56" s="34">
        <f t="shared" si="14"/>
        <v>14</v>
      </c>
      <c r="J56" s="33">
        <f>I56-G56</f>
        <v>-291.60000000000002</v>
      </c>
      <c r="K56" s="34">
        <f t="shared" si="4"/>
        <v>100</v>
      </c>
      <c r="L56" s="34">
        <f t="shared" si="1"/>
        <v>4.5811518324607325</v>
      </c>
      <c r="M56" s="34">
        <f t="shared" si="2"/>
        <v>0.15585277025182065</v>
      </c>
      <c r="N56" s="110"/>
      <c r="O56" s="128" t="s">
        <v>65</v>
      </c>
      <c r="P56" s="122" t="s">
        <v>86</v>
      </c>
      <c r="Q56" s="65"/>
      <c r="R56" s="65"/>
      <c r="S56" s="65"/>
      <c r="T56" s="65"/>
      <c r="U56" s="65"/>
      <c r="V56" s="65"/>
      <c r="W56" s="65"/>
      <c r="X56" s="65"/>
      <c r="Y56" s="65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</row>
    <row r="57" spans="1:37" ht="114.75" customHeight="1" x14ac:dyDescent="0.5">
      <c r="A57" s="102"/>
      <c r="B57" s="103"/>
      <c r="C57" s="104"/>
      <c r="D57" s="44" t="s">
        <v>100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52">
        <f t="shared" si="8"/>
        <v>0</v>
      </c>
      <c r="K57" s="35">
        <f t="shared" si="4"/>
        <v>0</v>
      </c>
      <c r="L57" s="35">
        <f t="shared" si="1"/>
        <v>0</v>
      </c>
      <c r="M57" s="35">
        <f t="shared" si="2"/>
        <v>0</v>
      </c>
      <c r="N57" s="110"/>
      <c r="O57" s="128"/>
      <c r="P57" s="123"/>
      <c r="Q57" s="65"/>
      <c r="R57" s="65"/>
      <c r="S57" s="65"/>
      <c r="T57" s="65"/>
      <c r="U57" s="65"/>
      <c r="V57" s="65"/>
      <c r="W57" s="65"/>
      <c r="X57" s="65"/>
      <c r="Y57" s="65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</row>
    <row r="58" spans="1:37" ht="114.75" customHeight="1" x14ac:dyDescent="0.5">
      <c r="A58" s="102"/>
      <c r="B58" s="103"/>
      <c r="C58" s="104"/>
      <c r="D58" s="44" t="s">
        <v>101</v>
      </c>
      <c r="E58" s="48">
        <v>780.8</v>
      </c>
      <c r="F58" s="49">
        <v>780.8</v>
      </c>
      <c r="G58" s="48">
        <v>291.60000000000002</v>
      </c>
      <c r="H58" s="48">
        <v>0</v>
      </c>
      <c r="I58" s="48">
        <v>0</v>
      </c>
      <c r="J58" s="52">
        <v>-291.60000000000002</v>
      </c>
      <c r="K58" s="35">
        <f t="shared" si="4"/>
        <v>0</v>
      </c>
      <c r="L58" s="35">
        <f t="shared" si="1"/>
        <v>0</v>
      </c>
      <c r="M58" s="35">
        <f t="shared" si="2"/>
        <v>0</v>
      </c>
      <c r="N58" s="110"/>
      <c r="O58" s="128"/>
      <c r="P58" s="123"/>
      <c r="Q58" s="65"/>
      <c r="R58" s="65"/>
      <c r="S58" s="65"/>
      <c r="T58" s="65"/>
      <c r="U58" s="65"/>
      <c r="V58" s="65"/>
      <c r="W58" s="65"/>
      <c r="X58" s="65"/>
      <c r="Y58" s="65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</row>
    <row r="59" spans="1:37" ht="114.75" customHeight="1" x14ac:dyDescent="0.5">
      <c r="A59" s="102"/>
      <c r="B59" s="103"/>
      <c r="C59" s="104"/>
      <c r="D59" s="44" t="s">
        <v>102</v>
      </c>
      <c r="E59" s="48">
        <v>1802</v>
      </c>
      <c r="F59" s="48">
        <v>6004.2367999999997</v>
      </c>
      <c r="G59" s="48">
        <v>14</v>
      </c>
      <c r="H59" s="48">
        <v>14</v>
      </c>
      <c r="I59" s="48">
        <v>14</v>
      </c>
      <c r="J59" s="52">
        <v>0</v>
      </c>
      <c r="K59" s="35">
        <f t="shared" si="4"/>
        <v>100</v>
      </c>
      <c r="L59" s="35">
        <f t="shared" si="1"/>
        <v>100</v>
      </c>
      <c r="M59" s="35">
        <f t="shared" si="2"/>
        <v>0.2331686851524577</v>
      </c>
      <c r="N59" s="110"/>
      <c r="O59" s="128"/>
      <c r="P59" s="123"/>
      <c r="Q59" s="65"/>
      <c r="R59" s="65"/>
      <c r="S59" s="65"/>
      <c r="T59" s="65"/>
      <c r="U59" s="65"/>
      <c r="V59" s="65"/>
      <c r="W59" s="65"/>
      <c r="X59" s="65"/>
      <c r="Y59" s="65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</row>
    <row r="60" spans="1:37" ht="114.75" customHeight="1" x14ac:dyDescent="0.5">
      <c r="A60" s="102"/>
      <c r="B60" s="103"/>
      <c r="C60" s="104"/>
      <c r="D60" s="45" t="s">
        <v>96</v>
      </c>
      <c r="E60" s="48">
        <v>0</v>
      </c>
      <c r="F60" s="59">
        <v>0</v>
      </c>
      <c r="G60" s="48">
        <v>0</v>
      </c>
      <c r="H60" s="48">
        <v>0</v>
      </c>
      <c r="I60" s="48">
        <v>0</v>
      </c>
      <c r="J60" s="52">
        <v>0</v>
      </c>
      <c r="K60" s="35">
        <f t="shared" si="4"/>
        <v>0</v>
      </c>
      <c r="L60" s="35">
        <f t="shared" si="1"/>
        <v>0</v>
      </c>
      <c r="M60" s="35">
        <f t="shared" si="2"/>
        <v>0</v>
      </c>
      <c r="N60" s="110"/>
      <c r="O60" s="128"/>
      <c r="P60" s="123"/>
      <c r="Q60" s="65"/>
      <c r="R60" s="65"/>
      <c r="S60" s="65"/>
      <c r="T60" s="65"/>
      <c r="U60" s="65"/>
      <c r="V60" s="65"/>
      <c r="W60" s="65"/>
      <c r="X60" s="65"/>
      <c r="Y60" s="65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</row>
    <row r="61" spans="1:37" ht="114.75" customHeight="1" x14ac:dyDescent="0.5">
      <c r="A61" s="102"/>
      <c r="B61" s="103"/>
      <c r="C61" s="104"/>
      <c r="D61" s="46" t="s">
        <v>106</v>
      </c>
      <c r="E61" s="48">
        <v>4300</v>
      </c>
      <c r="F61" s="38">
        <v>2197.8000000000002</v>
      </c>
      <c r="G61" s="36">
        <v>0</v>
      </c>
      <c r="H61" s="36">
        <v>0</v>
      </c>
      <c r="I61" s="36">
        <v>0</v>
      </c>
      <c r="J61" s="52">
        <f t="shared" si="8"/>
        <v>0</v>
      </c>
      <c r="K61" s="35">
        <f t="shared" si="4"/>
        <v>0</v>
      </c>
      <c r="L61" s="35">
        <f t="shared" si="1"/>
        <v>0</v>
      </c>
      <c r="M61" s="35">
        <f t="shared" si="2"/>
        <v>0</v>
      </c>
      <c r="N61" s="110"/>
      <c r="O61" s="128"/>
      <c r="P61" s="123"/>
      <c r="Q61" s="65"/>
      <c r="R61" s="65"/>
      <c r="S61" s="65"/>
      <c r="T61" s="65"/>
      <c r="U61" s="65"/>
      <c r="V61" s="65"/>
      <c r="W61" s="65"/>
      <c r="X61" s="65"/>
      <c r="Y61" s="65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</row>
    <row r="62" spans="1:37" ht="114.75" customHeight="1" x14ac:dyDescent="0.5">
      <c r="A62" s="102"/>
      <c r="B62" s="103"/>
      <c r="C62" s="104"/>
      <c r="D62" s="47" t="s">
        <v>95</v>
      </c>
      <c r="E62" s="36">
        <v>0</v>
      </c>
      <c r="F62" s="36">
        <v>0</v>
      </c>
      <c r="G62" s="36">
        <v>0</v>
      </c>
      <c r="H62" s="36">
        <v>0</v>
      </c>
      <c r="I62" s="36">
        <v>0</v>
      </c>
      <c r="J62" s="52">
        <f t="shared" si="8"/>
        <v>0</v>
      </c>
      <c r="K62" s="35">
        <f t="shared" si="4"/>
        <v>0</v>
      </c>
      <c r="L62" s="35">
        <f t="shared" si="1"/>
        <v>0</v>
      </c>
      <c r="M62" s="35">
        <f t="shared" si="2"/>
        <v>0</v>
      </c>
      <c r="N62" s="110"/>
      <c r="O62" s="128"/>
      <c r="P62" s="123"/>
      <c r="Q62" s="65"/>
      <c r="R62" s="65"/>
      <c r="S62" s="65"/>
      <c r="T62" s="65"/>
      <c r="U62" s="65"/>
      <c r="V62" s="65"/>
      <c r="W62" s="65"/>
      <c r="X62" s="65"/>
      <c r="Y62" s="65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</row>
    <row r="63" spans="1:37" ht="123" customHeight="1" x14ac:dyDescent="0.5">
      <c r="A63" s="102">
        <v>8</v>
      </c>
      <c r="B63" s="103" t="s">
        <v>43</v>
      </c>
      <c r="C63" s="104">
        <v>24</v>
      </c>
      <c r="D63" s="43" t="s">
        <v>6</v>
      </c>
      <c r="E63" s="34">
        <f>E64+E65+E66+E67+E68</f>
        <v>1430658.6</v>
      </c>
      <c r="F63" s="34">
        <f t="shared" ref="F63:I63" si="15">F64+F65+F66+F67+F68</f>
        <v>1335993.8086099999</v>
      </c>
      <c r="G63" s="34">
        <f t="shared" si="15"/>
        <v>17309.548179999998</v>
      </c>
      <c r="H63" s="34">
        <f t="shared" si="15"/>
        <v>21371.114539999999</v>
      </c>
      <c r="I63" s="34">
        <f t="shared" si="15"/>
        <v>17246.461729999999</v>
      </c>
      <c r="J63" s="33">
        <f>I63-G63</f>
        <v>-63.086449999998877</v>
      </c>
      <c r="K63" s="34">
        <f t="shared" si="4"/>
        <v>80.699870368108563</v>
      </c>
      <c r="L63" s="34">
        <f t="shared" si="1"/>
        <v>99.635539591536599</v>
      </c>
      <c r="M63" s="34">
        <f t="shared" si="2"/>
        <v>1.290908806526853</v>
      </c>
      <c r="N63" s="110"/>
      <c r="O63" s="128" t="s">
        <v>94</v>
      </c>
      <c r="P63" s="111" t="s">
        <v>104</v>
      </c>
      <c r="Q63" s="65"/>
      <c r="R63" s="65"/>
      <c r="S63" s="65"/>
      <c r="T63" s="65"/>
      <c r="U63" s="65"/>
      <c r="V63" s="65"/>
      <c r="W63" s="65"/>
      <c r="X63" s="65"/>
      <c r="Y63" s="65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</row>
    <row r="64" spans="1:37" ht="127.5" customHeight="1" x14ac:dyDescent="0.5">
      <c r="A64" s="102"/>
      <c r="B64" s="103"/>
      <c r="C64" s="104"/>
      <c r="D64" s="44" t="s">
        <v>100</v>
      </c>
      <c r="E64" s="48">
        <v>8901.4</v>
      </c>
      <c r="F64" s="48">
        <v>8901.4</v>
      </c>
      <c r="G64" s="49">
        <v>0</v>
      </c>
      <c r="H64" s="49">
        <v>0</v>
      </c>
      <c r="I64" s="49">
        <v>0</v>
      </c>
      <c r="J64" s="52">
        <f t="shared" si="8"/>
        <v>0</v>
      </c>
      <c r="K64" s="35">
        <f t="shared" si="4"/>
        <v>0</v>
      </c>
      <c r="L64" s="37">
        <f t="shared" si="1"/>
        <v>0</v>
      </c>
      <c r="M64" s="35">
        <f t="shared" si="2"/>
        <v>0</v>
      </c>
      <c r="N64" s="110"/>
      <c r="O64" s="128"/>
      <c r="P64" s="112"/>
      <c r="Q64" s="65"/>
      <c r="R64" s="65"/>
      <c r="S64" s="65"/>
      <c r="T64" s="65"/>
      <c r="U64" s="65"/>
      <c r="V64" s="65"/>
      <c r="W64" s="65"/>
      <c r="X64" s="65"/>
      <c r="Y64" s="65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</row>
    <row r="65" spans="1:37" ht="136.5" customHeight="1" x14ac:dyDescent="0.5">
      <c r="A65" s="102"/>
      <c r="B65" s="103"/>
      <c r="C65" s="104"/>
      <c r="D65" s="44" t="s">
        <v>101</v>
      </c>
      <c r="E65" s="48">
        <v>104633.60000000001</v>
      </c>
      <c r="F65" s="48">
        <v>94803.464400000012</v>
      </c>
      <c r="G65" s="49">
        <v>13277.18636</v>
      </c>
      <c r="H65" s="49">
        <v>13277.191199999999</v>
      </c>
      <c r="I65" s="49">
        <v>13277.191199999999</v>
      </c>
      <c r="J65" s="52">
        <v>0</v>
      </c>
      <c r="K65" s="35">
        <f t="shared" si="4"/>
        <v>100</v>
      </c>
      <c r="L65" s="35">
        <f t="shared" si="1"/>
        <v>100.00003645350655</v>
      </c>
      <c r="M65" s="35">
        <f t="shared" si="2"/>
        <v>14.0049641477026</v>
      </c>
      <c r="N65" s="110"/>
      <c r="O65" s="128"/>
      <c r="P65" s="112"/>
      <c r="Q65" s="65"/>
      <c r="R65" s="65"/>
      <c r="S65" s="65"/>
      <c r="T65" s="65"/>
      <c r="U65" s="65"/>
      <c r="V65" s="65"/>
      <c r="W65" s="65"/>
      <c r="X65" s="65"/>
      <c r="Y65" s="65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</row>
    <row r="66" spans="1:37" ht="123" customHeight="1" x14ac:dyDescent="0.5">
      <c r="A66" s="102"/>
      <c r="B66" s="103"/>
      <c r="C66" s="104"/>
      <c r="D66" s="44" t="s">
        <v>102</v>
      </c>
      <c r="E66" s="48">
        <v>69439.399999999994</v>
      </c>
      <c r="F66" s="48">
        <v>142183.80091000002</v>
      </c>
      <c r="G66" s="49">
        <v>4032.3618200000001</v>
      </c>
      <c r="H66" s="49">
        <v>8093.9233400000003</v>
      </c>
      <c r="I66" s="49">
        <v>3969.2705299999998</v>
      </c>
      <c r="J66" s="52">
        <f t="shared" si="8"/>
        <v>-63.091290000000299</v>
      </c>
      <c r="K66" s="35">
        <f t="shared" si="4"/>
        <v>49.04013002426089</v>
      </c>
      <c r="L66" s="35">
        <f t="shared" si="1"/>
        <v>98.435376267896515</v>
      </c>
      <c r="M66" s="35">
        <f t="shared" si="2"/>
        <v>2.7916475045652223</v>
      </c>
      <c r="N66" s="110"/>
      <c r="O66" s="128"/>
      <c r="P66" s="112"/>
      <c r="Q66" s="65"/>
      <c r="R66" s="65"/>
      <c r="S66" s="65"/>
      <c r="T66" s="65"/>
      <c r="U66" s="65"/>
      <c r="V66" s="65"/>
      <c r="W66" s="65"/>
      <c r="X66" s="65"/>
      <c r="Y66" s="65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</row>
    <row r="67" spans="1:37" ht="141.75" customHeight="1" x14ac:dyDescent="0.5">
      <c r="A67" s="102"/>
      <c r="B67" s="103"/>
      <c r="C67" s="104"/>
      <c r="D67" s="45" t="s">
        <v>96</v>
      </c>
      <c r="E67" s="48">
        <v>0</v>
      </c>
      <c r="F67" s="48">
        <v>0</v>
      </c>
      <c r="G67" s="49">
        <v>0</v>
      </c>
      <c r="H67" s="49">
        <v>0</v>
      </c>
      <c r="I67" s="49">
        <v>0</v>
      </c>
      <c r="J67" s="52">
        <f t="shared" si="8"/>
        <v>0</v>
      </c>
      <c r="K67" s="35">
        <f t="shared" si="4"/>
        <v>0</v>
      </c>
      <c r="L67" s="35">
        <f t="shared" si="1"/>
        <v>0</v>
      </c>
      <c r="M67" s="35">
        <f t="shared" si="2"/>
        <v>0</v>
      </c>
      <c r="N67" s="110"/>
      <c r="O67" s="128"/>
      <c r="P67" s="112"/>
      <c r="Q67" s="65"/>
      <c r="R67" s="65"/>
      <c r="S67" s="65"/>
      <c r="T67" s="65"/>
      <c r="U67" s="65"/>
      <c r="V67" s="65"/>
      <c r="W67" s="65"/>
      <c r="X67" s="65"/>
      <c r="Y67" s="65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</row>
    <row r="68" spans="1:37" ht="98.25" customHeight="1" x14ac:dyDescent="0.5">
      <c r="A68" s="102"/>
      <c r="B68" s="103"/>
      <c r="C68" s="104"/>
      <c r="D68" s="46" t="s">
        <v>106</v>
      </c>
      <c r="E68" s="48">
        <v>1247684.2000000002</v>
      </c>
      <c r="F68" s="38">
        <v>1090105.1432999999</v>
      </c>
      <c r="G68" s="38">
        <v>0</v>
      </c>
      <c r="H68" s="38">
        <v>0</v>
      </c>
      <c r="I68" s="38">
        <v>0</v>
      </c>
      <c r="J68" s="52">
        <f t="shared" si="8"/>
        <v>0</v>
      </c>
      <c r="K68" s="35">
        <f t="shared" si="4"/>
        <v>0</v>
      </c>
      <c r="L68" s="35">
        <f t="shared" si="1"/>
        <v>0</v>
      </c>
      <c r="M68" s="35">
        <f t="shared" si="2"/>
        <v>0</v>
      </c>
      <c r="N68" s="110"/>
      <c r="O68" s="128"/>
      <c r="P68" s="112"/>
      <c r="Q68" s="65"/>
      <c r="R68" s="65"/>
      <c r="S68" s="65"/>
      <c r="T68" s="65"/>
      <c r="U68" s="65"/>
      <c r="V68" s="65"/>
      <c r="W68" s="65"/>
      <c r="X68" s="65"/>
      <c r="Y68" s="65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</row>
    <row r="69" spans="1:37" ht="98.25" customHeight="1" x14ac:dyDescent="0.5">
      <c r="A69" s="102"/>
      <c r="B69" s="103"/>
      <c r="C69" s="104"/>
      <c r="D69" s="47" t="s">
        <v>95</v>
      </c>
      <c r="E69" s="36">
        <v>0</v>
      </c>
      <c r="F69" s="36">
        <v>0</v>
      </c>
      <c r="G69" s="38">
        <v>0</v>
      </c>
      <c r="H69" s="38">
        <v>0</v>
      </c>
      <c r="I69" s="38">
        <v>0</v>
      </c>
      <c r="J69" s="52">
        <f t="shared" si="8"/>
        <v>0</v>
      </c>
      <c r="K69" s="35">
        <f t="shared" si="4"/>
        <v>0</v>
      </c>
      <c r="L69" s="35">
        <f t="shared" si="1"/>
        <v>0</v>
      </c>
      <c r="M69" s="35">
        <f t="shared" si="2"/>
        <v>0</v>
      </c>
      <c r="N69" s="110"/>
      <c r="O69" s="128"/>
      <c r="P69" s="112"/>
      <c r="Q69" s="65"/>
      <c r="R69" s="65"/>
      <c r="S69" s="65"/>
      <c r="T69" s="65"/>
      <c r="U69" s="65"/>
      <c r="V69" s="65"/>
      <c r="W69" s="65"/>
      <c r="X69" s="65"/>
      <c r="Y69" s="65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</row>
    <row r="70" spans="1:37" ht="96.75" customHeight="1" x14ac:dyDescent="0.5">
      <c r="A70" s="102">
        <v>9</v>
      </c>
      <c r="B70" s="103" t="s">
        <v>44</v>
      </c>
      <c r="C70" s="104">
        <v>16</v>
      </c>
      <c r="D70" s="43" t="s">
        <v>6</v>
      </c>
      <c r="E70" s="34">
        <f t="shared" ref="E70:I70" si="16">E71+E72+E73+E74+E75</f>
        <v>733668.07670000009</v>
      </c>
      <c r="F70" s="34">
        <f t="shared" si="16"/>
        <v>340560.79466000001</v>
      </c>
      <c r="G70" s="34">
        <f t="shared" si="16"/>
        <v>37725.727029999995</v>
      </c>
      <c r="H70" s="34">
        <f t="shared" si="16"/>
        <v>31900.663629999999</v>
      </c>
      <c r="I70" s="34">
        <f t="shared" si="16"/>
        <v>28824.431950000002</v>
      </c>
      <c r="J70" s="33">
        <f>I70-G70</f>
        <v>-8901.2950799999926</v>
      </c>
      <c r="K70" s="34">
        <f t="shared" si="4"/>
        <v>90.356841112524535</v>
      </c>
      <c r="L70" s="34">
        <f>IF(I70=0,0,I70/G70*100)</f>
        <v>76.40523912787269</v>
      </c>
      <c r="M70" s="34">
        <f t="shared" si="2"/>
        <v>8.4638139216162482</v>
      </c>
      <c r="N70" s="110"/>
      <c r="O70" s="107" t="s">
        <v>77</v>
      </c>
      <c r="P70" s="111" t="s">
        <v>80</v>
      </c>
      <c r="Q70" s="65"/>
      <c r="R70" s="65"/>
      <c r="S70" s="65"/>
      <c r="T70" s="65"/>
      <c r="U70" s="65"/>
      <c r="V70" s="65"/>
      <c r="W70" s="65"/>
      <c r="X70" s="65"/>
      <c r="Y70" s="65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</row>
    <row r="71" spans="1:37" ht="96.75" customHeight="1" x14ac:dyDescent="0.5">
      <c r="A71" s="102"/>
      <c r="B71" s="103"/>
      <c r="C71" s="104"/>
      <c r="D71" s="44" t="s">
        <v>100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52">
        <f t="shared" si="8"/>
        <v>0</v>
      </c>
      <c r="K71" s="35">
        <f t="shared" si="4"/>
        <v>0</v>
      </c>
      <c r="L71" s="35">
        <f t="shared" ref="L71:L134" si="17">IF(I71=0,0,I71/G71*100)</f>
        <v>0</v>
      </c>
      <c r="M71" s="35">
        <f t="shared" ref="M71:M134" si="18">IF(I71=0,0,I71/F71*100)</f>
        <v>0</v>
      </c>
      <c r="N71" s="110"/>
      <c r="O71" s="107"/>
      <c r="P71" s="112"/>
      <c r="Q71" s="65"/>
      <c r="R71" s="65"/>
      <c r="S71" s="65"/>
      <c r="T71" s="65"/>
      <c r="U71" s="65"/>
      <c r="V71" s="65"/>
      <c r="W71" s="65"/>
      <c r="X71" s="65"/>
      <c r="Y71" s="65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</row>
    <row r="72" spans="1:37" ht="119.25" customHeight="1" x14ac:dyDescent="0.5">
      <c r="A72" s="102"/>
      <c r="B72" s="103"/>
      <c r="C72" s="104"/>
      <c r="D72" s="44" t="s">
        <v>101</v>
      </c>
      <c r="E72" s="48">
        <v>42526.139499999997</v>
      </c>
      <c r="F72" s="48">
        <v>52356.2356</v>
      </c>
      <c r="G72" s="48">
        <v>6411.6271699999998</v>
      </c>
      <c r="H72" s="48">
        <v>0</v>
      </c>
      <c r="I72" s="48">
        <v>0</v>
      </c>
      <c r="J72" s="52">
        <f t="shared" si="8"/>
        <v>-6411.6271699999998</v>
      </c>
      <c r="K72" s="35">
        <f t="shared" ref="K72:K135" si="19">IF(I72=0, ,I72/H72*100)</f>
        <v>0</v>
      </c>
      <c r="L72" s="35">
        <f t="shared" si="17"/>
        <v>0</v>
      </c>
      <c r="M72" s="35">
        <f t="shared" si="18"/>
        <v>0</v>
      </c>
      <c r="N72" s="110"/>
      <c r="O72" s="107"/>
      <c r="P72" s="112"/>
      <c r="Q72" s="65"/>
      <c r="R72" s="65"/>
      <c r="S72" s="65"/>
      <c r="T72" s="65"/>
      <c r="U72" s="65"/>
      <c r="V72" s="65"/>
      <c r="W72" s="65"/>
      <c r="X72" s="65"/>
      <c r="Y72" s="65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</row>
    <row r="73" spans="1:37" ht="119.25" customHeight="1" x14ac:dyDescent="0.5">
      <c r="A73" s="102"/>
      <c r="B73" s="103"/>
      <c r="C73" s="104"/>
      <c r="D73" s="44" t="s">
        <v>102</v>
      </c>
      <c r="E73" s="48">
        <v>95701.780500000008</v>
      </c>
      <c r="F73" s="48">
        <v>124321.25906</v>
      </c>
      <c r="G73" s="48">
        <v>31314.099859999998</v>
      </c>
      <c r="H73" s="48">
        <v>31900.663629999999</v>
      </c>
      <c r="I73" s="48">
        <v>28824.431950000002</v>
      </c>
      <c r="J73" s="52">
        <f t="shared" si="8"/>
        <v>-2489.6679099999965</v>
      </c>
      <c r="K73" s="35">
        <f t="shared" si="19"/>
        <v>90.356841112524535</v>
      </c>
      <c r="L73" s="35">
        <f t="shared" si="17"/>
        <v>92.049370982621639</v>
      </c>
      <c r="M73" s="35">
        <f t="shared" si="18"/>
        <v>23.185440823189168</v>
      </c>
      <c r="N73" s="110"/>
      <c r="O73" s="107"/>
      <c r="P73" s="112"/>
      <c r="Q73" s="65"/>
      <c r="R73" s="65"/>
      <c r="S73" s="65"/>
      <c r="T73" s="65"/>
      <c r="U73" s="65"/>
      <c r="V73" s="65"/>
      <c r="W73" s="65"/>
      <c r="X73" s="65"/>
      <c r="Y73" s="65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</row>
    <row r="74" spans="1:37" ht="140.25" customHeight="1" x14ac:dyDescent="0.5">
      <c r="A74" s="102"/>
      <c r="B74" s="103"/>
      <c r="C74" s="104"/>
      <c r="D74" s="45" t="s">
        <v>96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52">
        <f t="shared" si="8"/>
        <v>0</v>
      </c>
      <c r="K74" s="35">
        <f t="shared" si="19"/>
        <v>0</v>
      </c>
      <c r="L74" s="35">
        <f t="shared" si="17"/>
        <v>0</v>
      </c>
      <c r="M74" s="35">
        <f t="shared" si="18"/>
        <v>0</v>
      </c>
      <c r="N74" s="110"/>
      <c r="O74" s="107"/>
      <c r="P74" s="112"/>
      <c r="Q74" s="65"/>
      <c r="R74" s="65"/>
      <c r="S74" s="65"/>
      <c r="T74" s="65"/>
      <c r="U74" s="65"/>
      <c r="V74" s="65"/>
      <c r="W74" s="65"/>
      <c r="X74" s="65"/>
      <c r="Y74" s="65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</row>
    <row r="75" spans="1:37" ht="103.5" customHeight="1" x14ac:dyDescent="0.5">
      <c r="A75" s="102"/>
      <c r="B75" s="103"/>
      <c r="C75" s="104"/>
      <c r="D75" s="46" t="s">
        <v>106</v>
      </c>
      <c r="E75" s="48">
        <v>595440.15670000005</v>
      </c>
      <c r="F75" s="38">
        <v>163883.29999999999</v>
      </c>
      <c r="G75" s="36">
        <v>0</v>
      </c>
      <c r="H75" s="36">
        <v>0</v>
      </c>
      <c r="I75" s="36">
        <v>0</v>
      </c>
      <c r="J75" s="52">
        <f t="shared" si="8"/>
        <v>0</v>
      </c>
      <c r="K75" s="35">
        <v>0</v>
      </c>
      <c r="L75" s="35">
        <f t="shared" si="17"/>
        <v>0</v>
      </c>
      <c r="M75" s="35">
        <f t="shared" si="18"/>
        <v>0</v>
      </c>
      <c r="N75" s="110"/>
      <c r="O75" s="107"/>
      <c r="P75" s="112"/>
      <c r="Q75" s="65"/>
      <c r="R75" s="65"/>
      <c r="S75" s="65"/>
      <c r="T75" s="65"/>
      <c r="U75" s="65"/>
      <c r="V75" s="65"/>
      <c r="W75" s="65"/>
      <c r="X75" s="65"/>
      <c r="Y75" s="65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</row>
    <row r="76" spans="1:37" ht="96.75" customHeight="1" x14ac:dyDescent="0.5">
      <c r="A76" s="102"/>
      <c r="B76" s="103"/>
      <c r="C76" s="104"/>
      <c r="D76" s="47" t="s">
        <v>95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52">
        <f t="shared" si="8"/>
        <v>0</v>
      </c>
      <c r="K76" s="35">
        <f t="shared" si="19"/>
        <v>0</v>
      </c>
      <c r="L76" s="35">
        <f t="shared" si="17"/>
        <v>0</v>
      </c>
      <c r="M76" s="35">
        <f t="shared" si="18"/>
        <v>0</v>
      </c>
      <c r="N76" s="110"/>
      <c r="O76" s="107"/>
      <c r="P76" s="112"/>
      <c r="Q76" s="65"/>
      <c r="R76" s="65"/>
      <c r="S76" s="65"/>
      <c r="T76" s="65"/>
      <c r="U76" s="65"/>
      <c r="V76" s="65"/>
      <c r="W76" s="65"/>
      <c r="X76" s="65"/>
      <c r="Y76" s="65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</row>
    <row r="77" spans="1:37" ht="119.25" customHeight="1" x14ac:dyDescent="0.5">
      <c r="A77" s="102">
        <v>10</v>
      </c>
      <c r="B77" s="124" t="s">
        <v>45</v>
      </c>
      <c r="C77" s="125">
        <v>8</v>
      </c>
      <c r="D77" s="43" t="s">
        <v>6</v>
      </c>
      <c r="E77" s="34">
        <f>E78+E79+E80+E82</f>
        <v>24414.355</v>
      </c>
      <c r="F77" s="34">
        <f>F78+F79+F80+F82</f>
        <v>24737.055000000004</v>
      </c>
      <c r="G77" s="34">
        <f t="shared" ref="G77:I77" si="20">G78+G79+G80+G82</f>
        <v>734.30399999999997</v>
      </c>
      <c r="H77" s="34">
        <f t="shared" si="20"/>
        <v>559.70000000000005</v>
      </c>
      <c r="I77" s="34">
        <f t="shared" si="20"/>
        <v>322.28399999999999</v>
      </c>
      <c r="J77" s="33">
        <f>I77-G77</f>
        <v>-412.02</v>
      </c>
      <c r="K77" s="34">
        <f t="shared" si="19"/>
        <v>57.581561550830799</v>
      </c>
      <c r="L77" s="34">
        <f t="shared" si="17"/>
        <v>43.889724146947309</v>
      </c>
      <c r="M77" s="34">
        <f t="shared" si="18"/>
        <v>1.3028390000345633</v>
      </c>
      <c r="N77" s="127"/>
      <c r="O77" s="107" t="s">
        <v>64</v>
      </c>
      <c r="P77" s="111" t="s">
        <v>76</v>
      </c>
      <c r="Q77" s="65"/>
      <c r="R77" s="65"/>
      <c r="S77" s="65"/>
      <c r="T77" s="65"/>
      <c r="U77" s="65"/>
      <c r="V77" s="65"/>
      <c r="W77" s="65"/>
      <c r="X77" s="65"/>
      <c r="Y77" s="65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</row>
    <row r="78" spans="1:37" ht="119.25" customHeight="1" x14ac:dyDescent="0.5">
      <c r="A78" s="102"/>
      <c r="B78" s="124"/>
      <c r="C78" s="125"/>
      <c r="D78" s="44" t="s">
        <v>100</v>
      </c>
      <c r="E78" s="48">
        <v>24.7</v>
      </c>
      <c r="F78" s="48">
        <v>24.7</v>
      </c>
      <c r="G78" s="36">
        <v>0</v>
      </c>
      <c r="H78" s="36">
        <v>0</v>
      </c>
      <c r="I78" s="36">
        <v>0</v>
      </c>
      <c r="J78" s="52">
        <f t="shared" si="8"/>
        <v>0</v>
      </c>
      <c r="K78" s="35">
        <f t="shared" si="19"/>
        <v>0</v>
      </c>
      <c r="L78" s="35">
        <f t="shared" si="17"/>
        <v>0</v>
      </c>
      <c r="M78" s="35">
        <f t="shared" si="18"/>
        <v>0</v>
      </c>
      <c r="N78" s="110"/>
      <c r="O78" s="107"/>
      <c r="P78" s="112"/>
      <c r="Q78" s="65"/>
      <c r="R78" s="65"/>
      <c r="S78" s="65"/>
      <c r="T78" s="65"/>
      <c r="U78" s="65"/>
      <c r="V78" s="65"/>
      <c r="W78" s="65"/>
      <c r="X78" s="65"/>
      <c r="Y78" s="65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J78" s="63"/>
      <c r="AK78" s="63"/>
    </row>
    <row r="79" spans="1:37" ht="119.25" customHeight="1" x14ac:dyDescent="0.5">
      <c r="A79" s="102"/>
      <c r="B79" s="124"/>
      <c r="C79" s="125"/>
      <c r="D79" s="44" t="s">
        <v>101</v>
      </c>
      <c r="E79" s="48">
        <v>1756.7</v>
      </c>
      <c r="F79" s="48">
        <v>1756.7</v>
      </c>
      <c r="G79" s="48">
        <v>674.30399999999997</v>
      </c>
      <c r="H79" s="48">
        <v>499.7</v>
      </c>
      <c r="I79" s="48">
        <v>292.584</v>
      </c>
      <c r="J79" s="52">
        <f t="shared" ref="J79:J83" si="21">I79-G79</f>
        <v>-381.71999999999997</v>
      </c>
      <c r="K79" s="35">
        <f t="shared" si="19"/>
        <v>58.551931158695211</v>
      </c>
      <c r="L79" s="35">
        <f t="shared" si="17"/>
        <v>43.390518223234622</v>
      </c>
      <c r="M79" s="35">
        <f t="shared" si="18"/>
        <v>16.65531963340354</v>
      </c>
      <c r="N79" s="110"/>
      <c r="O79" s="107"/>
      <c r="P79" s="112"/>
      <c r="Q79" s="65"/>
      <c r="R79" s="65"/>
      <c r="S79" s="65"/>
      <c r="T79" s="65"/>
      <c r="U79" s="65"/>
      <c r="V79" s="65"/>
      <c r="W79" s="65"/>
      <c r="X79" s="65"/>
      <c r="Y79" s="65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</row>
    <row r="80" spans="1:37" ht="119.25" customHeight="1" x14ac:dyDescent="0.5">
      <c r="A80" s="102"/>
      <c r="B80" s="124"/>
      <c r="C80" s="125"/>
      <c r="D80" s="44" t="s">
        <v>102</v>
      </c>
      <c r="E80" s="48">
        <v>406.8</v>
      </c>
      <c r="F80" s="48">
        <v>406.8</v>
      </c>
      <c r="G80" s="48">
        <v>60</v>
      </c>
      <c r="H80" s="48">
        <v>60</v>
      </c>
      <c r="I80" s="48">
        <v>29.7</v>
      </c>
      <c r="J80" s="52">
        <f t="shared" si="21"/>
        <v>-30.3</v>
      </c>
      <c r="K80" s="35">
        <f t="shared" si="19"/>
        <v>49.5</v>
      </c>
      <c r="L80" s="35">
        <f t="shared" si="17"/>
        <v>49.5</v>
      </c>
      <c r="M80" s="35">
        <f t="shared" si="18"/>
        <v>7.3008849557522124</v>
      </c>
      <c r="N80" s="110"/>
      <c r="O80" s="107"/>
      <c r="P80" s="112"/>
      <c r="Q80" s="65"/>
      <c r="R80" s="65"/>
      <c r="S80" s="65"/>
      <c r="T80" s="65"/>
      <c r="U80" s="65"/>
      <c r="V80" s="65"/>
      <c r="W80" s="65"/>
      <c r="X80" s="65"/>
      <c r="Y80" s="65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</row>
    <row r="81" spans="1:37" ht="162" customHeight="1" x14ac:dyDescent="0.5">
      <c r="A81" s="102"/>
      <c r="B81" s="124"/>
      <c r="C81" s="125"/>
      <c r="D81" s="45" t="s">
        <v>96</v>
      </c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52">
        <f t="shared" si="21"/>
        <v>0</v>
      </c>
      <c r="K81" s="35">
        <f t="shared" si="19"/>
        <v>0</v>
      </c>
      <c r="L81" s="35">
        <f t="shared" si="17"/>
        <v>0</v>
      </c>
      <c r="M81" s="35">
        <f t="shared" si="18"/>
        <v>0</v>
      </c>
      <c r="N81" s="110"/>
      <c r="O81" s="107"/>
      <c r="P81" s="112"/>
      <c r="Q81" s="65"/>
      <c r="R81" s="65"/>
      <c r="S81" s="65"/>
      <c r="T81" s="65"/>
      <c r="U81" s="65"/>
      <c r="V81" s="65"/>
      <c r="W81" s="65"/>
      <c r="X81" s="65"/>
      <c r="Y81" s="65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</row>
    <row r="82" spans="1:37" ht="119.25" customHeight="1" x14ac:dyDescent="0.5">
      <c r="A82" s="102"/>
      <c r="B82" s="124"/>
      <c r="C82" s="125"/>
      <c r="D82" s="46" t="s">
        <v>106</v>
      </c>
      <c r="E82" s="48">
        <v>22226.154999999999</v>
      </c>
      <c r="F82" s="48">
        <v>22548.855000000003</v>
      </c>
      <c r="G82" s="36">
        <v>0</v>
      </c>
      <c r="H82" s="36">
        <v>0</v>
      </c>
      <c r="I82" s="36">
        <v>0</v>
      </c>
      <c r="J82" s="52">
        <f t="shared" si="21"/>
        <v>0</v>
      </c>
      <c r="K82" s="35">
        <f t="shared" si="19"/>
        <v>0</v>
      </c>
      <c r="L82" s="35">
        <f t="shared" si="17"/>
        <v>0</v>
      </c>
      <c r="M82" s="35">
        <f t="shared" si="18"/>
        <v>0</v>
      </c>
      <c r="N82" s="110"/>
      <c r="O82" s="107"/>
      <c r="P82" s="112"/>
      <c r="Q82" s="65"/>
      <c r="R82" s="65"/>
      <c r="S82" s="65"/>
      <c r="T82" s="65"/>
      <c r="U82" s="65"/>
      <c r="V82" s="65"/>
      <c r="W82" s="65"/>
      <c r="X82" s="65"/>
      <c r="Y82" s="65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</row>
    <row r="83" spans="1:37" ht="119.25" customHeight="1" x14ac:dyDescent="0.5">
      <c r="A83" s="102"/>
      <c r="B83" s="124"/>
      <c r="C83" s="125"/>
      <c r="D83" s="47" t="s">
        <v>95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52">
        <f t="shared" si="21"/>
        <v>0</v>
      </c>
      <c r="K83" s="35">
        <f t="shared" si="19"/>
        <v>0</v>
      </c>
      <c r="L83" s="35">
        <f t="shared" si="17"/>
        <v>0</v>
      </c>
      <c r="M83" s="35">
        <f t="shared" si="18"/>
        <v>0</v>
      </c>
      <c r="N83" s="110"/>
      <c r="O83" s="107"/>
      <c r="P83" s="112"/>
      <c r="Q83" s="65"/>
      <c r="R83" s="65"/>
      <c r="S83" s="65"/>
      <c r="T83" s="65"/>
      <c r="U83" s="65"/>
      <c r="V83" s="65"/>
      <c r="W83" s="65"/>
      <c r="X83" s="65"/>
      <c r="Y83" s="65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</row>
    <row r="84" spans="1:37" ht="125.25" customHeight="1" x14ac:dyDescent="0.5">
      <c r="A84" s="102">
        <v>11</v>
      </c>
      <c r="B84" s="124" t="s">
        <v>46</v>
      </c>
      <c r="C84" s="125">
        <v>11</v>
      </c>
      <c r="D84" s="43" t="s">
        <v>6</v>
      </c>
      <c r="E84" s="34">
        <f>E85+E86+E87+E89</f>
        <v>41076.399999999994</v>
      </c>
      <c r="F84" s="34">
        <f>F85+F86+F87+F89</f>
        <v>60685.780189999998</v>
      </c>
      <c r="G84" s="34">
        <f t="shared" ref="G84:I84" si="22">G85+G86+G87+G89</f>
        <v>11741.977999999999</v>
      </c>
      <c r="H84" s="34">
        <f t="shared" si="22"/>
        <v>11816.565000000001</v>
      </c>
      <c r="I84" s="34">
        <f t="shared" si="22"/>
        <v>6336.1726699999999</v>
      </c>
      <c r="J84" s="33">
        <f>I84-G84</f>
        <v>-5405.8053299999992</v>
      </c>
      <c r="K84" s="34">
        <f t="shared" si="19"/>
        <v>53.621104525722998</v>
      </c>
      <c r="L84" s="34">
        <f t="shared" si="17"/>
        <v>53.96171471280222</v>
      </c>
      <c r="M84" s="34">
        <f t="shared" si="18"/>
        <v>10.440951158841813</v>
      </c>
      <c r="N84" s="126"/>
      <c r="O84" s="107" t="s">
        <v>64</v>
      </c>
      <c r="P84" s="108" t="s">
        <v>87</v>
      </c>
      <c r="Q84" s="65"/>
      <c r="R84" s="65"/>
      <c r="S84" s="65"/>
      <c r="T84" s="65"/>
      <c r="U84" s="65"/>
      <c r="V84" s="65"/>
      <c r="W84" s="65"/>
      <c r="X84" s="65"/>
      <c r="Y84" s="65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</row>
    <row r="85" spans="1:37" ht="125.25" customHeight="1" x14ac:dyDescent="0.5">
      <c r="A85" s="102"/>
      <c r="B85" s="124"/>
      <c r="C85" s="125"/>
      <c r="D85" s="44" t="s">
        <v>100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52">
        <f t="shared" ref="J85:J90" si="23">I85-G85</f>
        <v>0</v>
      </c>
      <c r="K85" s="35">
        <f t="shared" si="19"/>
        <v>0</v>
      </c>
      <c r="L85" s="35">
        <f t="shared" si="17"/>
        <v>0</v>
      </c>
      <c r="M85" s="35">
        <f t="shared" si="18"/>
        <v>0</v>
      </c>
      <c r="N85" s="126"/>
      <c r="O85" s="107"/>
      <c r="P85" s="118"/>
      <c r="Q85" s="65"/>
      <c r="R85" s="65"/>
      <c r="S85" s="65"/>
      <c r="T85" s="65"/>
      <c r="U85" s="65"/>
      <c r="V85" s="65"/>
      <c r="W85" s="65"/>
      <c r="X85" s="65"/>
      <c r="Y85" s="65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</row>
    <row r="86" spans="1:37" ht="111.75" customHeight="1" x14ac:dyDescent="0.5">
      <c r="A86" s="102"/>
      <c r="B86" s="124"/>
      <c r="C86" s="125"/>
      <c r="D86" s="44" t="s">
        <v>101</v>
      </c>
      <c r="E86" s="48">
        <v>0</v>
      </c>
      <c r="F86" s="48">
        <v>0</v>
      </c>
      <c r="G86" s="48">
        <v>0</v>
      </c>
      <c r="H86" s="55">
        <v>0</v>
      </c>
      <c r="I86" s="36">
        <v>0</v>
      </c>
      <c r="J86" s="52">
        <f t="shared" si="23"/>
        <v>0</v>
      </c>
      <c r="K86" s="35">
        <f t="shared" si="19"/>
        <v>0</v>
      </c>
      <c r="L86" s="35">
        <f t="shared" si="17"/>
        <v>0</v>
      </c>
      <c r="M86" s="35">
        <f t="shared" si="18"/>
        <v>0</v>
      </c>
      <c r="N86" s="126"/>
      <c r="O86" s="107"/>
      <c r="P86" s="118"/>
      <c r="Q86" s="65"/>
      <c r="R86" s="65"/>
      <c r="S86" s="65"/>
      <c r="T86" s="65"/>
      <c r="U86" s="65"/>
      <c r="V86" s="65"/>
      <c r="W86" s="65"/>
      <c r="X86" s="65"/>
      <c r="Y86" s="65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</row>
    <row r="87" spans="1:37" ht="91.5" customHeight="1" x14ac:dyDescent="0.5">
      <c r="A87" s="102"/>
      <c r="B87" s="124"/>
      <c r="C87" s="125"/>
      <c r="D87" s="44" t="s">
        <v>102</v>
      </c>
      <c r="E87" s="48">
        <v>30381.199999999997</v>
      </c>
      <c r="F87" s="48">
        <v>49077.580190000001</v>
      </c>
      <c r="G87" s="48">
        <v>11741.977999999999</v>
      </c>
      <c r="H87" s="48">
        <v>11816.565000000001</v>
      </c>
      <c r="I87" s="48">
        <v>6336.1726699999999</v>
      </c>
      <c r="J87" s="52">
        <f t="shared" si="23"/>
        <v>-5405.8053299999992</v>
      </c>
      <c r="K87" s="35">
        <f t="shared" si="19"/>
        <v>53.621104525722998</v>
      </c>
      <c r="L87" s="35">
        <f t="shared" si="17"/>
        <v>53.96171471280222</v>
      </c>
      <c r="M87" s="35">
        <f t="shared" si="18"/>
        <v>12.910523798178323</v>
      </c>
      <c r="N87" s="126"/>
      <c r="O87" s="107"/>
      <c r="P87" s="118"/>
      <c r="Q87" s="65"/>
      <c r="R87" s="65"/>
      <c r="S87" s="65"/>
      <c r="T87" s="65"/>
      <c r="U87" s="65"/>
      <c r="V87" s="65"/>
      <c r="W87" s="65"/>
      <c r="X87" s="65"/>
      <c r="Y87" s="65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</row>
    <row r="88" spans="1:37" ht="176.25" customHeight="1" x14ac:dyDescent="0.5">
      <c r="A88" s="102"/>
      <c r="B88" s="124"/>
      <c r="C88" s="125"/>
      <c r="D88" s="45" t="s">
        <v>96</v>
      </c>
      <c r="E88" s="48">
        <v>0</v>
      </c>
      <c r="F88" s="48">
        <v>0</v>
      </c>
      <c r="G88" s="36">
        <v>0</v>
      </c>
      <c r="H88" s="36">
        <v>0</v>
      </c>
      <c r="I88" s="36">
        <v>0</v>
      </c>
      <c r="J88" s="52">
        <f t="shared" si="23"/>
        <v>0</v>
      </c>
      <c r="K88" s="35">
        <f t="shared" si="19"/>
        <v>0</v>
      </c>
      <c r="L88" s="35">
        <f t="shared" si="17"/>
        <v>0</v>
      </c>
      <c r="M88" s="35">
        <f t="shared" si="18"/>
        <v>0</v>
      </c>
      <c r="N88" s="126"/>
      <c r="O88" s="107"/>
      <c r="P88" s="118"/>
      <c r="Q88" s="65"/>
      <c r="R88" s="65"/>
      <c r="S88" s="65"/>
      <c r="T88" s="65"/>
      <c r="U88" s="65"/>
      <c r="V88" s="65"/>
      <c r="W88" s="65"/>
      <c r="X88" s="65"/>
      <c r="Y88" s="65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</row>
    <row r="89" spans="1:37" ht="100.5" customHeight="1" x14ac:dyDescent="0.5">
      <c r="A89" s="102"/>
      <c r="B89" s="124"/>
      <c r="C89" s="125"/>
      <c r="D89" s="46" t="s">
        <v>106</v>
      </c>
      <c r="E89" s="48">
        <v>10695.199999999999</v>
      </c>
      <c r="F89" s="38">
        <v>11608.199999999999</v>
      </c>
      <c r="G89" s="36">
        <v>0</v>
      </c>
      <c r="H89" s="36">
        <v>0</v>
      </c>
      <c r="I89" s="36">
        <v>0</v>
      </c>
      <c r="J89" s="52">
        <f t="shared" si="23"/>
        <v>0</v>
      </c>
      <c r="K89" s="35">
        <f t="shared" si="19"/>
        <v>0</v>
      </c>
      <c r="L89" s="35">
        <f t="shared" si="17"/>
        <v>0</v>
      </c>
      <c r="M89" s="35">
        <f t="shared" si="18"/>
        <v>0</v>
      </c>
      <c r="N89" s="126"/>
      <c r="O89" s="107"/>
      <c r="P89" s="118"/>
      <c r="Q89" s="65"/>
      <c r="R89" s="65"/>
      <c r="S89" s="65"/>
      <c r="T89" s="65"/>
      <c r="U89" s="65"/>
      <c r="V89" s="65"/>
      <c r="W89" s="65"/>
      <c r="X89" s="65"/>
      <c r="Y89" s="65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J89" s="63"/>
      <c r="AK89" s="63"/>
    </row>
    <row r="90" spans="1:37" ht="93.75" customHeight="1" x14ac:dyDescent="0.5">
      <c r="A90" s="102"/>
      <c r="B90" s="124"/>
      <c r="C90" s="125"/>
      <c r="D90" s="47" t="s">
        <v>95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52">
        <f t="shared" si="23"/>
        <v>0</v>
      </c>
      <c r="K90" s="35">
        <f t="shared" si="19"/>
        <v>0</v>
      </c>
      <c r="L90" s="35">
        <f t="shared" si="17"/>
        <v>0</v>
      </c>
      <c r="M90" s="35">
        <f t="shared" si="18"/>
        <v>0</v>
      </c>
      <c r="N90" s="126"/>
      <c r="O90" s="107"/>
      <c r="P90" s="118"/>
      <c r="Q90" s="65"/>
      <c r="R90" s="65"/>
      <c r="S90" s="65"/>
      <c r="T90" s="65"/>
      <c r="U90" s="65"/>
      <c r="V90" s="65"/>
      <c r="W90" s="65"/>
      <c r="X90" s="65"/>
      <c r="Y90" s="65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J90" s="63"/>
      <c r="AK90" s="63"/>
    </row>
    <row r="91" spans="1:37" ht="123" customHeight="1" x14ac:dyDescent="0.5">
      <c r="A91" s="102">
        <v>12</v>
      </c>
      <c r="B91" s="103" t="s">
        <v>47</v>
      </c>
      <c r="C91" s="104">
        <v>8</v>
      </c>
      <c r="D91" s="43" t="s">
        <v>6</v>
      </c>
      <c r="E91" s="34">
        <f>E92+E93+E94+E96+E95</f>
        <v>320331.68</v>
      </c>
      <c r="F91" s="34">
        <f>F92+F93+F94+F96</f>
        <v>365812.58734999999</v>
      </c>
      <c r="G91" s="34">
        <f t="shared" ref="G91:I91" si="24">G92+G93+G94+G96</f>
        <v>2200</v>
      </c>
      <c r="H91" s="34">
        <f t="shared" si="24"/>
        <v>2200</v>
      </c>
      <c r="I91" s="34">
        <f t="shared" si="24"/>
        <v>2200</v>
      </c>
      <c r="J91" s="33">
        <f>I91-G91</f>
        <v>0</v>
      </c>
      <c r="K91" s="34">
        <f t="shared" si="19"/>
        <v>100</v>
      </c>
      <c r="L91" s="34">
        <f t="shared" si="17"/>
        <v>100</v>
      </c>
      <c r="M91" s="34">
        <f t="shared" si="18"/>
        <v>0.6014008473401975</v>
      </c>
      <c r="N91" s="110"/>
      <c r="O91" s="107" t="s">
        <v>67</v>
      </c>
      <c r="P91" s="122" t="s">
        <v>86</v>
      </c>
      <c r="Q91" s="65"/>
      <c r="R91" s="65"/>
      <c r="S91" s="65"/>
      <c r="T91" s="65"/>
      <c r="U91" s="65"/>
      <c r="V91" s="65"/>
      <c r="W91" s="65"/>
      <c r="X91" s="65"/>
      <c r="Y91" s="65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J91" s="63"/>
      <c r="AK91" s="63"/>
    </row>
    <row r="92" spans="1:37" ht="87" customHeight="1" x14ac:dyDescent="0.5">
      <c r="A92" s="102"/>
      <c r="B92" s="103"/>
      <c r="C92" s="104"/>
      <c r="D92" s="44" t="s">
        <v>100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52">
        <f t="shared" ref="J92:J97" si="25">I92-G92</f>
        <v>0</v>
      </c>
      <c r="K92" s="35">
        <f t="shared" si="19"/>
        <v>0</v>
      </c>
      <c r="L92" s="35">
        <f t="shared" si="17"/>
        <v>0</v>
      </c>
      <c r="M92" s="37">
        <f t="shared" si="18"/>
        <v>0</v>
      </c>
      <c r="N92" s="110"/>
      <c r="O92" s="107"/>
      <c r="P92" s="123"/>
      <c r="Q92" s="65"/>
      <c r="R92" s="65"/>
      <c r="S92" s="65"/>
      <c r="T92" s="65"/>
      <c r="U92" s="65"/>
      <c r="V92" s="65"/>
      <c r="W92" s="65"/>
      <c r="X92" s="65"/>
      <c r="Y92" s="65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J92" s="63"/>
      <c r="AK92" s="63"/>
    </row>
    <row r="93" spans="1:37" ht="87" customHeight="1" x14ac:dyDescent="0.5">
      <c r="A93" s="102"/>
      <c r="B93" s="103"/>
      <c r="C93" s="104"/>
      <c r="D93" s="44" t="s">
        <v>101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52">
        <f t="shared" si="25"/>
        <v>0</v>
      </c>
      <c r="K93" s="35">
        <f t="shared" si="19"/>
        <v>0</v>
      </c>
      <c r="L93" s="35">
        <f t="shared" si="17"/>
        <v>0</v>
      </c>
      <c r="M93" s="37">
        <f t="shared" si="18"/>
        <v>0</v>
      </c>
      <c r="N93" s="110"/>
      <c r="O93" s="107"/>
      <c r="P93" s="123"/>
      <c r="Q93" s="65"/>
      <c r="R93" s="65"/>
      <c r="S93" s="65"/>
      <c r="T93" s="65"/>
      <c r="U93" s="65"/>
      <c r="V93" s="65"/>
      <c r="W93" s="65"/>
      <c r="X93" s="65"/>
      <c r="Y93" s="65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J93" s="63"/>
      <c r="AK93" s="63"/>
    </row>
    <row r="94" spans="1:37" ht="87" customHeight="1" x14ac:dyDescent="0.5">
      <c r="A94" s="102"/>
      <c r="B94" s="103"/>
      <c r="C94" s="104"/>
      <c r="D94" s="44" t="s">
        <v>102</v>
      </c>
      <c r="E94" s="48">
        <v>16606.07</v>
      </c>
      <c r="F94" s="36">
        <v>70992.087349999987</v>
      </c>
      <c r="G94" s="36">
        <v>2200</v>
      </c>
      <c r="H94" s="68">
        <v>2200</v>
      </c>
      <c r="I94" s="68">
        <v>2200</v>
      </c>
      <c r="J94" s="52">
        <f t="shared" si="25"/>
        <v>0</v>
      </c>
      <c r="K94" s="35">
        <f t="shared" si="19"/>
        <v>100</v>
      </c>
      <c r="L94" s="35">
        <f t="shared" si="17"/>
        <v>100</v>
      </c>
      <c r="M94" s="37">
        <f t="shared" si="18"/>
        <v>3.0989369127205983</v>
      </c>
      <c r="N94" s="110"/>
      <c r="O94" s="107"/>
      <c r="P94" s="123"/>
      <c r="Q94" s="65"/>
      <c r="R94" s="65"/>
      <c r="S94" s="65"/>
      <c r="T94" s="65"/>
      <c r="U94" s="65"/>
      <c r="V94" s="65"/>
      <c r="W94" s="65"/>
      <c r="X94" s="65"/>
      <c r="Y94" s="65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J94" s="63"/>
      <c r="AK94" s="63"/>
    </row>
    <row r="95" spans="1:37" ht="127.5" customHeight="1" x14ac:dyDescent="0.5">
      <c r="A95" s="102"/>
      <c r="B95" s="103"/>
      <c r="C95" s="104"/>
      <c r="D95" s="45" t="s">
        <v>96</v>
      </c>
      <c r="E95" s="36">
        <v>0</v>
      </c>
      <c r="F95" s="36">
        <v>0</v>
      </c>
      <c r="G95" s="36">
        <v>0</v>
      </c>
      <c r="H95" s="36">
        <v>0</v>
      </c>
      <c r="I95" s="36">
        <v>0</v>
      </c>
      <c r="J95" s="52">
        <f t="shared" si="25"/>
        <v>0</v>
      </c>
      <c r="K95" s="35">
        <f t="shared" si="19"/>
        <v>0</v>
      </c>
      <c r="L95" s="35">
        <f t="shared" si="17"/>
        <v>0</v>
      </c>
      <c r="M95" s="37">
        <f t="shared" si="18"/>
        <v>0</v>
      </c>
      <c r="N95" s="110"/>
      <c r="O95" s="107"/>
      <c r="P95" s="123"/>
      <c r="Q95" s="65"/>
      <c r="R95" s="65"/>
      <c r="S95" s="65"/>
      <c r="T95" s="65"/>
      <c r="U95" s="65"/>
      <c r="V95" s="65"/>
      <c r="W95" s="65"/>
      <c r="X95" s="65"/>
      <c r="Y95" s="65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J95" s="63"/>
      <c r="AK95" s="63"/>
    </row>
    <row r="96" spans="1:37" ht="116.25" customHeight="1" x14ac:dyDescent="0.5">
      <c r="A96" s="102"/>
      <c r="B96" s="103"/>
      <c r="C96" s="104"/>
      <c r="D96" s="46" t="s">
        <v>106</v>
      </c>
      <c r="E96" s="48">
        <v>303725.61</v>
      </c>
      <c r="F96" s="36">
        <v>294820.5</v>
      </c>
      <c r="G96" s="36">
        <v>0</v>
      </c>
      <c r="H96" s="36">
        <v>0</v>
      </c>
      <c r="I96" s="36">
        <v>0</v>
      </c>
      <c r="J96" s="52">
        <f t="shared" si="25"/>
        <v>0</v>
      </c>
      <c r="K96" s="35">
        <f t="shared" si="19"/>
        <v>0</v>
      </c>
      <c r="L96" s="35">
        <f t="shared" si="17"/>
        <v>0</v>
      </c>
      <c r="M96" s="37">
        <f t="shared" si="18"/>
        <v>0</v>
      </c>
      <c r="N96" s="110"/>
      <c r="O96" s="107"/>
      <c r="P96" s="123"/>
      <c r="Q96" s="65"/>
      <c r="R96" s="65"/>
      <c r="S96" s="65"/>
      <c r="T96" s="65"/>
      <c r="U96" s="65"/>
      <c r="V96" s="65"/>
      <c r="W96" s="65"/>
      <c r="X96" s="65"/>
      <c r="Y96" s="65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J96" s="63"/>
      <c r="AK96" s="63"/>
    </row>
    <row r="97" spans="1:37" ht="87" customHeight="1" x14ac:dyDescent="0.5">
      <c r="A97" s="102"/>
      <c r="B97" s="103"/>
      <c r="C97" s="104"/>
      <c r="D97" s="47" t="s">
        <v>95</v>
      </c>
      <c r="E97" s="36">
        <v>11000</v>
      </c>
      <c r="F97" s="36">
        <v>11000</v>
      </c>
      <c r="G97" s="36">
        <v>0</v>
      </c>
      <c r="H97" s="36">
        <v>0</v>
      </c>
      <c r="I97" s="36">
        <v>0</v>
      </c>
      <c r="J97" s="52">
        <f t="shared" si="25"/>
        <v>0</v>
      </c>
      <c r="K97" s="35">
        <f t="shared" si="19"/>
        <v>0</v>
      </c>
      <c r="L97" s="35">
        <f t="shared" si="17"/>
        <v>0</v>
      </c>
      <c r="M97" s="37">
        <f t="shared" si="18"/>
        <v>0</v>
      </c>
      <c r="N97" s="110"/>
      <c r="O97" s="107"/>
      <c r="P97" s="123"/>
      <c r="Q97" s="65"/>
      <c r="R97" s="65"/>
      <c r="S97" s="65"/>
      <c r="T97" s="65"/>
      <c r="U97" s="65"/>
      <c r="V97" s="65"/>
      <c r="W97" s="65"/>
      <c r="X97" s="65"/>
      <c r="Y97" s="65"/>
      <c r="Z97" s="63"/>
      <c r="AA97" s="63"/>
      <c r="AB97" s="63"/>
      <c r="AC97" s="63"/>
      <c r="AD97" s="63"/>
      <c r="AE97" s="63"/>
      <c r="AF97" s="63"/>
      <c r="AG97" s="63"/>
      <c r="AH97" s="63"/>
      <c r="AI97" s="63"/>
      <c r="AJ97" s="63"/>
      <c r="AK97" s="63"/>
    </row>
    <row r="98" spans="1:37" ht="132" customHeight="1" x14ac:dyDescent="0.5">
      <c r="A98" s="102">
        <v>13</v>
      </c>
      <c r="B98" s="103" t="s">
        <v>48</v>
      </c>
      <c r="C98" s="104">
        <v>7</v>
      </c>
      <c r="D98" s="43" t="s">
        <v>6</v>
      </c>
      <c r="E98" s="34">
        <f>E99+E100+E101+E103</f>
        <v>44145.1</v>
      </c>
      <c r="F98" s="34">
        <f t="shared" ref="F98:I98" si="26">F99+F100+F101+F103</f>
        <v>47145.100700000003</v>
      </c>
      <c r="G98" s="34">
        <f t="shared" si="26"/>
        <v>10985.77</v>
      </c>
      <c r="H98" s="34">
        <f t="shared" si="26"/>
        <v>10985.77</v>
      </c>
      <c r="I98" s="34">
        <f t="shared" si="26"/>
        <v>10929.7688</v>
      </c>
      <c r="J98" s="33">
        <f>I98-G98</f>
        <v>-56.001200000000608</v>
      </c>
      <c r="K98" s="34">
        <f t="shared" si="19"/>
        <v>99.490238736110442</v>
      </c>
      <c r="L98" s="34">
        <f t="shared" si="17"/>
        <v>99.490238736110442</v>
      </c>
      <c r="M98" s="34">
        <f t="shared" si="18"/>
        <v>23.183254755461789</v>
      </c>
      <c r="N98" s="110"/>
      <c r="O98" s="107" t="s">
        <v>65</v>
      </c>
      <c r="P98" s="121" t="s">
        <v>98</v>
      </c>
      <c r="Q98" s="65"/>
      <c r="R98" s="65"/>
      <c r="S98" s="65"/>
      <c r="T98" s="65"/>
      <c r="U98" s="65"/>
      <c r="V98" s="65"/>
      <c r="W98" s="65"/>
      <c r="X98" s="65"/>
      <c r="Y98" s="65"/>
      <c r="Z98" s="63"/>
      <c r="AA98" s="63"/>
      <c r="AB98" s="63"/>
      <c r="AC98" s="63"/>
      <c r="AD98" s="63"/>
      <c r="AE98" s="63"/>
      <c r="AF98" s="63"/>
      <c r="AG98" s="63"/>
      <c r="AH98" s="63"/>
      <c r="AI98" s="63"/>
      <c r="AJ98" s="63"/>
      <c r="AK98" s="63"/>
    </row>
    <row r="99" spans="1:37" ht="107.25" customHeight="1" x14ac:dyDescent="0.5">
      <c r="A99" s="102"/>
      <c r="B99" s="103"/>
      <c r="C99" s="104"/>
      <c r="D99" s="44" t="s">
        <v>100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52">
        <f t="shared" ref="J99:J104" si="27">I99-G99</f>
        <v>0</v>
      </c>
      <c r="K99" s="35">
        <f t="shared" si="19"/>
        <v>0</v>
      </c>
      <c r="L99" s="35">
        <f t="shared" si="17"/>
        <v>0</v>
      </c>
      <c r="M99" s="35">
        <f t="shared" si="18"/>
        <v>0</v>
      </c>
      <c r="N99" s="120"/>
      <c r="O99" s="107"/>
      <c r="P99" s="121"/>
      <c r="Q99" s="65"/>
      <c r="R99" s="65"/>
      <c r="S99" s="65"/>
      <c r="T99" s="65"/>
      <c r="U99" s="65"/>
      <c r="V99" s="65"/>
      <c r="W99" s="65"/>
      <c r="X99" s="65"/>
      <c r="Y99" s="65"/>
      <c r="Z99" s="63"/>
      <c r="AA99" s="63"/>
      <c r="AB99" s="63"/>
      <c r="AC99" s="63"/>
      <c r="AD99" s="63"/>
      <c r="AE99" s="63"/>
      <c r="AF99" s="63"/>
      <c r="AG99" s="63"/>
      <c r="AH99" s="63"/>
      <c r="AI99" s="63"/>
      <c r="AJ99" s="63"/>
      <c r="AK99" s="63"/>
    </row>
    <row r="100" spans="1:37" ht="107.25" customHeight="1" x14ac:dyDescent="0.5">
      <c r="A100" s="102"/>
      <c r="B100" s="103"/>
      <c r="C100" s="104"/>
      <c r="D100" s="44" t="s">
        <v>101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52">
        <f t="shared" si="27"/>
        <v>0</v>
      </c>
      <c r="K100" s="35">
        <f t="shared" si="19"/>
        <v>0</v>
      </c>
      <c r="L100" s="35">
        <f t="shared" si="17"/>
        <v>0</v>
      </c>
      <c r="M100" s="35">
        <f t="shared" si="18"/>
        <v>0</v>
      </c>
      <c r="N100" s="120"/>
      <c r="O100" s="107"/>
      <c r="P100" s="121"/>
      <c r="Q100" s="65"/>
      <c r="R100" s="65"/>
      <c r="S100" s="65"/>
      <c r="T100" s="65"/>
      <c r="U100" s="65"/>
      <c r="V100" s="65"/>
      <c r="W100" s="65"/>
      <c r="X100" s="65"/>
      <c r="Y100" s="65"/>
      <c r="Z100" s="63"/>
      <c r="AA100" s="63"/>
      <c r="AB100" s="63"/>
      <c r="AC100" s="63"/>
      <c r="AD100" s="63"/>
      <c r="AE100" s="63"/>
      <c r="AF100" s="63"/>
      <c r="AG100" s="63"/>
      <c r="AH100" s="63"/>
      <c r="AI100" s="63"/>
      <c r="AJ100" s="63"/>
      <c r="AK100" s="63"/>
    </row>
    <row r="101" spans="1:37" ht="107.25" customHeight="1" x14ac:dyDescent="0.5">
      <c r="A101" s="102"/>
      <c r="B101" s="103"/>
      <c r="C101" s="104"/>
      <c r="D101" s="44" t="s">
        <v>102</v>
      </c>
      <c r="E101" s="49">
        <v>34692.5</v>
      </c>
      <c r="F101" s="49">
        <v>40983.100700000003</v>
      </c>
      <c r="G101" s="48">
        <v>10985.77</v>
      </c>
      <c r="H101" s="48">
        <v>10985.77</v>
      </c>
      <c r="I101" s="48">
        <v>10929.7688</v>
      </c>
      <c r="J101" s="52">
        <f t="shared" si="27"/>
        <v>-56.001200000000608</v>
      </c>
      <c r="K101" s="35">
        <f t="shared" si="19"/>
        <v>99.490238736110442</v>
      </c>
      <c r="L101" s="35">
        <f t="shared" si="17"/>
        <v>99.490238736110442</v>
      </c>
      <c r="M101" s="35">
        <f t="shared" si="18"/>
        <v>26.668965044902031</v>
      </c>
      <c r="N101" s="120"/>
      <c r="O101" s="107"/>
      <c r="P101" s="121"/>
      <c r="Q101" s="65">
        <v>3</v>
      </c>
      <c r="R101" s="65"/>
      <c r="S101" s="65"/>
      <c r="T101" s="65"/>
      <c r="U101" s="65"/>
      <c r="V101" s="65"/>
      <c r="W101" s="65"/>
      <c r="X101" s="65"/>
      <c r="Y101" s="65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  <c r="AJ101" s="63"/>
      <c r="AK101" s="63"/>
    </row>
    <row r="102" spans="1:37" ht="154.5" customHeight="1" x14ac:dyDescent="0.5">
      <c r="A102" s="102"/>
      <c r="B102" s="103"/>
      <c r="C102" s="104"/>
      <c r="D102" s="45" t="s">
        <v>96</v>
      </c>
      <c r="E102" s="48">
        <v>0</v>
      </c>
      <c r="F102" s="48">
        <v>0</v>
      </c>
      <c r="G102" s="36">
        <v>0</v>
      </c>
      <c r="H102" s="36">
        <v>0</v>
      </c>
      <c r="I102" s="36">
        <v>0</v>
      </c>
      <c r="J102" s="52">
        <f t="shared" si="27"/>
        <v>0</v>
      </c>
      <c r="K102" s="35">
        <f t="shared" si="19"/>
        <v>0</v>
      </c>
      <c r="L102" s="35">
        <f t="shared" si="17"/>
        <v>0</v>
      </c>
      <c r="M102" s="35">
        <f t="shared" si="18"/>
        <v>0</v>
      </c>
      <c r="N102" s="120"/>
      <c r="O102" s="107"/>
      <c r="P102" s="121"/>
      <c r="Q102" s="65"/>
      <c r="R102" s="65"/>
      <c r="S102" s="65"/>
      <c r="T102" s="65"/>
      <c r="U102" s="65"/>
      <c r="V102" s="65"/>
      <c r="W102" s="65"/>
      <c r="X102" s="65"/>
      <c r="Y102" s="65"/>
      <c r="Z102" s="63"/>
      <c r="AA102" s="63"/>
      <c r="AB102" s="63"/>
      <c r="AC102" s="63"/>
      <c r="AD102" s="63"/>
      <c r="AE102" s="63"/>
      <c r="AF102" s="63"/>
      <c r="AG102" s="63"/>
      <c r="AH102" s="63"/>
      <c r="AI102" s="63"/>
      <c r="AJ102" s="63"/>
      <c r="AK102" s="63"/>
    </row>
    <row r="103" spans="1:37" ht="107.25" customHeight="1" x14ac:dyDescent="0.5">
      <c r="A103" s="102"/>
      <c r="B103" s="103"/>
      <c r="C103" s="104"/>
      <c r="D103" s="46" t="s">
        <v>106</v>
      </c>
      <c r="E103" s="48">
        <v>9452.6</v>
      </c>
      <c r="F103" s="49">
        <v>6162</v>
      </c>
      <c r="G103" s="36">
        <v>0</v>
      </c>
      <c r="H103" s="36">
        <v>0</v>
      </c>
      <c r="I103" s="36">
        <v>0</v>
      </c>
      <c r="J103" s="52">
        <f t="shared" si="27"/>
        <v>0</v>
      </c>
      <c r="K103" s="35">
        <f t="shared" si="19"/>
        <v>0</v>
      </c>
      <c r="L103" s="35">
        <f t="shared" si="17"/>
        <v>0</v>
      </c>
      <c r="M103" s="35">
        <f t="shared" si="18"/>
        <v>0</v>
      </c>
      <c r="N103" s="120"/>
      <c r="O103" s="107"/>
      <c r="P103" s="121"/>
      <c r="Q103" s="65"/>
      <c r="R103" s="65"/>
      <c r="S103" s="65"/>
      <c r="T103" s="65"/>
      <c r="U103" s="65"/>
      <c r="V103" s="65"/>
      <c r="W103" s="65"/>
      <c r="X103" s="65"/>
      <c r="Y103" s="65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</row>
    <row r="104" spans="1:37" ht="107.25" customHeight="1" x14ac:dyDescent="0.5">
      <c r="A104" s="102"/>
      <c r="B104" s="103"/>
      <c r="C104" s="104"/>
      <c r="D104" s="47" t="s">
        <v>95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52">
        <f t="shared" si="27"/>
        <v>0</v>
      </c>
      <c r="K104" s="35">
        <f t="shared" si="19"/>
        <v>0</v>
      </c>
      <c r="L104" s="35">
        <f t="shared" si="17"/>
        <v>0</v>
      </c>
      <c r="M104" s="35">
        <f t="shared" si="18"/>
        <v>0</v>
      </c>
      <c r="N104" s="120"/>
      <c r="O104" s="107"/>
      <c r="P104" s="121"/>
      <c r="Q104" s="65"/>
      <c r="R104" s="65"/>
      <c r="S104" s="65"/>
      <c r="T104" s="65"/>
      <c r="U104" s="65"/>
      <c r="V104" s="65"/>
      <c r="W104" s="65"/>
      <c r="X104" s="65"/>
      <c r="Y104" s="65"/>
      <c r="Z104" s="63"/>
      <c r="AA104" s="63"/>
      <c r="AB104" s="63"/>
      <c r="AC104" s="63"/>
      <c r="AD104" s="63"/>
      <c r="AE104" s="63"/>
      <c r="AF104" s="63"/>
      <c r="AG104" s="63"/>
      <c r="AH104" s="63"/>
      <c r="AI104" s="63"/>
      <c r="AJ104" s="63"/>
      <c r="AK104" s="63"/>
    </row>
    <row r="105" spans="1:37" ht="147.75" customHeight="1" x14ac:dyDescent="0.5">
      <c r="A105" s="102">
        <v>14</v>
      </c>
      <c r="B105" s="103" t="s">
        <v>49</v>
      </c>
      <c r="C105" s="104">
        <v>13</v>
      </c>
      <c r="D105" s="43" t="s">
        <v>6</v>
      </c>
      <c r="E105" s="34">
        <f>E106+E107+E108+E110</f>
        <v>4565</v>
      </c>
      <c r="F105" s="34">
        <f>F106+F107+F108+F110</f>
        <v>4565</v>
      </c>
      <c r="G105" s="34">
        <f t="shared" ref="G105:I105" si="28">G106+G107+G108+G110</f>
        <v>9</v>
      </c>
      <c r="H105" s="34">
        <f t="shared" si="28"/>
        <v>9</v>
      </c>
      <c r="I105" s="34">
        <f t="shared" si="28"/>
        <v>9</v>
      </c>
      <c r="J105" s="33">
        <f>I105-G105</f>
        <v>0</v>
      </c>
      <c r="K105" s="34">
        <f t="shared" si="19"/>
        <v>100</v>
      </c>
      <c r="L105" s="34">
        <f t="shared" si="17"/>
        <v>100</v>
      </c>
      <c r="M105" s="34">
        <f t="shared" si="18"/>
        <v>0.19715224534501644</v>
      </c>
      <c r="N105" s="119"/>
      <c r="O105" s="107" t="s">
        <v>65</v>
      </c>
      <c r="P105" s="111" t="s">
        <v>88</v>
      </c>
      <c r="Q105" s="65"/>
      <c r="R105" s="65"/>
      <c r="S105" s="65"/>
      <c r="T105" s="65"/>
      <c r="U105" s="65"/>
      <c r="V105" s="65"/>
      <c r="W105" s="65"/>
      <c r="X105" s="65"/>
      <c r="Y105" s="65"/>
      <c r="Z105" s="63"/>
      <c r="AA105" s="63"/>
      <c r="AB105" s="63"/>
      <c r="AC105" s="63"/>
      <c r="AD105" s="63"/>
      <c r="AE105" s="63"/>
      <c r="AF105" s="63"/>
      <c r="AG105" s="63"/>
      <c r="AH105" s="63"/>
      <c r="AI105" s="63"/>
      <c r="AJ105" s="63"/>
      <c r="AK105" s="63"/>
    </row>
    <row r="106" spans="1:37" ht="104.25" customHeight="1" x14ac:dyDescent="0.5">
      <c r="A106" s="102"/>
      <c r="B106" s="103"/>
      <c r="C106" s="104"/>
      <c r="D106" s="44" t="s">
        <v>100</v>
      </c>
      <c r="E106" s="36">
        <v>0</v>
      </c>
      <c r="F106" s="36">
        <v>0</v>
      </c>
      <c r="G106" s="36">
        <v>0</v>
      </c>
      <c r="H106" s="36">
        <v>0</v>
      </c>
      <c r="I106" s="36">
        <v>0</v>
      </c>
      <c r="J106" s="52">
        <f t="shared" ref="J106:J111" si="29">I106-G106</f>
        <v>0</v>
      </c>
      <c r="K106" s="35">
        <f t="shared" si="19"/>
        <v>0</v>
      </c>
      <c r="L106" s="35">
        <f t="shared" si="17"/>
        <v>0</v>
      </c>
      <c r="M106" s="35">
        <f t="shared" si="18"/>
        <v>0</v>
      </c>
      <c r="N106" s="119"/>
      <c r="O106" s="107"/>
      <c r="P106" s="112"/>
      <c r="Q106" s="65"/>
      <c r="R106" s="65"/>
      <c r="S106" s="65"/>
      <c r="T106" s="65"/>
      <c r="U106" s="65"/>
      <c r="V106" s="65"/>
      <c r="W106" s="65"/>
      <c r="X106" s="65"/>
      <c r="Y106" s="65"/>
      <c r="Z106" s="63"/>
      <c r="AA106" s="63"/>
      <c r="AB106" s="63"/>
      <c r="AC106" s="63"/>
      <c r="AD106" s="63"/>
      <c r="AE106" s="63"/>
      <c r="AF106" s="63"/>
      <c r="AG106" s="63"/>
      <c r="AH106" s="63"/>
      <c r="AI106" s="63"/>
      <c r="AJ106" s="63"/>
      <c r="AK106" s="63"/>
    </row>
    <row r="107" spans="1:37" ht="104.25" customHeight="1" x14ac:dyDescent="0.5">
      <c r="A107" s="102"/>
      <c r="B107" s="103"/>
      <c r="C107" s="104"/>
      <c r="D107" s="44" t="s">
        <v>101</v>
      </c>
      <c r="E107" s="48">
        <v>0</v>
      </c>
      <c r="F107" s="48">
        <v>0</v>
      </c>
      <c r="G107" s="48">
        <v>0</v>
      </c>
      <c r="H107" s="48">
        <v>0</v>
      </c>
      <c r="I107" s="48"/>
      <c r="J107" s="52">
        <f t="shared" si="29"/>
        <v>0</v>
      </c>
      <c r="K107" s="35">
        <f t="shared" si="19"/>
        <v>0</v>
      </c>
      <c r="L107" s="35">
        <f t="shared" si="17"/>
        <v>0</v>
      </c>
      <c r="M107" s="35">
        <f t="shared" si="18"/>
        <v>0</v>
      </c>
      <c r="N107" s="119"/>
      <c r="O107" s="107"/>
      <c r="P107" s="112"/>
      <c r="Q107" s="65"/>
      <c r="R107" s="65"/>
      <c r="S107" s="65"/>
      <c r="T107" s="65"/>
      <c r="U107" s="65"/>
      <c r="V107" s="65"/>
      <c r="W107" s="65"/>
      <c r="X107" s="65"/>
      <c r="Y107" s="65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  <c r="AJ107" s="63"/>
      <c r="AK107" s="63"/>
    </row>
    <row r="108" spans="1:37" ht="104.25" customHeight="1" x14ac:dyDescent="0.5">
      <c r="A108" s="102"/>
      <c r="B108" s="103"/>
      <c r="C108" s="104"/>
      <c r="D108" s="44" t="s">
        <v>102</v>
      </c>
      <c r="E108" s="48">
        <v>1106</v>
      </c>
      <c r="F108" s="48">
        <v>1106</v>
      </c>
      <c r="G108" s="48">
        <v>9</v>
      </c>
      <c r="H108" s="48">
        <v>9</v>
      </c>
      <c r="I108" s="48">
        <v>9</v>
      </c>
      <c r="J108" s="52">
        <f t="shared" si="29"/>
        <v>0</v>
      </c>
      <c r="K108" s="35">
        <f t="shared" si="19"/>
        <v>100</v>
      </c>
      <c r="L108" s="35">
        <f t="shared" si="17"/>
        <v>100</v>
      </c>
      <c r="M108" s="35">
        <f t="shared" si="18"/>
        <v>0.81374321880651002</v>
      </c>
      <c r="N108" s="119"/>
      <c r="O108" s="107"/>
      <c r="P108" s="112"/>
      <c r="Q108" s="65"/>
      <c r="R108" s="65"/>
      <c r="S108" s="65"/>
      <c r="T108" s="65"/>
      <c r="U108" s="65"/>
      <c r="V108" s="65"/>
      <c r="W108" s="65"/>
      <c r="X108" s="65"/>
      <c r="Y108" s="65"/>
      <c r="Z108" s="63"/>
      <c r="AA108" s="63"/>
      <c r="AB108" s="63"/>
      <c r="AC108" s="63"/>
      <c r="AD108" s="63"/>
      <c r="AE108" s="63"/>
      <c r="AF108" s="63"/>
      <c r="AG108" s="63"/>
      <c r="AH108" s="63"/>
      <c r="AI108" s="63"/>
      <c r="AJ108" s="63"/>
      <c r="AK108" s="63"/>
    </row>
    <row r="109" spans="1:37" ht="145.5" customHeight="1" x14ac:dyDescent="0.5">
      <c r="A109" s="102"/>
      <c r="B109" s="103"/>
      <c r="C109" s="104"/>
      <c r="D109" s="45" t="s">
        <v>96</v>
      </c>
      <c r="E109" s="48">
        <v>0</v>
      </c>
      <c r="F109" s="48">
        <v>0</v>
      </c>
      <c r="G109" s="36">
        <v>0</v>
      </c>
      <c r="H109" s="36">
        <v>0</v>
      </c>
      <c r="I109" s="36">
        <v>0</v>
      </c>
      <c r="J109" s="52">
        <f t="shared" si="29"/>
        <v>0</v>
      </c>
      <c r="K109" s="35">
        <f t="shared" si="19"/>
        <v>0</v>
      </c>
      <c r="L109" s="35">
        <f t="shared" si="17"/>
        <v>0</v>
      </c>
      <c r="M109" s="35">
        <f t="shared" si="18"/>
        <v>0</v>
      </c>
      <c r="N109" s="119"/>
      <c r="O109" s="107"/>
      <c r="P109" s="112"/>
      <c r="Q109" s="65"/>
      <c r="R109" s="65"/>
      <c r="S109" s="65"/>
      <c r="T109" s="65"/>
      <c r="U109" s="65"/>
      <c r="V109" s="65"/>
      <c r="W109" s="65"/>
      <c r="X109" s="65"/>
      <c r="Y109" s="65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  <c r="AJ109" s="63"/>
      <c r="AK109" s="63"/>
    </row>
    <row r="110" spans="1:37" ht="104.25" customHeight="1" x14ac:dyDescent="0.5">
      <c r="A110" s="102"/>
      <c r="B110" s="103"/>
      <c r="C110" s="104"/>
      <c r="D110" s="46" t="s">
        <v>106</v>
      </c>
      <c r="E110" s="36">
        <v>3459</v>
      </c>
      <c r="F110" s="36">
        <v>3459</v>
      </c>
      <c r="G110" s="36">
        <v>0</v>
      </c>
      <c r="H110" s="36">
        <v>0</v>
      </c>
      <c r="I110" s="36">
        <v>0</v>
      </c>
      <c r="J110" s="52">
        <f t="shared" si="29"/>
        <v>0</v>
      </c>
      <c r="K110" s="35">
        <f t="shared" si="19"/>
        <v>0</v>
      </c>
      <c r="L110" s="35">
        <f t="shared" si="17"/>
        <v>0</v>
      </c>
      <c r="M110" s="35">
        <f t="shared" si="18"/>
        <v>0</v>
      </c>
      <c r="N110" s="119"/>
      <c r="O110" s="107"/>
      <c r="P110" s="112"/>
      <c r="Q110" s="65"/>
      <c r="R110" s="65"/>
      <c r="S110" s="65"/>
      <c r="T110" s="65"/>
      <c r="U110" s="65"/>
      <c r="V110" s="65"/>
      <c r="W110" s="65"/>
      <c r="X110" s="65"/>
      <c r="Y110" s="65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</row>
    <row r="111" spans="1:37" ht="104.25" customHeight="1" x14ac:dyDescent="0.5">
      <c r="A111" s="102"/>
      <c r="B111" s="103"/>
      <c r="C111" s="104"/>
      <c r="D111" s="47" t="s">
        <v>95</v>
      </c>
      <c r="E111" s="36">
        <v>0</v>
      </c>
      <c r="F111" s="36">
        <v>0</v>
      </c>
      <c r="G111" s="36">
        <v>0</v>
      </c>
      <c r="H111" s="36">
        <v>0</v>
      </c>
      <c r="I111" s="36">
        <v>0</v>
      </c>
      <c r="J111" s="52">
        <f t="shared" si="29"/>
        <v>0</v>
      </c>
      <c r="K111" s="35">
        <f t="shared" si="19"/>
        <v>0</v>
      </c>
      <c r="L111" s="35">
        <f t="shared" si="17"/>
        <v>0</v>
      </c>
      <c r="M111" s="35">
        <f t="shared" si="18"/>
        <v>0</v>
      </c>
      <c r="N111" s="119"/>
      <c r="O111" s="107"/>
      <c r="P111" s="112"/>
      <c r="Q111" s="65"/>
      <c r="R111" s="65"/>
      <c r="S111" s="65"/>
      <c r="T111" s="65"/>
      <c r="U111" s="65"/>
      <c r="V111" s="65"/>
      <c r="W111" s="65"/>
      <c r="X111" s="65"/>
      <c r="Y111" s="65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  <c r="AJ111" s="63"/>
      <c r="AK111" s="63"/>
    </row>
    <row r="112" spans="1:37" ht="138" customHeight="1" x14ac:dyDescent="0.5">
      <c r="A112" s="102">
        <v>15</v>
      </c>
      <c r="B112" s="103" t="s">
        <v>50</v>
      </c>
      <c r="C112" s="104">
        <v>7</v>
      </c>
      <c r="D112" s="43" t="s">
        <v>6</v>
      </c>
      <c r="E112" s="34">
        <f>E113+E114+E115+E117</f>
        <v>74620.7</v>
      </c>
      <c r="F112" s="34">
        <f>F113+F114+F115+F117</f>
        <v>131905.29999999999</v>
      </c>
      <c r="G112" s="34">
        <f t="shared" ref="G112:I112" si="30">G113+G114+G115+G117+G116</f>
        <v>4003</v>
      </c>
      <c r="H112" s="34">
        <f t="shared" si="30"/>
        <v>4003.03</v>
      </c>
      <c r="I112" s="34">
        <f t="shared" si="30"/>
        <v>3359.1330899999998</v>
      </c>
      <c r="J112" s="33">
        <f>I112-G112</f>
        <v>-643.86691000000019</v>
      </c>
      <c r="K112" s="34">
        <f t="shared" si="19"/>
        <v>83.914761817922908</v>
      </c>
      <c r="L112" s="34">
        <f t="shared" si="17"/>
        <v>83.915390706969774</v>
      </c>
      <c r="M112" s="34">
        <f t="shared" si="18"/>
        <v>2.5466248058266046</v>
      </c>
      <c r="N112" s="110"/>
      <c r="O112" s="107" t="s">
        <v>92</v>
      </c>
      <c r="P112" s="108" t="s">
        <v>89</v>
      </c>
      <c r="Q112" s="65"/>
      <c r="R112" s="65"/>
      <c r="S112" s="65"/>
      <c r="T112" s="65"/>
      <c r="U112" s="65"/>
      <c r="V112" s="65"/>
      <c r="W112" s="65"/>
      <c r="X112" s="65"/>
      <c r="Y112" s="65"/>
      <c r="Z112" s="63"/>
      <c r="AA112" s="63"/>
      <c r="AB112" s="63"/>
      <c r="AC112" s="63"/>
      <c r="AD112" s="63"/>
      <c r="AE112" s="63"/>
      <c r="AF112" s="63"/>
      <c r="AG112" s="63"/>
      <c r="AH112" s="63"/>
      <c r="AI112" s="63"/>
      <c r="AJ112" s="63"/>
      <c r="AK112" s="63"/>
    </row>
    <row r="113" spans="1:37" ht="104.25" customHeight="1" x14ac:dyDescent="0.5">
      <c r="A113" s="102"/>
      <c r="B113" s="103"/>
      <c r="C113" s="104"/>
      <c r="D113" s="44" t="s">
        <v>100</v>
      </c>
      <c r="E113" s="36">
        <v>0</v>
      </c>
      <c r="F113" s="36">
        <v>0</v>
      </c>
      <c r="G113" s="36">
        <v>0</v>
      </c>
      <c r="H113" s="36">
        <v>0</v>
      </c>
      <c r="I113" s="36">
        <v>0</v>
      </c>
      <c r="J113" s="52">
        <f t="shared" ref="J113:J118" si="31">I113-G113</f>
        <v>0</v>
      </c>
      <c r="K113" s="35">
        <f t="shared" si="19"/>
        <v>0</v>
      </c>
      <c r="L113" s="35">
        <f t="shared" si="17"/>
        <v>0</v>
      </c>
      <c r="M113" s="35">
        <f t="shared" si="18"/>
        <v>0</v>
      </c>
      <c r="N113" s="110"/>
      <c r="O113" s="107"/>
      <c r="P113" s="118"/>
      <c r="Q113" s="65"/>
      <c r="R113" s="65"/>
      <c r="S113" s="65"/>
      <c r="T113" s="65"/>
      <c r="U113" s="65"/>
      <c r="V113" s="65"/>
      <c r="W113" s="65"/>
      <c r="X113" s="65"/>
      <c r="Y113" s="65"/>
      <c r="Z113" s="63"/>
      <c r="AA113" s="63"/>
      <c r="AB113" s="63"/>
      <c r="AC113" s="63"/>
      <c r="AD113" s="63"/>
      <c r="AE113" s="63"/>
      <c r="AF113" s="63"/>
      <c r="AG113" s="63"/>
      <c r="AH113" s="63"/>
      <c r="AI113" s="63"/>
      <c r="AJ113" s="63"/>
      <c r="AK113" s="63"/>
    </row>
    <row r="114" spans="1:37" ht="104.25" customHeight="1" x14ac:dyDescent="0.5">
      <c r="A114" s="102"/>
      <c r="B114" s="103"/>
      <c r="C114" s="104"/>
      <c r="D114" s="44" t="s">
        <v>101</v>
      </c>
      <c r="E114" s="48">
        <v>42613.599999999999</v>
      </c>
      <c r="F114" s="53">
        <v>42613.599999999999</v>
      </c>
      <c r="G114" s="48">
        <v>0</v>
      </c>
      <c r="H114" s="48">
        <v>0</v>
      </c>
      <c r="I114" s="48">
        <v>0</v>
      </c>
      <c r="J114" s="52">
        <f t="shared" si="31"/>
        <v>0</v>
      </c>
      <c r="K114" s="35">
        <f t="shared" si="19"/>
        <v>0</v>
      </c>
      <c r="L114" s="35">
        <f t="shared" si="17"/>
        <v>0</v>
      </c>
      <c r="M114" s="35">
        <f t="shared" si="18"/>
        <v>0</v>
      </c>
      <c r="N114" s="110"/>
      <c r="O114" s="107"/>
      <c r="P114" s="118"/>
      <c r="Q114" s="65"/>
      <c r="R114" s="65"/>
      <c r="S114" s="65"/>
      <c r="T114" s="65"/>
      <c r="U114" s="65"/>
      <c r="V114" s="65"/>
      <c r="W114" s="65"/>
      <c r="X114" s="65"/>
      <c r="Y114" s="65"/>
      <c r="Z114" s="63"/>
      <c r="AA114" s="63"/>
      <c r="AB114" s="63"/>
      <c r="AC114" s="63"/>
      <c r="AD114" s="63"/>
      <c r="AE114" s="63"/>
      <c r="AF114" s="63"/>
      <c r="AG114" s="63"/>
      <c r="AH114" s="63"/>
      <c r="AI114" s="63"/>
      <c r="AJ114" s="63"/>
      <c r="AK114" s="63"/>
    </row>
    <row r="115" spans="1:37" ht="104.25" customHeight="1" x14ac:dyDescent="0.5">
      <c r="A115" s="102"/>
      <c r="B115" s="103"/>
      <c r="C115" s="104"/>
      <c r="D115" s="44" t="s">
        <v>102</v>
      </c>
      <c r="E115" s="48">
        <v>25007.1</v>
      </c>
      <c r="F115" s="53">
        <v>82291.7</v>
      </c>
      <c r="G115" s="48">
        <v>4003</v>
      </c>
      <c r="H115" s="48">
        <v>4003.03</v>
      </c>
      <c r="I115" s="48">
        <v>3359.1330899999998</v>
      </c>
      <c r="J115" s="52">
        <f t="shared" si="31"/>
        <v>-643.86691000000019</v>
      </c>
      <c r="K115" s="35">
        <f t="shared" si="19"/>
        <v>83.914761817922908</v>
      </c>
      <c r="L115" s="35">
        <f t="shared" si="17"/>
        <v>83.915390706969774</v>
      </c>
      <c r="M115" s="35">
        <f t="shared" si="18"/>
        <v>4.0819828609689672</v>
      </c>
      <c r="N115" s="110"/>
      <c r="O115" s="107"/>
      <c r="P115" s="118"/>
      <c r="Q115" s="65"/>
      <c r="R115" s="65"/>
      <c r="S115" s="65"/>
      <c r="T115" s="65"/>
      <c r="U115" s="65"/>
      <c r="V115" s="65"/>
      <c r="W115" s="65"/>
      <c r="X115" s="65"/>
      <c r="Y115" s="65"/>
      <c r="Z115" s="63"/>
      <c r="AA115" s="63"/>
      <c r="AB115" s="63"/>
      <c r="AC115" s="63"/>
      <c r="AD115" s="63"/>
      <c r="AE115" s="63"/>
      <c r="AF115" s="63"/>
      <c r="AG115" s="63"/>
      <c r="AH115" s="63"/>
      <c r="AI115" s="63"/>
      <c r="AJ115" s="63"/>
      <c r="AK115" s="63"/>
    </row>
    <row r="116" spans="1:37" ht="135.75" customHeight="1" x14ac:dyDescent="0.5">
      <c r="A116" s="102"/>
      <c r="B116" s="103"/>
      <c r="C116" s="104"/>
      <c r="D116" s="45" t="s">
        <v>96</v>
      </c>
      <c r="E116" s="48">
        <v>0</v>
      </c>
      <c r="F116" s="53" t="s">
        <v>110</v>
      </c>
      <c r="G116" s="36">
        <v>0</v>
      </c>
      <c r="H116" s="36">
        <v>0</v>
      </c>
      <c r="I116" s="36">
        <v>0</v>
      </c>
      <c r="J116" s="52">
        <f t="shared" si="31"/>
        <v>0</v>
      </c>
      <c r="K116" s="35">
        <f t="shared" si="19"/>
        <v>0</v>
      </c>
      <c r="L116" s="35">
        <f t="shared" si="17"/>
        <v>0</v>
      </c>
      <c r="M116" s="35">
        <f t="shared" si="18"/>
        <v>0</v>
      </c>
      <c r="N116" s="110"/>
      <c r="O116" s="107"/>
      <c r="P116" s="118"/>
      <c r="Q116" s="65"/>
      <c r="R116" s="65"/>
      <c r="S116" s="65"/>
      <c r="T116" s="65"/>
      <c r="U116" s="65"/>
      <c r="V116" s="65"/>
      <c r="W116" s="65"/>
      <c r="X116" s="65"/>
      <c r="Y116" s="65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  <c r="AJ116" s="63"/>
      <c r="AK116" s="63"/>
    </row>
    <row r="117" spans="1:37" ht="104.25" customHeight="1" x14ac:dyDescent="0.5">
      <c r="A117" s="102"/>
      <c r="B117" s="103"/>
      <c r="C117" s="104"/>
      <c r="D117" s="46" t="s">
        <v>106</v>
      </c>
      <c r="E117" s="48">
        <v>7000</v>
      </c>
      <c r="F117" s="54">
        <v>7000</v>
      </c>
      <c r="G117" s="36">
        <v>0</v>
      </c>
      <c r="H117" s="36">
        <v>0</v>
      </c>
      <c r="I117" s="36">
        <v>0</v>
      </c>
      <c r="J117" s="52">
        <f t="shared" si="31"/>
        <v>0</v>
      </c>
      <c r="K117" s="35">
        <f t="shared" si="19"/>
        <v>0</v>
      </c>
      <c r="L117" s="35">
        <f t="shared" si="17"/>
        <v>0</v>
      </c>
      <c r="M117" s="35">
        <f t="shared" si="18"/>
        <v>0</v>
      </c>
      <c r="N117" s="110"/>
      <c r="O117" s="107"/>
      <c r="P117" s="118"/>
      <c r="Q117" s="65"/>
      <c r="R117" s="65"/>
      <c r="S117" s="65"/>
      <c r="T117" s="65"/>
      <c r="U117" s="65"/>
      <c r="V117" s="65"/>
      <c r="W117" s="65"/>
      <c r="X117" s="65"/>
      <c r="Y117" s="65"/>
      <c r="Z117" s="63"/>
      <c r="AA117" s="63"/>
      <c r="AB117" s="63"/>
      <c r="AC117" s="63"/>
      <c r="AD117" s="63"/>
      <c r="AE117" s="63"/>
      <c r="AF117" s="63"/>
      <c r="AG117" s="63"/>
      <c r="AH117" s="63"/>
      <c r="AI117" s="63"/>
      <c r="AJ117" s="63"/>
      <c r="AK117" s="63"/>
    </row>
    <row r="118" spans="1:37" ht="104.25" customHeight="1" x14ac:dyDescent="0.5">
      <c r="A118" s="102"/>
      <c r="B118" s="103"/>
      <c r="C118" s="104"/>
      <c r="D118" s="47" t="s">
        <v>95</v>
      </c>
      <c r="E118" s="36">
        <v>0</v>
      </c>
      <c r="F118" s="36">
        <v>0</v>
      </c>
      <c r="G118" s="36">
        <v>0</v>
      </c>
      <c r="H118" s="36">
        <v>0</v>
      </c>
      <c r="I118" s="36">
        <v>0</v>
      </c>
      <c r="J118" s="52">
        <f t="shared" si="31"/>
        <v>0</v>
      </c>
      <c r="K118" s="35">
        <f t="shared" si="19"/>
        <v>0</v>
      </c>
      <c r="L118" s="35">
        <f t="shared" si="17"/>
        <v>0</v>
      </c>
      <c r="M118" s="35">
        <f t="shared" si="18"/>
        <v>0</v>
      </c>
      <c r="N118" s="110"/>
      <c r="O118" s="107"/>
      <c r="P118" s="118"/>
      <c r="Q118" s="65"/>
      <c r="R118" s="65"/>
      <c r="S118" s="65"/>
      <c r="T118" s="65"/>
      <c r="U118" s="65"/>
      <c r="V118" s="65"/>
      <c r="W118" s="65"/>
      <c r="X118" s="65"/>
      <c r="Y118" s="65"/>
      <c r="Z118" s="63"/>
      <c r="AA118" s="63"/>
      <c r="AB118" s="63"/>
      <c r="AC118" s="63"/>
      <c r="AD118" s="63"/>
      <c r="AE118" s="63"/>
      <c r="AF118" s="63"/>
      <c r="AG118" s="63"/>
      <c r="AH118" s="63"/>
      <c r="AI118" s="63"/>
      <c r="AJ118" s="63"/>
      <c r="AK118" s="63"/>
    </row>
    <row r="119" spans="1:37" ht="115.5" customHeight="1" x14ac:dyDescent="0.5">
      <c r="A119" s="102">
        <v>16</v>
      </c>
      <c r="B119" s="103" t="s">
        <v>51</v>
      </c>
      <c r="C119" s="104">
        <v>5</v>
      </c>
      <c r="D119" s="43" t="s">
        <v>6</v>
      </c>
      <c r="E119" s="70">
        <f>E120+E121+E122+E124</f>
        <v>31250.5</v>
      </c>
      <c r="F119" s="70">
        <f>F120+F121+F122+F124+F123</f>
        <v>42867.81093</v>
      </c>
      <c r="G119" s="70">
        <f t="shared" ref="G119:I119" si="32">G120+G121+G122+G124</f>
        <v>11595.7</v>
      </c>
      <c r="H119" s="70">
        <f t="shared" si="32"/>
        <v>13893.37637</v>
      </c>
      <c r="I119" s="70">
        <f t="shared" si="32"/>
        <v>10961.237019999999</v>
      </c>
      <c r="J119" s="71">
        <f>I119-G119</f>
        <v>-634.46298000000206</v>
      </c>
      <c r="K119" s="70">
        <f t="shared" si="19"/>
        <v>78.895415542535957</v>
      </c>
      <c r="L119" s="70">
        <f t="shared" si="17"/>
        <v>94.528463309675132</v>
      </c>
      <c r="M119" s="70">
        <f t="shared" si="18"/>
        <v>25.569854821602384</v>
      </c>
      <c r="N119" s="105"/>
      <c r="O119" s="107" t="s">
        <v>63</v>
      </c>
      <c r="P119" s="111" t="s">
        <v>105</v>
      </c>
      <c r="Q119" s="65"/>
      <c r="R119" s="65"/>
      <c r="S119" s="65"/>
      <c r="T119" s="65"/>
      <c r="U119" s="65"/>
      <c r="V119" s="65"/>
      <c r="W119" s="65"/>
      <c r="X119" s="65"/>
      <c r="Y119" s="65"/>
      <c r="Z119" s="63"/>
      <c r="AA119" s="63"/>
      <c r="AB119" s="63"/>
      <c r="AC119" s="63"/>
      <c r="AD119" s="63"/>
      <c r="AE119" s="63"/>
      <c r="AF119" s="63"/>
      <c r="AG119" s="63"/>
      <c r="AH119" s="63"/>
      <c r="AI119" s="63"/>
      <c r="AJ119" s="63"/>
      <c r="AK119" s="63"/>
    </row>
    <row r="120" spans="1:37" ht="115.5" customHeight="1" x14ac:dyDescent="0.5">
      <c r="A120" s="102"/>
      <c r="B120" s="103"/>
      <c r="C120" s="104"/>
      <c r="D120" s="44" t="s">
        <v>100</v>
      </c>
      <c r="E120" s="68">
        <v>0</v>
      </c>
      <c r="F120" s="68">
        <v>0</v>
      </c>
      <c r="G120" s="68">
        <v>0</v>
      </c>
      <c r="H120" s="68">
        <v>0</v>
      </c>
      <c r="I120" s="68">
        <v>0</v>
      </c>
      <c r="J120" s="52">
        <f t="shared" ref="J120:J125" si="33">I120-G120</f>
        <v>0</v>
      </c>
      <c r="K120" s="69">
        <f t="shared" si="19"/>
        <v>0</v>
      </c>
      <c r="L120" s="69">
        <f t="shared" si="17"/>
        <v>0</v>
      </c>
      <c r="M120" s="69">
        <f t="shared" si="18"/>
        <v>0</v>
      </c>
      <c r="N120" s="117"/>
      <c r="O120" s="107"/>
      <c r="P120" s="112"/>
      <c r="Q120" s="65"/>
      <c r="R120" s="65"/>
      <c r="S120" s="65"/>
      <c r="T120" s="65"/>
      <c r="U120" s="65"/>
      <c r="V120" s="65"/>
      <c r="W120" s="65"/>
      <c r="X120" s="65"/>
      <c r="Y120" s="65"/>
      <c r="Z120" s="63"/>
      <c r="AA120" s="63"/>
      <c r="AB120" s="63"/>
      <c r="AC120" s="63"/>
      <c r="AD120" s="63"/>
      <c r="AE120" s="63"/>
      <c r="AF120" s="63"/>
      <c r="AG120" s="63"/>
      <c r="AH120" s="63"/>
      <c r="AI120" s="63"/>
      <c r="AJ120" s="63"/>
      <c r="AK120" s="63"/>
    </row>
    <row r="121" spans="1:37" ht="115.5" customHeight="1" x14ac:dyDescent="0.5">
      <c r="A121" s="102"/>
      <c r="B121" s="103"/>
      <c r="C121" s="104"/>
      <c r="D121" s="44" t="s">
        <v>101</v>
      </c>
      <c r="E121" s="48">
        <v>0</v>
      </c>
      <c r="F121" s="48">
        <v>0</v>
      </c>
      <c r="G121" s="48">
        <v>0</v>
      </c>
      <c r="H121" s="48">
        <v>0</v>
      </c>
      <c r="I121" s="48">
        <v>0</v>
      </c>
      <c r="J121" s="52">
        <f t="shared" si="33"/>
        <v>0</v>
      </c>
      <c r="K121" s="69">
        <f t="shared" si="19"/>
        <v>0</v>
      </c>
      <c r="L121" s="69">
        <f t="shared" si="17"/>
        <v>0</v>
      </c>
      <c r="M121" s="69">
        <f t="shared" si="18"/>
        <v>0</v>
      </c>
      <c r="N121" s="117"/>
      <c r="O121" s="107"/>
      <c r="P121" s="112"/>
      <c r="Q121" s="65"/>
      <c r="R121" s="65"/>
      <c r="S121" s="65"/>
      <c r="T121" s="65"/>
      <c r="U121" s="65"/>
      <c r="V121" s="65"/>
      <c r="W121" s="65"/>
      <c r="X121" s="65"/>
      <c r="Y121" s="65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  <c r="AJ121" s="63"/>
      <c r="AK121" s="63"/>
    </row>
    <row r="122" spans="1:37" ht="115.5" customHeight="1" x14ac:dyDescent="0.5">
      <c r="A122" s="102"/>
      <c r="B122" s="103"/>
      <c r="C122" s="104"/>
      <c r="D122" s="44" t="s">
        <v>102</v>
      </c>
      <c r="E122" s="48">
        <v>31250.5</v>
      </c>
      <c r="F122" s="48">
        <v>42867.81093</v>
      </c>
      <c r="G122" s="49">
        <v>11595.7</v>
      </c>
      <c r="H122" s="49">
        <v>13893.37637</v>
      </c>
      <c r="I122" s="49">
        <v>10961.237019999999</v>
      </c>
      <c r="J122" s="52">
        <f>I122-G122</f>
        <v>-634.46298000000206</v>
      </c>
      <c r="K122" s="69">
        <f t="shared" si="19"/>
        <v>78.895415542535957</v>
      </c>
      <c r="L122" s="69">
        <f t="shared" si="17"/>
        <v>94.528463309675132</v>
      </c>
      <c r="M122" s="69">
        <f t="shared" si="18"/>
        <v>25.569854821602384</v>
      </c>
      <c r="N122" s="117"/>
      <c r="O122" s="107"/>
      <c r="P122" s="112"/>
      <c r="Q122" s="65"/>
      <c r="R122" s="65"/>
      <c r="S122" s="65"/>
      <c r="T122" s="65"/>
      <c r="U122" s="65"/>
      <c r="V122" s="65"/>
      <c r="W122" s="65"/>
      <c r="X122" s="65"/>
      <c r="Y122" s="65"/>
      <c r="Z122" s="63"/>
      <c r="AA122" s="63"/>
      <c r="AB122" s="63"/>
      <c r="AC122" s="63"/>
      <c r="AD122" s="63"/>
      <c r="AE122" s="63"/>
      <c r="AF122" s="63"/>
      <c r="AG122" s="63"/>
      <c r="AH122" s="63"/>
      <c r="AI122" s="63"/>
      <c r="AJ122" s="63"/>
      <c r="AK122" s="63"/>
    </row>
    <row r="123" spans="1:37" ht="115.5" customHeight="1" x14ac:dyDescent="0.5">
      <c r="A123" s="102"/>
      <c r="B123" s="103"/>
      <c r="C123" s="104"/>
      <c r="D123" s="45" t="s">
        <v>96</v>
      </c>
      <c r="E123" s="48">
        <v>0</v>
      </c>
      <c r="F123" s="48">
        <v>0</v>
      </c>
      <c r="G123" s="68">
        <v>0</v>
      </c>
      <c r="H123" s="68">
        <v>0</v>
      </c>
      <c r="I123" s="68">
        <v>0</v>
      </c>
      <c r="J123" s="52">
        <f t="shared" si="33"/>
        <v>0</v>
      </c>
      <c r="K123" s="69">
        <f t="shared" si="19"/>
        <v>0</v>
      </c>
      <c r="L123" s="69">
        <f t="shared" si="17"/>
        <v>0</v>
      </c>
      <c r="M123" s="69">
        <f t="shared" si="18"/>
        <v>0</v>
      </c>
      <c r="N123" s="117"/>
      <c r="O123" s="107"/>
      <c r="P123" s="112"/>
      <c r="Q123" s="65"/>
      <c r="R123" s="65"/>
      <c r="S123" s="65"/>
      <c r="T123" s="65"/>
      <c r="U123" s="65"/>
      <c r="V123" s="65"/>
      <c r="W123" s="65"/>
      <c r="X123" s="65"/>
      <c r="Y123" s="65"/>
      <c r="Z123" s="63"/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</row>
    <row r="124" spans="1:37" ht="115.5" customHeight="1" x14ac:dyDescent="0.5">
      <c r="A124" s="102"/>
      <c r="B124" s="103"/>
      <c r="C124" s="104"/>
      <c r="D124" s="46" t="s">
        <v>106</v>
      </c>
      <c r="E124" s="48">
        <v>0</v>
      </c>
      <c r="F124" s="68">
        <v>0</v>
      </c>
      <c r="G124" s="68">
        <v>0</v>
      </c>
      <c r="H124" s="68">
        <v>0</v>
      </c>
      <c r="I124" s="68">
        <v>0</v>
      </c>
      <c r="J124" s="52">
        <f t="shared" si="33"/>
        <v>0</v>
      </c>
      <c r="K124" s="69">
        <f t="shared" si="19"/>
        <v>0</v>
      </c>
      <c r="L124" s="69">
        <f t="shared" si="17"/>
        <v>0</v>
      </c>
      <c r="M124" s="69">
        <f t="shared" si="18"/>
        <v>0</v>
      </c>
      <c r="N124" s="117"/>
      <c r="O124" s="107"/>
      <c r="P124" s="112"/>
      <c r="Q124" s="65"/>
      <c r="R124" s="65"/>
      <c r="S124" s="65"/>
      <c r="T124" s="65"/>
      <c r="U124" s="65"/>
      <c r="V124" s="65"/>
      <c r="W124" s="65"/>
      <c r="X124" s="65"/>
      <c r="Y124" s="65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</row>
    <row r="125" spans="1:37" ht="115.5" customHeight="1" x14ac:dyDescent="0.5">
      <c r="A125" s="102"/>
      <c r="B125" s="103"/>
      <c r="C125" s="104"/>
      <c r="D125" s="47" t="s">
        <v>95</v>
      </c>
      <c r="E125" s="68">
        <v>0</v>
      </c>
      <c r="F125" s="68">
        <v>0</v>
      </c>
      <c r="G125" s="68">
        <v>0</v>
      </c>
      <c r="H125" s="68">
        <v>0</v>
      </c>
      <c r="I125" s="68">
        <v>0</v>
      </c>
      <c r="J125" s="52">
        <f t="shared" si="33"/>
        <v>0</v>
      </c>
      <c r="K125" s="69">
        <f t="shared" si="19"/>
        <v>0</v>
      </c>
      <c r="L125" s="69">
        <f t="shared" si="17"/>
        <v>0</v>
      </c>
      <c r="M125" s="69">
        <f t="shared" si="18"/>
        <v>0</v>
      </c>
      <c r="N125" s="117"/>
      <c r="O125" s="107"/>
      <c r="P125" s="112"/>
      <c r="Q125" s="65"/>
      <c r="R125" s="65"/>
      <c r="S125" s="65"/>
      <c r="T125" s="65"/>
      <c r="U125" s="65"/>
      <c r="V125" s="65"/>
      <c r="W125" s="65"/>
      <c r="X125" s="65"/>
      <c r="Y125" s="65"/>
      <c r="Z125" s="63"/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</row>
    <row r="126" spans="1:37" ht="131.25" customHeight="1" x14ac:dyDescent="0.5">
      <c r="A126" s="102">
        <v>17</v>
      </c>
      <c r="B126" s="116" t="s">
        <v>52</v>
      </c>
      <c r="C126" s="104">
        <v>7</v>
      </c>
      <c r="D126" s="43" t="s">
        <v>6</v>
      </c>
      <c r="E126" s="70">
        <f>E127+E128+E129+E131+E130</f>
        <v>400808.647</v>
      </c>
      <c r="F126" s="70">
        <f>F127+F128+F129+F131+F130</f>
        <v>400808.49999999994</v>
      </c>
      <c r="G126" s="70">
        <f t="shared" ref="G126:I126" si="34">G127+G128+G129+G131+G130</f>
        <v>91800.75</v>
      </c>
      <c r="H126" s="70">
        <f t="shared" si="34"/>
        <v>91800.45</v>
      </c>
      <c r="I126" s="70">
        <f t="shared" si="34"/>
        <v>90730.6</v>
      </c>
      <c r="J126" s="71">
        <f>I126-G126</f>
        <v>-1070.1499999999942</v>
      </c>
      <c r="K126" s="70">
        <f t="shared" si="19"/>
        <v>98.834591769430332</v>
      </c>
      <c r="L126" s="70">
        <f t="shared" si="17"/>
        <v>98.834268783207108</v>
      </c>
      <c r="M126" s="70">
        <f t="shared" si="18"/>
        <v>22.636895175626272</v>
      </c>
      <c r="N126" s="105"/>
      <c r="O126" s="107" t="s">
        <v>68</v>
      </c>
      <c r="P126" s="111" t="s">
        <v>90</v>
      </c>
      <c r="Q126" s="65"/>
      <c r="R126" s="65"/>
      <c r="S126" s="65"/>
      <c r="T126" s="65"/>
      <c r="U126" s="65"/>
      <c r="V126" s="65"/>
      <c r="W126" s="65"/>
      <c r="X126" s="65"/>
      <c r="Y126" s="65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</row>
    <row r="127" spans="1:37" ht="115.5" customHeight="1" x14ac:dyDescent="0.5">
      <c r="A127" s="102"/>
      <c r="B127" s="116"/>
      <c r="C127" s="104"/>
      <c r="D127" s="44" t="s">
        <v>100</v>
      </c>
      <c r="E127" s="68">
        <v>0</v>
      </c>
      <c r="F127" s="68">
        <v>0</v>
      </c>
      <c r="G127" s="68">
        <v>0</v>
      </c>
      <c r="H127" s="68">
        <v>0</v>
      </c>
      <c r="I127" s="68">
        <v>0</v>
      </c>
      <c r="J127" s="52">
        <f t="shared" ref="J127:J132" si="35">I127-G127</f>
        <v>0</v>
      </c>
      <c r="K127" s="69">
        <f t="shared" si="19"/>
        <v>0</v>
      </c>
      <c r="L127" s="69">
        <f t="shared" si="17"/>
        <v>0</v>
      </c>
      <c r="M127" s="69">
        <f t="shared" si="18"/>
        <v>0</v>
      </c>
      <c r="N127" s="105"/>
      <c r="O127" s="107"/>
      <c r="P127" s="112"/>
      <c r="Q127" s="65"/>
      <c r="R127" s="65"/>
      <c r="S127" s="65"/>
      <c r="T127" s="65"/>
      <c r="U127" s="65"/>
      <c r="V127" s="65"/>
      <c r="W127" s="65"/>
      <c r="X127" s="65"/>
      <c r="Y127" s="65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</row>
    <row r="128" spans="1:37" ht="115.5" customHeight="1" x14ac:dyDescent="0.5">
      <c r="A128" s="102"/>
      <c r="B128" s="116"/>
      <c r="C128" s="104"/>
      <c r="D128" s="44" t="s">
        <v>101</v>
      </c>
      <c r="E128" s="48">
        <v>96480.6</v>
      </c>
      <c r="F128" s="48">
        <v>96480.6</v>
      </c>
      <c r="G128" s="48">
        <v>19296.3</v>
      </c>
      <c r="H128" s="48">
        <v>19296</v>
      </c>
      <c r="I128" s="48">
        <v>19296</v>
      </c>
      <c r="J128" s="52">
        <f t="shared" si="35"/>
        <v>-0.2999999999992724</v>
      </c>
      <c r="K128" s="69">
        <f t="shared" si="19"/>
        <v>100</v>
      </c>
      <c r="L128" s="69">
        <f t="shared" si="17"/>
        <v>99.998445297803201</v>
      </c>
      <c r="M128" s="69">
        <f t="shared" si="18"/>
        <v>19.999875622664039</v>
      </c>
      <c r="N128" s="105"/>
      <c r="O128" s="107"/>
      <c r="P128" s="112"/>
      <c r="Q128" s="65"/>
      <c r="R128" s="65"/>
      <c r="S128" s="65"/>
      <c r="T128" s="65"/>
      <c r="U128" s="65"/>
      <c r="V128" s="65"/>
      <c r="W128" s="65"/>
      <c r="X128" s="65"/>
      <c r="Y128" s="65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  <c r="AJ128" s="63"/>
      <c r="AK128" s="63"/>
    </row>
    <row r="129" spans="1:37" ht="115.5" customHeight="1" x14ac:dyDescent="0.5">
      <c r="A129" s="102"/>
      <c r="B129" s="116"/>
      <c r="C129" s="104"/>
      <c r="D129" s="44" t="s">
        <v>102</v>
      </c>
      <c r="E129" s="48">
        <v>276705.8</v>
      </c>
      <c r="F129" s="48">
        <v>302807.59999999998</v>
      </c>
      <c r="G129" s="68">
        <v>72504.45</v>
      </c>
      <c r="H129" s="68">
        <v>72504.45</v>
      </c>
      <c r="I129" s="68">
        <v>71434.600000000006</v>
      </c>
      <c r="J129" s="52">
        <f t="shared" si="35"/>
        <v>-1069.8499999999913</v>
      </c>
      <c r="K129" s="69">
        <f t="shared" si="19"/>
        <v>98.524435396723945</v>
      </c>
      <c r="L129" s="69">
        <f t="shared" si="17"/>
        <v>98.524435396723945</v>
      </c>
      <c r="M129" s="69">
        <f t="shared" si="18"/>
        <v>23.590755317898235</v>
      </c>
      <c r="N129" s="105"/>
      <c r="O129" s="107"/>
      <c r="P129" s="112"/>
      <c r="Q129" s="65"/>
      <c r="R129" s="65"/>
      <c r="S129" s="65"/>
      <c r="T129" s="65"/>
      <c r="U129" s="65"/>
      <c r="V129" s="65"/>
      <c r="W129" s="65"/>
      <c r="X129" s="65"/>
      <c r="Y129" s="65"/>
      <c r="Z129" s="63"/>
      <c r="AA129" s="63"/>
      <c r="AB129" s="63"/>
      <c r="AC129" s="63"/>
      <c r="AD129" s="63"/>
      <c r="AE129" s="63"/>
      <c r="AF129" s="63"/>
      <c r="AG129" s="63"/>
      <c r="AH129" s="63"/>
      <c r="AI129" s="63"/>
      <c r="AJ129" s="63"/>
      <c r="AK129" s="63"/>
    </row>
    <row r="130" spans="1:37" ht="115.5" customHeight="1" x14ac:dyDescent="0.5">
      <c r="A130" s="102"/>
      <c r="B130" s="116"/>
      <c r="C130" s="104"/>
      <c r="D130" s="45" t="s">
        <v>96</v>
      </c>
      <c r="E130" s="48">
        <v>526.447</v>
      </c>
      <c r="F130" s="73">
        <v>0</v>
      </c>
      <c r="G130" s="73">
        <v>0</v>
      </c>
      <c r="H130" s="73">
        <v>0</v>
      </c>
      <c r="I130" s="73">
        <v>0</v>
      </c>
      <c r="J130" s="52">
        <f t="shared" si="35"/>
        <v>0</v>
      </c>
      <c r="K130" s="69">
        <f t="shared" si="19"/>
        <v>0</v>
      </c>
      <c r="L130" s="69">
        <f t="shared" si="17"/>
        <v>0</v>
      </c>
      <c r="M130" s="69">
        <f t="shared" si="18"/>
        <v>0</v>
      </c>
      <c r="N130" s="105"/>
      <c r="O130" s="107"/>
      <c r="P130" s="112"/>
      <c r="Q130" s="65"/>
      <c r="R130" s="65"/>
      <c r="S130" s="65"/>
      <c r="T130" s="65"/>
      <c r="U130" s="65"/>
      <c r="V130" s="65"/>
      <c r="W130" s="65"/>
      <c r="X130" s="65"/>
      <c r="Y130" s="65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  <c r="AJ130" s="63"/>
      <c r="AK130" s="63"/>
    </row>
    <row r="131" spans="1:37" ht="115.5" customHeight="1" x14ac:dyDescent="0.5">
      <c r="A131" s="102"/>
      <c r="B131" s="116"/>
      <c r="C131" s="104"/>
      <c r="D131" s="46" t="s">
        <v>106</v>
      </c>
      <c r="E131" s="68">
        <v>27095.8</v>
      </c>
      <c r="F131" s="72">
        <v>1520.3</v>
      </c>
      <c r="G131" s="68">
        <v>0</v>
      </c>
      <c r="H131" s="68">
        <v>0</v>
      </c>
      <c r="I131" s="68">
        <v>0</v>
      </c>
      <c r="J131" s="52">
        <f t="shared" si="35"/>
        <v>0</v>
      </c>
      <c r="K131" s="69">
        <f t="shared" si="19"/>
        <v>0</v>
      </c>
      <c r="L131" s="69">
        <f t="shared" si="17"/>
        <v>0</v>
      </c>
      <c r="M131" s="69">
        <f t="shared" si="18"/>
        <v>0</v>
      </c>
      <c r="N131" s="105"/>
      <c r="O131" s="107"/>
      <c r="P131" s="112"/>
      <c r="Q131" s="65"/>
      <c r="R131" s="65"/>
      <c r="S131" s="65"/>
      <c r="T131" s="65"/>
      <c r="U131" s="65"/>
      <c r="V131" s="65"/>
      <c r="W131" s="65"/>
      <c r="X131" s="65"/>
      <c r="Y131" s="65"/>
      <c r="Z131" s="63"/>
      <c r="AA131" s="63"/>
      <c r="AB131" s="63"/>
      <c r="AC131" s="63"/>
      <c r="AD131" s="63"/>
      <c r="AE131" s="63"/>
      <c r="AF131" s="63"/>
      <c r="AG131" s="63"/>
      <c r="AH131" s="63"/>
      <c r="AI131" s="63"/>
      <c r="AJ131" s="63"/>
      <c r="AK131" s="63"/>
    </row>
    <row r="132" spans="1:37" ht="115.5" customHeight="1" x14ac:dyDescent="0.5">
      <c r="A132" s="102"/>
      <c r="B132" s="116"/>
      <c r="C132" s="104"/>
      <c r="D132" s="47" t="s">
        <v>95</v>
      </c>
      <c r="E132" s="68">
        <v>0</v>
      </c>
      <c r="F132" s="68">
        <v>0</v>
      </c>
      <c r="G132" s="68">
        <v>0</v>
      </c>
      <c r="H132" s="68">
        <v>0</v>
      </c>
      <c r="I132" s="68">
        <v>0</v>
      </c>
      <c r="J132" s="52">
        <f t="shared" si="35"/>
        <v>0</v>
      </c>
      <c r="K132" s="69">
        <f t="shared" si="19"/>
        <v>0</v>
      </c>
      <c r="L132" s="69">
        <f t="shared" si="17"/>
        <v>0</v>
      </c>
      <c r="M132" s="69">
        <f t="shared" si="18"/>
        <v>0</v>
      </c>
      <c r="N132" s="105"/>
      <c r="O132" s="107"/>
      <c r="P132" s="112"/>
      <c r="Q132" s="65"/>
      <c r="R132" s="65"/>
      <c r="S132" s="65"/>
      <c r="T132" s="65"/>
      <c r="U132" s="65"/>
      <c r="V132" s="65"/>
      <c r="W132" s="65"/>
      <c r="X132" s="65"/>
      <c r="Y132" s="65"/>
      <c r="Z132" s="63"/>
      <c r="AA132" s="63"/>
      <c r="AB132" s="63"/>
      <c r="AC132" s="63"/>
      <c r="AD132" s="63"/>
      <c r="AE132" s="63"/>
      <c r="AF132" s="63"/>
      <c r="AG132" s="63"/>
      <c r="AH132" s="63"/>
      <c r="AI132" s="63"/>
      <c r="AJ132" s="63"/>
      <c r="AK132" s="63"/>
    </row>
    <row r="133" spans="1:37" ht="105" customHeight="1" x14ac:dyDescent="0.5">
      <c r="A133" s="102">
        <v>18</v>
      </c>
      <c r="B133" s="103" t="s">
        <v>53</v>
      </c>
      <c r="C133" s="104">
        <v>9</v>
      </c>
      <c r="D133" s="43" t="s">
        <v>6</v>
      </c>
      <c r="E133" s="34">
        <f>E134+E135+E136+E138</f>
        <v>2983.3</v>
      </c>
      <c r="F133" s="34">
        <f t="shared" ref="F133:I133" si="36">F134+F135+F136+F138</f>
        <v>2983.3</v>
      </c>
      <c r="G133" s="70">
        <f t="shared" si="36"/>
        <v>593.9</v>
      </c>
      <c r="H133" s="70">
        <f t="shared" si="36"/>
        <v>591.1</v>
      </c>
      <c r="I133" s="70">
        <f t="shared" si="36"/>
        <v>509.6422</v>
      </c>
      <c r="J133" s="33">
        <f>I133-G133</f>
        <v>-84.257799999999975</v>
      </c>
      <c r="K133" s="34">
        <f t="shared" si="19"/>
        <v>86.219286076805957</v>
      </c>
      <c r="L133" s="34">
        <f t="shared" si="17"/>
        <v>85.812796767132511</v>
      </c>
      <c r="M133" s="34">
        <f t="shared" si="18"/>
        <v>17.083169644353568</v>
      </c>
      <c r="N133" s="110"/>
      <c r="O133" s="107" t="s">
        <v>64</v>
      </c>
      <c r="P133" s="114" t="s">
        <v>91</v>
      </c>
      <c r="Q133" s="65"/>
      <c r="R133" s="65"/>
      <c r="S133" s="65"/>
      <c r="T133" s="65"/>
      <c r="U133" s="65"/>
      <c r="V133" s="65"/>
      <c r="W133" s="65"/>
      <c r="X133" s="65"/>
      <c r="Y133" s="65"/>
      <c r="Z133" s="63"/>
      <c r="AA133" s="63"/>
      <c r="AB133" s="63"/>
      <c r="AC133" s="63"/>
      <c r="AD133" s="63"/>
      <c r="AE133" s="63"/>
      <c r="AF133" s="63"/>
      <c r="AG133" s="63"/>
      <c r="AH133" s="63"/>
      <c r="AI133" s="63"/>
      <c r="AJ133" s="63"/>
      <c r="AK133" s="63"/>
    </row>
    <row r="134" spans="1:37" ht="105" customHeight="1" x14ac:dyDescent="0.5">
      <c r="A134" s="102"/>
      <c r="B134" s="103"/>
      <c r="C134" s="104"/>
      <c r="D134" s="44" t="s">
        <v>100</v>
      </c>
      <c r="E134" s="36">
        <v>0</v>
      </c>
      <c r="F134" s="36">
        <v>0</v>
      </c>
      <c r="G134" s="36">
        <v>0</v>
      </c>
      <c r="H134" s="36">
        <v>0</v>
      </c>
      <c r="I134" s="36">
        <v>0</v>
      </c>
      <c r="J134" s="52">
        <f t="shared" ref="J134:J139" si="37">I134-G134</f>
        <v>0</v>
      </c>
      <c r="K134" s="36">
        <f t="shared" si="19"/>
        <v>0</v>
      </c>
      <c r="L134" s="36">
        <f t="shared" si="17"/>
        <v>0</v>
      </c>
      <c r="M134" s="35">
        <f t="shared" si="18"/>
        <v>0</v>
      </c>
      <c r="N134" s="110"/>
      <c r="O134" s="107"/>
      <c r="P134" s="115"/>
      <c r="Q134" s="65"/>
      <c r="R134" s="65"/>
      <c r="S134" s="65"/>
      <c r="T134" s="65"/>
      <c r="U134" s="65"/>
      <c r="V134" s="65"/>
      <c r="W134" s="65"/>
      <c r="X134" s="65"/>
      <c r="Y134" s="65"/>
      <c r="Z134" s="63"/>
      <c r="AA134" s="63"/>
      <c r="AB134" s="63"/>
      <c r="AC134" s="63"/>
      <c r="AD134" s="63"/>
      <c r="AE134" s="63"/>
      <c r="AF134" s="63"/>
      <c r="AG134" s="63"/>
      <c r="AH134" s="63"/>
      <c r="AI134" s="63"/>
      <c r="AJ134" s="63"/>
      <c r="AK134" s="63"/>
    </row>
    <row r="135" spans="1:37" ht="105" customHeight="1" x14ac:dyDescent="0.5">
      <c r="A135" s="102"/>
      <c r="B135" s="103"/>
      <c r="C135" s="104"/>
      <c r="D135" s="44" t="s">
        <v>101</v>
      </c>
      <c r="E135" s="48">
        <v>2883.3</v>
      </c>
      <c r="F135" s="48">
        <v>2883.3</v>
      </c>
      <c r="G135" s="48">
        <v>583.9</v>
      </c>
      <c r="H135" s="48">
        <v>581.1</v>
      </c>
      <c r="I135" s="48">
        <v>499.64319999999998</v>
      </c>
      <c r="J135" s="52">
        <f t="shared" si="37"/>
        <v>-84.256799999999998</v>
      </c>
      <c r="K135" s="35">
        <f t="shared" si="19"/>
        <v>85.982309413181895</v>
      </c>
      <c r="L135" s="35">
        <f t="shared" ref="L135:L160" si="38">IF(I135=0,0,I135/G135*100)</f>
        <v>85.569994862133925</v>
      </c>
      <c r="M135" s="35">
        <f t="shared" ref="M135:M160" si="39">IF(I135=0,0,I135/F135*100)</f>
        <v>17.328866229667394</v>
      </c>
      <c r="N135" s="110"/>
      <c r="O135" s="107"/>
      <c r="P135" s="115"/>
      <c r="Q135" s="65"/>
      <c r="R135" s="65"/>
      <c r="S135" s="65"/>
      <c r="T135" s="65"/>
      <c r="U135" s="65"/>
      <c r="V135" s="65"/>
      <c r="W135" s="65"/>
      <c r="X135" s="65"/>
      <c r="Y135" s="65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  <c r="AJ135" s="63"/>
      <c r="AK135" s="63"/>
    </row>
    <row r="136" spans="1:37" ht="105" customHeight="1" x14ac:dyDescent="0.5">
      <c r="A136" s="102"/>
      <c r="B136" s="103"/>
      <c r="C136" s="104"/>
      <c r="D136" s="44" t="s">
        <v>102</v>
      </c>
      <c r="E136" s="48">
        <v>100</v>
      </c>
      <c r="F136" s="48">
        <v>100</v>
      </c>
      <c r="G136" s="48">
        <v>10</v>
      </c>
      <c r="H136" s="48">
        <v>10</v>
      </c>
      <c r="I136" s="48">
        <v>9.9990000000000006</v>
      </c>
      <c r="J136" s="67" t="s">
        <v>113</v>
      </c>
      <c r="K136" s="35">
        <f t="shared" ref="K136:K160" si="40">IF(I136=0, ,I136/H136*100)</f>
        <v>99.99</v>
      </c>
      <c r="L136" s="35">
        <f t="shared" si="38"/>
        <v>99.99</v>
      </c>
      <c r="M136" s="35">
        <f t="shared" si="39"/>
        <v>9.9990000000000006</v>
      </c>
      <c r="N136" s="110"/>
      <c r="O136" s="107"/>
      <c r="P136" s="115"/>
      <c r="Q136" s="65"/>
      <c r="R136" s="65"/>
      <c r="S136" s="65"/>
      <c r="T136" s="65"/>
      <c r="U136" s="65"/>
      <c r="V136" s="65"/>
      <c r="W136" s="65"/>
      <c r="X136" s="65"/>
      <c r="Y136" s="65"/>
      <c r="Z136" s="63"/>
      <c r="AA136" s="63"/>
      <c r="AB136" s="63"/>
      <c r="AC136" s="63"/>
      <c r="AD136" s="63"/>
      <c r="AE136" s="63"/>
      <c r="AF136" s="63"/>
      <c r="AG136" s="63"/>
      <c r="AH136" s="63"/>
      <c r="AI136" s="63"/>
      <c r="AJ136" s="63"/>
      <c r="AK136" s="63"/>
    </row>
    <row r="137" spans="1:37" ht="105" customHeight="1" x14ac:dyDescent="0.5">
      <c r="A137" s="102"/>
      <c r="B137" s="103"/>
      <c r="C137" s="104"/>
      <c r="D137" s="45" t="s">
        <v>96</v>
      </c>
      <c r="E137" s="48">
        <v>0</v>
      </c>
      <c r="F137" s="48">
        <v>0</v>
      </c>
      <c r="G137" s="48">
        <v>0</v>
      </c>
      <c r="H137" s="48">
        <v>0</v>
      </c>
      <c r="I137" s="48">
        <v>0</v>
      </c>
      <c r="J137" s="52">
        <f t="shared" si="37"/>
        <v>0</v>
      </c>
      <c r="K137" s="35">
        <f t="shared" si="40"/>
        <v>0</v>
      </c>
      <c r="L137" s="35">
        <f t="shared" si="38"/>
        <v>0</v>
      </c>
      <c r="M137" s="35">
        <f t="shared" si="39"/>
        <v>0</v>
      </c>
      <c r="N137" s="110"/>
      <c r="O137" s="107"/>
      <c r="P137" s="115"/>
      <c r="Q137" s="65"/>
      <c r="R137" s="65"/>
      <c r="S137" s="65"/>
      <c r="T137" s="65"/>
      <c r="U137" s="65"/>
      <c r="V137" s="65"/>
      <c r="W137" s="65"/>
      <c r="X137" s="65"/>
      <c r="Y137" s="65"/>
      <c r="Z137" s="63"/>
      <c r="AA137" s="63"/>
      <c r="AB137" s="63"/>
      <c r="AC137" s="63"/>
      <c r="AD137" s="63"/>
      <c r="AE137" s="63"/>
      <c r="AF137" s="63"/>
      <c r="AG137" s="63"/>
      <c r="AH137" s="63"/>
      <c r="AI137" s="63"/>
      <c r="AJ137" s="63"/>
      <c r="AK137" s="63"/>
    </row>
    <row r="138" spans="1:37" ht="105" customHeight="1" x14ac:dyDescent="0.5">
      <c r="A138" s="102"/>
      <c r="B138" s="103"/>
      <c r="C138" s="104"/>
      <c r="D138" s="46" t="s">
        <v>106</v>
      </c>
      <c r="E138" s="36">
        <v>0</v>
      </c>
      <c r="F138" s="36">
        <v>0</v>
      </c>
      <c r="G138" s="36">
        <v>0</v>
      </c>
      <c r="H138" s="36">
        <v>0</v>
      </c>
      <c r="I138" s="36">
        <v>0</v>
      </c>
      <c r="J138" s="52">
        <f t="shared" si="37"/>
        <v>0</v>
      </c>
      <c r="K138" s="35">
        <f t="shared" si="40"/>
        <v>0</v>
      </c>
      <c r="L138" s="35">
        <f t="shared" si="38"/>
        <v>0</v>
      </c>
      <c r="M138" s="35">
        <f t="shared" si="39"/>
        <v>0</v>
      </c>
      <c r="N138" s="110"/>
      <c r="O138" s="107"/>
      <c r="P138" s="115"/>
      <c r="Q138" s="65"/>
      <c r="R138" s="65"/>
      <c r="S138" s="65"/>
      <c r="T138" s="65"/>
      <c r="U138" s="65"/>
      <c r="V138" s="65"/>
      <c r="W138" s="65"/>
      <c r="X138" s="65"/>
      <c r="Y138" s="65"/>
      <c r="Z138" s="63"/>
      <c r="AA138" s="63"/>
      <c r="AB138" s="63"/>
      <c r="AC138" s="63"/>
      <c r="AD138" s="63"/>
      <c r="AE138" s="63"/>
      <c r="AF138" s="63"/>
      <c r="AG138" s="63"/>
      <c r="AH138" s="63"/>
      <c r="AI138" s="63"/>
      <c r="AJ138" s="63"/>
      <c r="AK138" s="63"/>
    </row>
    <row r="139" spans="1:37" ht="105" customHeight="1" x14ac:dyDescent="0.5">
      <c r="A139" s="102"/>
      <c r="B139" s="103"/>
      <c r="C139" s="104"/>
      <c r="D139" s="47" t="s">
        <v>95</v>
      </c>
      <c r="E139" s="36">
        <v>0</v>
      </c>
      <c r="F139" s="36">
        <v>0</v>
      </c>
      <c r="G139" s="36">
        <v>0</v>
      </c>
      <c r="H139" s="36">
        <v>0</v>
      </c>
      <c r="I139" s="36">
        <v>0</v>
      </c>
      <c r="J139" s="52">
        <f t="shared" si="37"/>
        <v>0</v>
      </c>
      <c r="K139" s="35">
        <f t="shared" si="40"/>
        <v>0</v>
      </c>
      <c r="L139" s="35">
        <f t="shared" si="38"/>
        <v>0</v>
      </c>
      <c r="M139" s="35">
        <f t="shared" si="39"/>
        <v>0</v>
      </c>
      <c r="N139" s="110"/>
      <c r="O139" s="107"/>
      <c r="P139" s="115"/>
      <c r="Q139" s="65"/>
      <c r="R139" s="65"/>
      <c r="S139" s="65"/>
      <c r="T139" s="65"/>
      <c r="U139" s="65"/>
      <c r="V139" s="65"/>
      <c r="W139" s="65"/>
      <c r="X139" s="65"/>
      <c r="Y139" s="65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  <c r="AJ139" s="63"/>
      <c r="AK139" s="63"/>
    </row>
    <row r="140" spans="1:37" ht="111.75" customHeight="1" x14ac:dyDescent="0.5">
      <c r="A140" s="102">
        <v>19</v>
      </c>
      <c r="B140" s="103" t="s">
        <v>54</v>
      </c>
      <c r="C140" s="104">
        <v>6</v>
      </c>
      <c r="D140" s="43" t="s">
        <v>6</v>
      </c>
      <c r="E140" s="70">
        <f>E141+E142+E143+E145</f>
        <v>88256.400000000009</v>
      </c>
      <c r="F140" s="70">
        <f t="shared" ref="F140:I140" si="41">F141+F142+F143+F145</f>
        <v>88256.400000000009</v>
      </c>
      <c r="G140" s="70">
        <f t="shared" si="41"/>
        <v>11183.34</v>
      </c>
      <c r="H140" s="70">
        <f t="shared" si="41"/>
        <v>10984.34</v>
      </c>
      <c r="I140" s="70">
        <f t="shared" si="41"/>
        <v>10658.2911</v>
      </c>
      <c r="J140" s="71">
        <f>I140-G140</f>
        <v>-525.04889999999978</v>
      </c>
      <c r="K140" s="70">
        <f t="shared" si="40"/>
        <v>97.031693301554753</v>
      </c>
      <c r="L140" s="70">
        <f t="shared" si="38"/>
        <v>95.305079698909267</v>
      </c>
      <c r="M140" s="70">
        <f t="shared" si="39"/>
        <v>12.076507879315267</v>
      </c>
      <c r="N140" s="113"/>
      <c r="O140" s="107" t="s">
        <v>64</v>
      </c>
      <c r="P140" s="111" t="s">
        <v>79</v>
      </c>
      <c r="Q140" s="65"/>
      <c r="R140" s="65"/>
      <c r="S140" s="65"/>
      <c r="T140" s="65"/>
      <c r="U140" s="65"/>
      <c r="V140" s="65"/>
      <c r="W140" s="65"/>
      <c r="X140" s="65"/>
      <c r="Y140" s="65"/>
      <c r="Z140" s="63"/>
      <c r="AA140" s="63"/>
      <c r="AB140" s="63"/>
      <c r="AC140" s="63"/>
      <c r="AD140" s="63"/>
      <c r="AE140" s="63"/>
      <c r="AF140" s="63"/>
      <c r="AG140" s="63"/>
      <c r="AH140" s="63"/>
      <c r="AI140" s="63"/>
      <c r="AJ140" s="63"/>
      <c r="AK140" s="63"/>
    </row>
    <row r="141" spans="1:37" ht="111.75" customHeight="1" x14ac:dyDescent="0.5">
      <c r="A141" s="102"/>
      <c r="B141" s="103"/>
      <c r="C141" s="104"/>
      <c r="D141" s="44" t="s">
        <v>100</v>
      </c>
      <c r="E141" s="48">
        <v>0</v>
      </c>
      <c r="F141" s="48">
        <v>0</v>
      </c>
      <c r="G141" s="48">
        <v>0</v>
      </c>
      <c r="H141" s="48">
        <v>0</v>
      </c>
      <c r="I141" s="48">
        <v>0</v>
      </c>
      <c r="J141" s="52">
        <f t="shared" ref="J141:J146" si="42">I141-G141</f>
        <v>0</v>
      </c>
      <c r="K141" s="69">
        <f t="shared" si="40"/>
        <v>0</v>
      </c>
      <c r="L141" s="69">
        <f t="shared" si="38"/>
        <v>0</v>
      </c>
      <c r="M141" s="69">
        <f t="shared" si="39"/>
        <v>0</v>
      </c>
      <c r="N141" s="113"/>
      <c r="O141" s="107"/>
      <c r="P141" s="112"/>
      <c r="Q141" s="65"/>
      <c r="R141" s="65"/>
      <c r="S141" s="65"/>
      <c r="T141" s="65"/>
      <c r="U141" s="65"/>
      <c r="V141" s="65"/>
      <c r="W141" s="65"/>
      <c r="X141" s="65"/>
      <c r="Y141" s="65"/>
      <c r="Z141" s="63"/>
      <c r="AA141" s="63"/>
      <c r="AB141" s="63"/>
      <c r="AC141" s="63"/>
      <c r="AD141" s="63"/>
      <c r="AE141" s="63"/>
      <c r="AF141" s="63"/>
      <c r="AG141" s="63"/>
      <c r="AH141" s="63"/>
      <c r="AI141" s="63"/>
      <c r="AJ141" s="63"/>
      <c r="AK141" s="63"/>
    </row>
    <row r="142" spans="1:37" ht="111.75" customHeight="1" x14ac:dyDescent="0.5">
      <c r="A142" s="102"/>
      <c r="B142" s="103"/>
      <c r="C142" s="104"/>
      <c r="D142" s="44" t="s">
        <v>101</v>
      </c>
      <c r="E142" s="48">
        <v>82956.400000000009</v>
      </c>
      <c r="F142" s="48">
        <v>82956.400000000009</v>
      </c>
      <c r="G142" s="48">
        <v>10951.1</v>
      </c>
      <c r="H142" s="48">
        <v>10752.1</v>
      </c>
      <c r="I142" s="48">
        <v>10442.3511</v>
      </c>
      <c r="J142" s="52">
        <f t="shared" si="42"/>
        <v>-508.7489000000005</v>
      </c>
      <c r="K142" s="69">
        <f t="shared" si="40"/>
        <v>97.119177649017402</v>
      </c>
      <c r="L142" s="69">
        <f t="shared" si="38"/>
        <v>95.354358009697648</v>
      </c>
      <c r="M142" s="69">
        <f t="shared" si="39"/>
        <v>12.587758268198716</v>
      </c>
      <c r="N142" s="113"/>
      <c r="O142" s="107"/>
      <c r="P142" s="112"/>
      <c r="Q142" s="65"/>
      <c r="R142" s="65"/>
      <c r="S142" s="65"/>
      <c r="T142" s="65"/>
      <c r="U142" s="65"/>
      <c r="V142" s="65"/>
      <c r="W142" s="65"/>
      <c r="X142" s="65"/>
      <c r="Y142" s="65"/>
      <c r="Z142" s="63"/>
      <c r="AA142" s="63"/>
      <c r="AB142" s="63"/>
      <c r="AC142" s="63"/>
      <c r="AD142" s="63"/>
      <c r="AE142" s="63"/>
      <c r="AF142" s="63"/>
      <c r="AG142" s="63"/>
      <c r="AH142" s="63"/>
      <c r="AI142" s="63"/>
      <c r="AJ142" s="63"/>
      <c r="AK142" s="63"/>
    </row>
    <row r="143" spans="1:37" ht="111.75" customHeight="1" x14ac:dyDescent="0.5">
      <c r="A143" s="102"/>
      <c r="B143" s="103"/>
      <c r="C143" s="104"/>
      <c r="D143" s="44" t="s">
        <v>102</v>
      </c>
      <c r="E143" s="48">
        <v>5300</v>
      </c>
      <c r="F143" s="49">
        <v>5300</v>
      </c>
      <c r="G143" s="48">
        <v>232.24</v>
      </c>
      <c r="H143" s="48">
        <v>232.24</v>
      </c>
      <c r="I143" s="48">
        <v>215.94</v>
      </c>
      <c r="J143" s="52">
        <f t="shared" si="42"/>
        <v>-16.300000000000011</v>
      </c>
      <c r="K143" s="69">
        <f t="shared" si="40"/>
        <v>92.981398553220799</v>
      </c>
      <c r="L143" s="69">
        <f t="shared" si="38"/>
        <v>92.981398553220799</v>
      </c>
      <c r="M143" s="69">
        <f t="shared" si="39"/>
        <v>4.0743396226415101</v>
      </c>
      <c r="N143" s="113"/>
      <c r="O143" s="107"/>
      <c r="P143" s="112"/>
      <c r="Q143" s="65"/>
      <c r="R143" s="65"/>
      <c r="S143" s="65"/>
      <c r="T143" s="65"/>
      <c r="U143" s="65"/>
      <c r="V143" s="65"/>
      <c r="W143" s="65"/>
      <c r="X143" s="65"/>
      <c r="Y143" s="65"/>
      <c r="Z143" s="63"/>
      <c r="AA143" s="63"/>
      <c r="AB143" s="63"/>
      <c r="AC143" s="63"/>
      <c r="AD143" s="63"/>
      <c r="AE143" s="63"/>
      <c r="AF143" s="63"/>
      <c r="AG143" s="63"/>
      <c r="AH143" s="63"/>
      <c r="AI143" s="63"/>
      <c r="AJ143" s="63"/>
      <c r="AK143" s="63"/>
    </row>
    <row r="144" spans="1:37" ht="111.75" customHeight="1" x14ac:dyDescent="0.5">
      <c r="A144" s="102"/>
      <c r="B144" s="103"/>
      <c r="C144" s="104"/>
      <c r="D144" s="45" t="s">
        <v>96</v>
      </c>
      <c r="E144" s="48">
        <v>0</v>
      </c>
      <c r="F144" s="48">
        <v>0</v>
      </c>
      <c r="G144" s="48">
        <v>0</v>
      </c>
      <c r="H144" s="48">
        <v>0</v>
      </c>
      <c r="I144" s="48">
        <v>0</v>
      </c>
      <c r="J144" s="52">
        <f t="shared" si="42"/>
        <v>0</v>
      </c>
      <c r="K144" s="69">
        <f t="shared" si="40"/>
        <v>0</v>
      </c>
      <c r="L144" s="69">
        <f t="shared" si="38"/>
        <v>0</v>
      </c>
      <c r="M144" s="69">
        <f t="shared" si="39"/>
        <v>0</v>
      </c>
      <c r="N144" s="113"/>
      <c r="O144" s="107"/>
      <c r="P144" s="112"/>
      <c r="Q144" s="65"/>
      <c r="R144" s="65"/>
      <c r="S144" s="65"/>
      <c r="T144" s="65"/>
      <c r="U144" s="65"/>
      <c r="V144" s="65"/>
      <c r="W144" s="65"/>
      <c r="X144" s="65"/>
      <c r="Y144" s="65"/>
      <c r="Z144" s="63"/>
      <c r="AA144" s="63"/>
      <c r="AB144" s="63"/>
      <c r="AC144" s="63"/>
      <c r="AD144" s="63"/>
      <c r="AE144" s="63"/>
      <c r="AF144" s="63"/>
      <c r="AG144" s="63"/>
      <c r="AH144" s="63"/>
      <c r="AI144" s="63"/>
      <c r="AJ144" s="63"/>
      <c r="AK144" s="63"/>
    </row>
    <row r="145" spans="1:37" ht="111.75" customHeight="1" x14ac:dyDescent="0.5">
      <c r="A145" s="102"/>
      <c r="B145" s="103"/>
      <c r="C145" s="104"/>
      <c r="D145" s="46" t="s">
        <v>106</v>
      </c>
      <c r="E145" s="68">
        <v>0</v>
      </c>
      <c r="F145" s="68">
        <v>0</v>
      </c>
      <c r="G145" s="68">
        <v>0</v>
      </c>
      <c r="H145" s="68">
        <v>0</v>
      </c>
      <c r="I145" s="68">
        <v>0</v>
      </c>
      <c r="J145" s="52">
        <f t="shared" si="42"/>
        <v>0</v>
      </c>
      <c r="K145" s="69">
        <f t="shared" si="40"/>
        <v>0</v>
      </c>
      <c r="L145" s="69">
        <f t="shared" si="38"/>
        <v>0</v>
      </c>
      <c r="M145" s="69">
        <f t="shared" si="39"/>
        <v>0</v>
      </c>
      <c r="N145" s="113"/>
      <c r="O145" s="107"/>
      <c r="P145" s="112"/>
      <c r="Q145" s="65"/>
      <c r="R145" s="65"/>
      <c r="S145" s="65"/>
      <c r="T145" s="65"/>
      <c r="U145" s="65"/>
      <c r="V145" s="65"/>
      <c r="W145" s="65"/>
      <c r="X145" s="65"/>
      <c r="Y145" s="65"/>
      <c r="Z145" s="63"/>
      <c r="AA145" s="63"/>
      <c r="AB145" s="63"/>
      <c r="AC145" s="63"/>
      <c r="AD145" s="63"/>
      <c r="AE145" s="63"/>
      <c r="AF145" s="63"/>
      <c r="AG145" s="63"/>
      <c r="AH145" s="63"/>
      <c r="AI145" s="63"/>
      <c r="AJ145" s="63"/>
      <c r="AK145" s="63"/>
    </row>
    <row r="146" spans="1:37" ht="111.75" customHeight="1" x14ac:dyDescent="0.5">
      <c r="A146" s="102"/>
      <c r="B146" s="103"/>
      <c r="C146" s="104"/>
      <c r="D146" s="47" t="s">
        <v>95</v>
      </c>
      <c r="E146" s="68">
        <v>0</v>
      </c>
      <c r="F146" s="68">
        <v>0</v>
      </c>
      <c r="G146" s="68">
        <v>0</v>
      </c>
      <c r="H146" s="68">
        <v>0</v>
      </c>
      <c r="I146" s="68">
        <v>0</v>
      </c>
      <c r="J146" s="52">
        <f t="shared" si="42"/>
        <v>0</v>
      </c>
      <c r="K146" s="69">
        <f t="shared" si="40"/>
        <v>0</v>
      </c>
      <c r="L146" s="69">
        <f t="shared" si="38"/>
        <v>0</v>
      </c>
      <c r="M146" s="69">
        <f t="shared" si="39"/>
        <v>0</v>
      </c>
      <c r="N146" s="113"/>
      <c r="O146" s="107"/>
      <c r="P146" s="112"/>
      <c r="Q146" s="65"/>
      <c r="R146" s="65"/>
      <c r="S146" s="65"/>
      <c r="T146" s="65"/>
      <c r="U146" s="65"/>
      <c r="V146" s="65"/>
      <c r="W146" s="65"/>
      <c r="X146" s="65"/>
      <c r="Y146" s="65"/>
      <c r="Z146" s="63"/>
      <c r="AA146" s="63"/>
      <c r="AB146" s="63"/>
      <c r="AC146" s="63"/>
      <c r="AD146" s="63"/>
      <c r="AE146" s="63"/>
      <c r="AF146" s="63"/>
      <c r="AG146" s="63"/>
      <c r="AH146" s="63"/>
      <c r="AI146" s="63"/>
      <c r="AJ146" s="63"/>
      <c r="AK146" s="63"/>
    </row>
    <row r="147" spans="1:37" ht="129.75" customHeight="1" x14ac:dyDescent="0.5">
      <c r="A147" s="102">
        <v>20</v>
      </c>
      <c r="B147" s="103" t="s">
        <v>55</v>
      </c>
      <c r="C147" s="104">
        <v>10</v>
      </c>
      <c r="D147" s="43" t="s">
        <v>6</v>
      </c>
      <c r="E147" s="70">
        <f>E148+E149+E150+E152</f>
        <v>499269.82200000004</v>
      </c>
      <c r="F147" s="70">
        <f t="shared" ref="F147:I147" si="43">F148+F149+F150+F152</f>
        <v>419978.20398000005</v>
      </c>
      <c r="G147" s="70">
        <f t="shared" si="43"/>
        <v>145381.59360999998</v>
      </c>
      <c r="H147" s="70">
        <f t="shared" si="43"/>
        <v>151837.36925999998</v>
      </c>
      <c r="I147" s="70">
        <f t="shared" si="43"/>
        <v>119610.26457</v>
      </c>
      <c r="J147" s="71">
        <f>I147-G147</f>
        <v>-25771.329039999982</v>
      </c>
      <c r="K147" s="70">
        <f t="shared" si="40"/>
        <v>78.775248249450613</v>
      </c>
      <c r="L147" s="70">
        <f t="shared" si="38"/>
        <v>82.273320576513939</v>
      </c>
      <c r="M147" s="70">
        <f t="shared" si="39"/>
        <v>28.480112404999002</v>
      </c>
      <c r="N147" s="110"/>
      <c r="O147" s="107" t="s">
        <v>66</v>
      </c>
      <c r="P147" s="111" t="s">
        <v>78</v>
      </c>
      <c r="Q147" s="65"/>
      <c r="R147" s="65"/>
      <c r="S147" s="65"/>
      <c r="T147" s="65"/>
      <c r="U147" s="65"/>
      <c r="V147" s="65"/>
      <c r="W147" s="65"/>
      <c r="X147" s="65"/>
      <c r="Y147" s="65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  <c r="AJ147" s="63"/>
      <c r="AK147" s="63"/>
    </row>
    <row r="148" spans="1:37" ht="136.5" customHeight="1" x14ac:dyDescent="0.5">
      <c r="A148" s="102"/>
      <c r="B148" s="103"/>
      <c r="C148" s="104"/>
      <c r="D148" s="44" t="s">
        <v>100</v>
      </c>
      <c r="E148" s="48">
        <v>3908.1</v>
      </c>
      <c r="F148" s="49">
        <v>3908.1</v>
      </c>
      <c r="G148" s="48">
        <v>1524.9449999999999</v>
      </c>
      <c r="H148" s="48">
        <v>999</v>
      </c>
      <c r="I148" s="48">
        <v>687.61032999999998</v>
      </c>
      <c r="J148" s="52">
        <v>-837.33466999999996</v>
      </c>
      <c r="K148" s="69">
        <f t="shared" si="40"/>
        <v>68.829862862862853</v>
      </c>
      <c r="L148" s="69">
        <f t="shared" si="38"/>
        <v>45.090828193803709</v>
      </c>
      <c r="M148" s="69">
        <f t="shared" si="39"/>
        <v>17.59449169673243</v>
      </c>
      <c r="N148" s="110"/>
      <c r="O148" s="107"/>
      <c r="P148" s="112"/>
      <c r="Q148" s="65"/>
      <c r="R148" s="65"/>
      <c r="S148" s="65"/>
      <c r="T148" s="65"/>
      <c r="U148" s="65"/>
      <c r="V148" s="65"/>
      <c r="W148" s="65"/>
      <c r="X148" s="65"/>
      <c r="Y148" s="65"/>
      <c r="Z148" s="63"/>
      <c r="AA148" s="63"/>
      <c r="AB148" s="63"/>
      <c r="AC148" s="63"/>
      <c r="AD148" s="63"/>
      <c r="AE148" s="63"/>
      <c r="AF148" s="63"/>
      <c r="AG148" s="63"/>
      <c r="AH148" s="63"/>
      <c r="AI148" s="63"/>
      <c r="AJ148" s="63"/>
      <c r="AK148" s="63"/>
    </row>
    <row r="149" spans="1:37" ht="136.5" customHeight="1" x14ac:dyDescent="0.5">
      <c r="A149" s="102"/>
      <c r="B149" s="103"/>
      <c r="C149" s="104"/>
      <c r="D149" s="44" t="s">
        <v>101</v>
      </c>
      <c r="E149" s="48">
        <v>1809.55</v>
      </c>
      <c r="F149" s="49">
        <v>27227.699999999997</v>
      </c>
      <c r="G149" s="48">
        <v>13224.658920000002</v>
      </c>
      <c r="H149" s="48">
        <v>20206.379569999997</v>
      </c>
      <c r="I149" s="48">
        <v>8329.4511899999998</v>
      </c>
      <c r="J149" s="52">
        <v>-4895.2077300000001</v>
      </c>
      <c r="K149" s="69">
        <f t="shared" si="40"/>
        <v>41.221888172221448</v>
      </c>
      <c r="L149" s="69">
        <f t="shared" si="38"/>
        <v>62.984242091893584</v>
      </c>
      <c r="M149" s="69">
        <f t="shared" si="39"/>
        <v>30.591828138256265</v>
      </c>
      <c r="N149" s="110"/>
      <c r="O149" s="107"/>
      <c r="P149" s="112"/>
      <c r="Q149" s="65"/>
      <c r="R149" s="65"/>
      <c r="S149" s="65"/>
      <c r="T149" s="65"/>
      <c r="U149" s="65"/>
      <c r="V149" s="65"/>
      <c r="W149" s="65"/>
      <c r="X149" s="65"/>
      <c r="Y149" s="65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  <c r="AJ149" s="63"/>
      <c r="AK149" s="63"/>
    </row>
    <row r="150" spans="1:37" ht="136.5" customHeight="1" x14ac:dyDescent="0.5">
      <c r="A150" s="102"/>
      <c r="B150" s="103"/>
      <c r="C150" s="104"/>
      <c r="D150" s="44" t="s">
        <v>102</v>
      </c>
      <c r="E150" s="48">
        <v>348194.10000000003</v>
      </c>
      <c r="F150" s="49">
        <v>388842.40398000006</v>
      </c>
      <c r="G150" s="48">
        <v>130631.98968999999</v>
      </c>
      <c r="H150" s="48">
        <v>130631.98968999999</v>
      </c>
      <c r="I150" s="48">
        <v>110593.20305</v>
      </c>
      <c r="J150" s="52">
        <v>-20038.786640000006</v>
      </c>
      <c r="K150" s="69">
        <f t="shared" si="40"/>
        <v>84.660122924290121</v>
      </c>
      <c r="L150" s="69">
        <f t="shared" si="38"/>
        <v>84.660122924290121</v>
      </c>
      <c r="M150" s="69">
        <f t="shared" si="39"/>
        <v>28.441651918109301</v>
      </c>
      <c r="N150" s="110"/>
      <c r="O150" s="107"/>
      <c r="P150" s="112"/>
      <c r="Q150" s="65"/>
      <c r="R150" s="65"/>
      <c r="S150" s="65"/>
      <c r="T150" s="65"/>
      <c r="U150" s="65"/>
      <c r="V150" s="65"/>
      <c r="W150" s="65"/>
      <c r="X150" s="65"/>
      <c r="Y150" s="65"/>
      <c r="Z150" s="63"/>
      <c r="AA150" s="63"/>
      <c r="AB150" s="63"/>
      <c r="AC150" s="63"/>
      <c r="AD150" s="63"/>
      <c r="AE150" s="63"/>
      <c r="AF150" s="63"/>
      <c r="AG150" s="63"/>
      <c r="AH150" s="63"/>
      <c r="AI150" s="63"/>
      <c r="AJ150" s="63"/>
      <c r="AK150" s="63"/>
    </row>
    <row r="151" spans="1:37" ht="136.5" customHeight="1" x14ac:dyDescent="0.5">
      <c r="A151" s="102"/>
      <c r="B151" s="103"/>
      <c r="C151" s="104"/>
      <c r="D151" s="45" t="s">
        <v>96</v>
      </c>
      <c r="E151" s="48">
        <v>0</v>
      </c>
      <c r="F151" s="48">
        <v>0</v>
      </c>
      <c r="G151" s="68">
        <v>0</v>
      </c>
      <c r="H151" s="68">
        <v>0</v>
      </c>
      <c r="I151" s="68">
        <v>0</v>
      </c>
      <c r="J151" s="52">
        <f t="shared" ref="J151:J153" si="44">I151-G151</f>
        <v>0</v>
      </c>
      <c r="K151" s="69">
        <f t="shared" si="40"/>
        <v>0</v>
      </c>
      <c r="L151" s="69">
        <f t="shared" si="38"/>
        <v>0</v>
      </c>
      <c r="M151" s="69">
        <f t="shared" si="39"/>
        <v>0</v>
      </c>
      <c r="N151" s="110"/>
      <c r="O151" s="107"/>
      <c r="P151" s="112"/>
      <c r="Q151" s="65"/>
      <c r="R151" s="65"/>
      <c r="S151" s="65"/>
      <c r="T151" s="65"/>
      <c r="U151" s="65"/>
      <c r="V151" s="65"/>
      <c r="W151" s="65"/>
      <c r="X151" s="65"/>
      <c r="Y151" s="65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</row>
    <row r="152" spans="1:37" ht="136.5" customHeight="1" x14ac:dyDescent="0.5">
      <c r="A152" s="102"/>
      <c r="B152" s="103"/>
      <c r="C152" s="104"/>
      <c r="D152" s="46" t="s">
        <v>106</v>
      </c>
      <c r="E152" s="48">
        <v>145358.07199999999</v>
      </c>
      <c r="F152" s="48">
        <v>0</v>
      </c>
      <c r="G152" s="48">
        <v>0</v>
      </c>
      <c r="H152" s="48">
        <v>0</v>
      </c>
      <c r="I152" s="48">
        <v>0</v>
      </c>
      <c r="J152" s="52">
        <f t="shared" si="44"/>
        <v>0</v>
      </c>
      <c r="K152" s="69">
        <f t="shared" si="40"/>
        <v>0</v>
      </c>
      <c r="L152" s="69">
        <f t="shared" si="38"/>
        <v>0</v>
      </c>
      <c r="M152" s="69">
        <f t="shared" si="39"/>
        <v>0</v>
      </c>
      <c r="N152" s="110"/>
      <c r="O152" s="107"/>
      <c r="P152" s="112"/>
      <c r="Q152" s="65"/>
      <c r="R152" s="65"/>
      <c r="S152" s="65"/>
      <c r="T152" s="65"/>
      <c r="U152" s="65"/>
      <c r="V152" s="65"/>
      <c r="W152" s="65"/>
      <c r="X152" s="65"/>
      <c r="Y152" s="65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  <c r="AJ152" s="63"/>
      <c r="AK152" s="63"/>
    </row>
    <row r="153" spans="1:37" ht="136.5" customHeight="1" x14ac:dyDescent="0.5">
      <c r="A153" s="102"/>
      <c r="B153" s="103"/>
      <c r="C153" s="104"/>
      <c r="D153" s="47" t="s">
        <v>95</v>
      </c>
      <c r="E153" s="68">
        <v>0</v>
      </c>
      <c r="F153" s="48">
        <v>0</v>
      </c>
      <c r="G153" s="48">
        <v>0</v>
      </c>
      <c r="H153" s="48">
        <v>0</v>
      </c>
      <c r="I153" s="48">
        <v>0</v>
      </c>
      <c r="J153" s="52">
        <f t="shared" si="44"/>
        <v>0</v>
      </c>
      <c r="K153" s="69">
        <f t="shared" si="40"/>
        <v>0</v>
      </c>
      <c r="L153" s="69">
        <f t="shared" si="38"/>
        <v>0</v>
      </c>
      <c r="M153" s="69">
        <f t="shared" si="39"/>
        <v>0</v>
      </c>
      <c r="N153" s="110"/>
      <c r="O153" s="107"/>
      <c r="P153" s="112"/>
      <c r="Q153" s="65"/>
      <c r="R153" s="65"/>
      <c r="S153" s="65"/>
      <c r="T153" s="65"/>
      <c r="U153" s="65"/>
      <c r="V153" s="65"/>
      <c r="W153" s="65"/>
      <c r="X153" s="65"/>
      <c r="Y153" s="65"/>
      <c r="Z153" s="63"/>
      <c r="AA153" s="63"/>
      <c r="AB153" s="63"/>
      <c r="AC153" s="63"/>
      <c r="AD153" s="63"/>
      <c r="AE153" s="63"/>
      <c r="AF153" s="63"/>
      <c r="AG153" s="63"/>
      <c r="AH153" s="63"/>
      <c r="AI153" s="63"/>
      <c r="AJ153" s="63"/>
      <c r="AK153" s="63"/>
    </row>
    <row r="154" spans="1:37" ht="114" customHeight="1" x14ac:dyDescent="0.5">
      <c r="A154" s="102">
        <v>21</v>
      </c>
      <c r="B154" s="103" t="s">
        <v>93</v>
      </c>
      <c r="C154" s="104">
        <v>12</v>
      </c>
      <c r="D154" s="43" t="s">
        <v>6</v>
      </c>
      <c r="E154" s="34">
        <f>E155+E156+E157+E159</f>
        <v>1535.5</v>
      </c>
      <c r="F154" s="34">
        <f>F155+F156+F157+F159</f>
        <v>1936</v>
      </c>
      <c r="G154" s="34">
        <f t="shared" ref="G154:I154" si="45">G155+G156+G157+G159</f>
        <v>0</v>
      </c>
      <c r="H154" s="34">
        <f t="shared" si="45"/>
        <v>0</v>
      </c>
      <c r="I154" s="34">
        <f t="shared" si="45"/>
        <v>0</v>
      </c>
      <c r="J154" s="33">
        <f>I154-G154</f>
        <v>0</v>
      </c>
      <c r="K154" s="34">
        <f t="shared" si="40"/>
        <v>0</v>
      </c>
      <c r="L154" s="34">
        <f t="shared" si="38"/>
        <v>0</v>
      </c>
      <c r="M154" s="34">
        <f t="shared" si="39"/>
        <v>0</v>
      </c>
      <c r="N154" s="105"/>
      <c r="O154" s="107" t="s">
        <v>66</v>
      </c>
      <c r="P154" s="108" t="s">
        <v>97</v>
      </c>
      <c r="Q154" s="65"/>
      <c r="R154" s="65"/>
      <c r="S154" s="65"/>
      <c r="T154" s="65"/>
      <c r="U154" s="65"/>
      <c r="V154" s="65"/>
      <c r="W154" s="65"/>
      <c r="X154" s="65"/>
      <c r="Y154" s="65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</row>
    <row r="155" spans="1:37" ht="105.75" customHeight="1" x14ac:dyDescent="0.5">
      <c r="A155" s="102"/>
      <c r="B155" s="103"/>
      <c r="C155" s="104"/>
      <c r="D155" s="44" t="s">
        <v>100</v>
      </c>
      <c r="E155" s="36">
        <v>0</v>
      </c>
      <c r="F155" s="36">
        <v>0</v>
      </c>
      <c r="G155" s="36">
        <v>0</v>
      </c>
      <c r="H155" s="36">
        <v>0</v>
      </c>
      <c r="I155" s="36">
        <v>0</v>
      </c>
      <c r="J155" s="52">
        <f t="shared" ref="J155:J160" si="46">I155-G155</f>
        <v>0</v>
      </c>
      <c r="K155" s="35">
        <f t="shared" si="40"/>
        <v>0</v>
      </c>
      <c r="L155" s="35">
        <f t="shared" si="38"/>
        <v>0</v>
      </c>
      <c r="M155" s="35">
        <f t="shared" si="39"/>
        <v>0</v>
      </c>
      <c r="N155" s="106"/>
      <c r="O155" s="107"/>
      <c r="P155" s="109"/>
      <c r="Q155" s="65"/>
      <c r="R155" s="65"/>
      <c r="S155" s="65"/>
      <c r="T155" s="65"/>
      <c r="U155" s="65"/>
      <c r="V155" s="65"/>
      <c r="W155" s="65"/>
      <c r="X155" s="65"/>
      <c r="Y155" s="65"/>
      <c r="Z155" s="63"/>
      <c r="AA155" s="63"/>
      <c r="AB155" s="63"/>
      <c r="AC155" s="63"/>
      <c r="AD155" s="63"/>
      <c r="AE155" s="63"/>
      <c r="AF155" s="63"/>
      <c r="AG155" s="63"/>
      <c r="AH155" s="63"/>
      <c r="AI155" s="63"/>
      <c r="AJ155" s="63"/>
      <c r="AK155" s="63"/>
    </row>
    <row r="156" spans="1:37" ht="120" customHeight="1" x14ac:dyDescent="0.5">
      <c r="A156" s="102"/>
      <c r="B156" s="103"/>
      <c r="C156" s="104"/>
      <c r="D156" s="44" t="s">
        <v>101</v>
      </c>
      <c r="E156" s="36">
        <v>0</v>
      </c>
      <c r="F156" s="36">
        <v>0</v>
      </c>
      <c r="G156" s="36">
        <v>0</v>
      </c>
      <c r="H156" s="36">
        <v>0</v>
      </c>
      <c r="I156" s="36">
        <v>0</v>
      </c>
      <c r="J156" s="52">
        <f t="shared" si="46"/>
        <v>0</v>
      </c>
      <c r="K156" s="35">
        <f t="shared" si="40"/>
        <v>0</v>
      </c>
      <c r="L156" s="35">
        <f t="shared" si="38"/>
        <v>0</v>
      </c>
      <c r="M156" s="35">
        <f t="shared" si="39"/>
        <v>0</v>
      </c>
      <c r="N156" s="106"/>
      <c r="O156" s="107"/>
      <c r="P156" s="109"/>
      <c r="Q156" s="65"/>
      <c r="R156" s="65"/>
      <c r="S156" s="65"/>
      <c r="T156" s="65"/>
      <c r="U156" s="65"/>
      <c r="V156" s="65"/>
      <c r="W156" s="65"/>
      <c r="X156" s="65"/>
      <c r="Y156" s="65"/>
      <c r="Z156" s="63"/>
      <c r="AA156" s="63"/>
      <c r="AB156" s="63"/>
      <c r="AC156" s="63"/>
      <c r="AD156" s="63"/>
      <c r="AE156" s="63"/>
      <c r="AF156" s="63"/>
      <c r="AG156" s="63"/>
      <c r="AH156" s="63"/>
      <c r="AI156" s="63"/>
      <c r="AJ156" s="63"/>
      <c r="AK156" s="63"/>
    </row>
    <row r="157" spans="1:37" ht="111.75" customHeight="1" x14ac:dyDescent="0.5">
      <c r="A157" s="102"/>
      <c r="B157" s="103"/>
      <c r="C157" s="104"/>
      <c r="D157" s="44" t="s">
        <v>102</v>
      </c>
      <c r="E157" s="48">
        <v>300</v>
      </c>
      <c r="F157" s="48">
        <v>826</v>
      </c>
      <c r="G157" s="36">
        <v>0</v>
      </c>
      <c r="H157" s="36">
        <v>0</v>
      </c>
      <c r="I157" s="36">
        <v>0</v>
      </c>
      <c r="J157" s="52">
        <f t="shared" si="46"/>
        <v>0</v>
      </c>
      <c r="K157" s="35">
        <f t="shared" si="40"/>
        <v>0</v>
      </c>
      <c r="L157" s="35">
        <f t="shared" si="38"/>
        <v>0</v>
      </c>
      <c r="M157" s="35">
        <f t="shared" si="39"/>
        <v>0</v>
      </c>
      <c r="N157" s="106"/>
      <c r="O157" s="107"/>
      <c r="P157" s="109"/>
      <c r="Q157" s="65"/>
      <c r="R157" s="65"/>
      <c r="S157" s="65"/>
      <c r="T157" s="65"/>
      <c r="U157" s="65"/>
      <c r="V157" s="65"/>
      <c r="W157" s="65"/>
      <c r="X157" s="65"/>
      <c r="Y157" s="65"/>
      <c r="Z157" s="63"/>
      <c r="AA157" s="63"/>
      <c r="AB157" s="63"/>
      <c r="AC157" s="63"/>
      <c r="AD157" s="63"/>
      <c r="AE157" s="63"/>
      <c r="AF157" s="63"/>
      <c r="AG157" s="63"/>
      <c r="AH157" s="63"/>
      <c r="AI157" s="63"/>
      <c r="AJ157" s="63"/>
      <c r="AK157" s="63"/>
    </row>
    <row r="158" spans="1:37" ht="132" customHeight="1" x14ac:dyDescent="0.5">
      <c r="A158" s="102"/>
      <c r="B158" s="103"/>
      <c r="C158" s="104"/>
      <c r="D158" s="45" t="s">
        <v>96</v>
      </c>
      <c r="E158" s="48">
        <v>0</v>
      </c>
      <c r="F158" s="48">
        <v>0</v>
      </c>
      <c r="G158" s="36">
        <v>0</v>
      </c>
      <c r="H158" s="36">
        <v>0</v>
      </c>
      <c r="I158" s="36">
        <v>0</v>
      </c>
      <c r="J158" s="52">
        <f t="shared" si="46"/>
        <v>0</v>
      </c>
      <c r="K158" s="35">
        <f t="shared" si="40"/>
        <v>0</v>
      </c>
      <c r="L158" s="35">
        <f t="shared" si="38"/>
        <v>0</v>
      </c>
      <c r="M158" s="35">
        <f t="shared" si="39"/>
        <v>0</v>
      </c>
      <c r="N158" s="106"/>
      <c r="O158" s="107"/>
      <c r="P158" s="109"/>
      <c r="Q158" s="65"/>
      <c r="R158" s="65"/>
      <c r="S158" s="65"/>
      <c r="T158" s="65"/>
      <c r="U158" s="65"/>
      <c r="V158" s="65"/>
      <c r="W158" s="65"/>
      <c r="X158" s="65"/>
      <c r="Y158" s="65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  <c r="AJ158" s="63"/>
      <c r="AK158" s="63"/>
    </row>
    <row r="159" spans="1:37" ht="102.75" customHeight="1" x14ac:dyDescent="0.5">
      <c r="A159" s="102"/>
      <c r="B159" s="103"/>
      <c r="C159" s="104"/>
      <c r="D159" s="46" t="s">
        <v>106</v>
      </c>
      <c r="E159" s="48">
        <v>1235.5</v>
      </c>
      <c r="F159" s="49">
        <v>1110</v>
      </c>
      <c r="G159" s="36">
        <v>0</v>
      </c>
      <c r="H159" s="36">
        <v>0</v>
      </c>
      <c r="I159" s="36">
        <v>0</v>
      </c>
      <c r="J159" s="52">
        <f t="shared" si="46"/>
        <v>0</v>
      </c>
      <c r="K159" s="35">
        <f t="shared" si="40"/>
        <v>0</v>
      </c>
      <c r="L159" s="35">
        <f t="shared" si="38"/>
        <v>0</v>
      </c>
      <c r="M159" s="35">
        <f t="shared" si="39"/>
        <v>0</v>
      </c>
      <c r="N159" s="106"/>
      <c r="O159" s="107"/>
      <c r="P159" s="109"/>
      <c r="Q159" s="65"/>
      <c r="R159" s="65"/>
      <c r="S159" s="65"/>
      <c r="T159" s="65"/>
      <c r="U159" s="65"/>
      <c r="V159" s="65"/>
      <c r="W159" s="65"/>
      <c r="X159" s="65"/>
      <c r="Y159" s="65"/>
      <c r="Z159" s="63"/>
      <c r="AA159" s="63"/>
      <c r="AB159" s="63"/>
      <c r="AC159" s="63"/>
      <c r="AD159" s="63"/>
      <c r="AE159" s="63"/>
      <c r="AF159" s="63"/>
      <c r="AG159" s="63"/>
      <c r="AH159" s="63"/>
      <c r="AI159" s="63"/>
      <c r="AJ159" s="63"/>
      <c r="AK159" s="63"/>
    </row>
    <row r="160" spans="1:37" ht="96" customHeight="1" x14ac:dyDescent="0.5">
      <c r="A160" s="102"/>
      <c r="B160" s="103"/>
      <c r="C160" s="104"/>
      <c r="D160" s="47" t="s">
        <v>95</v>
      </c>
      <c r="E160" s="36">
        <v>0</v>
      </c>
      <c r="F160" s="36">
        <v>0</v>
      </c>
      <c r="G160" s="36">
        <v>0</v>
      </c>
      <c r="H160" s="36">
        <v>0</v>
      </c>
      <c r="I160" s="36">
        <v>0</v>
      </c>
      <c r="J160" s="52">
        <f t="shared" si="46"/>
        <v>0</v>
      </c>
      <c r="K160" s="35">
        <f t="shared" si="40"/>
        <v>0</v>
      </c>
      <c r="L160" s="35">
        <f t="shared" si="38"/>
        <v>0</v>
      </c>
      <c r="M160" s="35">
        <f t="shared" si="39"/>
        <v>0</v>
      </c>
      <c r="N160" s="106"/>
      <c r="O160" s="107"/>
      <c r="P160" s="109"/>
      <c r="Q160" s="65"/>
      <c r="R160" s="65"/>
      <c r="S160" s="65"/>
      <c r="T160" s="65"/>
      <c r="U160" s="65"/>
      <c r="V160" s="65"/>
      <c r="W160" s="65"/>
      <c r="X160" s="65"/>
      <c r="Y160" s="65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  <c r="AJ160" s="63"/>
      <c r="AK160" s="63"/>
    </row>
  </sheetData>
  <mergeCells count="141">
    <mergeCell ref="A2:O2"/>
    <mergeCell ref="A4:A5"/>
    <mergeCell ref="B4:B5"/>
    <mergeCell ref="C4:C5"/>
    <mergeCell ref="D4:D5"/>
    <mergeCell ref="E4:M4"/>
    <mergeCell ref="N4:N5"/>
    <mergeCell ref="O4:O5"/>
    <mergeCell ref="A14:A20"/>
    <mergeCell ref="B14:B20"/>
    <mergeCell ref="C14:C20"/>
    <mergeCell ref="N14:N20"/>
    <mergeCell ref="O14:O20"/>
    <mergeCell ref="P14:P20"/>
    <mergeCell ref="P4:P5"/>
    <mergeCell ref="A7:A13"/>
    <mergeCell ref="B7:B13"/>
    <mergeCell ref="C7:C13"/>
    <mergeCell ref="N7:N13"/>
    <mergeCell ref="O7:O13"/>
    <mergeCell ref="P7:P13"/>
    <mergeCell ref="A28:A34"/>
    <mergeCell ref="B28:B34"/>
    <mergeCell ref="C28:C34"/>
    <mergeCell ref="N28:N34"/>
    <mergeCell ref="O28:O34"/>
    <mergeCell ref="P28:P34"/>
    <mergeCell ref="A21:A27"/>
    <mergeCell ref="B21:B27"/>
    <mergeCell ref="C21:C27"/>
    <mergeCell ref="N21:N27"/>
    <mergeCell ref="O21:O27"/>
    <mergeCell ref="P21:P27"/>
    <mergeCell ref="A42:A48"/>
    <mergeCell ref="B42:B48"/>
    <mergeCell ref="C42:C48"/>
    <mergeCell ref="N42:N48"/>
    <mergeCell ref="O42:O48"/>
    <mergeCell ref="P42:P48"/>
    <mergeCell ref="A35:A41"/>
    <mergeCell ref="B35:B41"/>
    <mergeCell ref="C35:C41"/>
    <mergeCell ref="N35:N41"/>
    <mergeCell ref="O35:O41"/>
    <mergeCell ref="P35:P41"/>
    <mergeCell ref="A56:A62"/>
    <mergeCell ref="B56:B62"/>
    <mergeCell ref="C56:C62"/>
    <mergeCell ref="N56:N62"/>
    <mergeCell ref="O56:O62"/>
    <mergeCell ref="P56:P62"/>
    <mergeCell ref="A49:A55"/>
    <mergeCell ref="B49:B55"/>
    <mergeCell ref="C49:C55"/>
    <mergeCell ref="N49:N55"/>
    <mergeCell ref="O49:O55"/>
    <mergeCell ref="P49:P55"/>
    <mergeCell ref="A70:A76"/>
    <mergeCell ref="B70:B76"/>
    <mergeCell ref="C70:C76"/>
    <mergeCell ref="N70:N76"/>
    <mergeCell ref="O70:O76"/>
    <mergeCell ref="P70:P76"/>
    <mergeCell ref="A63:A69"/>
    <mergeCell ref="B63:B69"/>
    <mergeCell ref="C63:C69"/>
    <mergeCell ref="N63:N69"/>
    <mergeCell ref="O63:O69"/>
    <mergeCell ref="P63:P69"/>
    <mergeCell ref="A84:A90"/>
    <mergeCell ref="B84:B90"/>
    <mergeCell ref="C84:C90"/>
    <mergeCell ref="N84:N90"/>
    <mergeCell ref="O84:O90"/>
    <mergeCell ref="P84:P90"/>
    <mergeCell ref="A77:A83"/>
    <mergeCell ref="B77:B83"/>
    <mergeCell ref="C77:C83"/>
    <mergeCell ref="N77:N83"/>
    <mergeCell ref="O77:O83"/>
    <mergeCell ref="P77:P83"/>
    <mergeCell ref="A98:A104"/>
    <mergeCell ref="B98:B104"/>
    <mergeCell ref="C98:C104"/>
    <mergeCell ref="N98:N104"/>
    <mergeCell ref="O98:O104"/>
    <mergeCell ref="P98:P104"/>
    <mergeCell ref="A91:A97"/>
    <mergeCell ref="B91:B97"/>
    <mergeCell ref="C91:C97"/>
    <mergeCell ref="N91:N97"/>
    <mergeCell ref="O91:O97"/>
    <mergeCell ref="P91:P97"/>
    <mergeCell ref="A112:A118"/>
    <mergeCell ref="B112:B118"/>
    <mergeCell ref="C112:C118"/>
    <mergeCell ref="N112:N118"/>
    <mergeCell ref="O112:O118"/>
    <mergeCell ref="P112:P118"/>
    <mergeCell ref="A105:A111"/>
    <mergeCell ref="B105:B111"/>
    <mergeCell ref="C105:C111"/>
    <mergeCell ref="N105:N111"/>
    <mergeCell ref="O105:O111"/>
    <mergeCell ref="P105:P111"/>
    <mergeCell ref="A126:A132"/>
    <mergeCell ref="B126:B132"/>
    <mergeCell ref="C126:C132"/>
    <mergeCell ref="N126:N132"/>
    <mergeCell ref="O126:O132"/>
    <mergeCell ref="P126:P132"/>
    <mergeCell ref="A119:A125"/>
    <mergeCell ref="B119:B125"/>
    <mergeCell ref="C119:C125"/>
    <mergeCell ref="N119:N125"/>
    <mergeCell ref="O119:O125"/>
    <mergeCell ref="P119:P125"/>
    <mergeCell ref="A140:A146"/>
    <mergeCell ref="B140:B146"/>
    <mergeCell ref="C140:C146"/>
    <mergeCell ref="N140:N146"/>
    <mergeCell ref="O140:O146"/>
    <mergeCell ref="P140:P146"/>
    <mergeCell ref="A133:A139"/>
    <mergeCell ref="B133:B139"/>
    <mergeCell ref="C133:C139"/>
    <mergeCell ref="N133:N139"/>
    <mergeCell ref="O133:O139"/>
    <mergeCell ref="P133:P139"/>
    <mergeCell ref="A154:A160"/>
    <mergeCell ref="B154:B160"/>
    <mergeCell ref="C154:C160"/>
    <mergeCell ref="N154:N160"/>
    <mergeCell ref="O154:O160"/>
    <mergeCell ref="P154:P160"/>
    <mergeCell ref="A147:A153"/>
    <mergeCell ref="B147:B153"/>
    <mergeCell ref="C147:C153"/>
    <mergeCell ref="N147:N153"/>
    <mergeCell ref="O147:O153"/>
    <mergeCell ref="P147:P153"/>
  </mergeCells>
  <pageMargins left="0" right="0" top="0" bottom="0" header="0" footer="0"/>
  <pageSetup paperSize="9" scale="30" orientation="landscape" horizontalDpi="0" verticalDpi="0" r:id="rId1"/>
  <rowBreaks count="10" manualBreakCount="10">
    <brk id="20" max="16383" man="1"/>
    <brk id="34" max="15" man="1"/>
    <brk id="48" max="15" man="1"/>
    <brk id="62" max="15" man="1"/>
    <brk id="76" max="15" man="1"/>
    <brk id="90" max="15" man="1"/>
    <brk id="104" max="16383" man="1"/>
    <brk id="118" max="15" man="1"/>
    <brk id="132" max="15" man="1"/>
    <brk id="146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МП 6</vt:lpstr>
      <vt:lpstr>СВОД(март)</vt:lpstr>
      <vt:lpstr>'СВОД(март)'!Заголовки_для_печати</vt:lpstr>
      <vt:lpstr>'СВОД(март)'!Область_печати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2016-04-11T04:19:04Z</dcterms:modified>
</cp:coreProperties>
</file>