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645" windowWidth="9510" windowHeight="5355" tabRatio="562" firstSheet="1" activeTab="1"/>
  </bookViews>
  <sheets>
    <sheet name="МП 6" sheetId="10" state="hidden" r:id="rId1"/>
    <sheet name="СВОД(декабрь)" sheetId="32" r:id="rId2"/>
    <sheet name="диаграмы" sheetId="22" r:id="rId3"/>
    <sheet name="Лист1" sheetId="21" r:id="rId4"/>
  </sheets>
  <definedNames>
    <definedName name="_xlnm.Print_Titles" localSheetId="1">'СВОД(декабрь)'!$4:$6</definedName>
    <definedName name="_xlnm.Print_Area" localSheetId="1">'СВОД(декабрь)'!$A$1:$P$161</definedName>
  </definedNames>
  <calcPr calcId="144525"/>
</workbook>
</file>

<file path=xl/calcChain.xml><?xml version="1.0" encoding="utf-8"?>
<calcChain xmlns="http://schemas.openxmlformats.org/spreadsheetml/2006/main">
  <c r="E8" i="32" l="1"/>
  <c r="M143" i="32" l="1"/>
  <c r="M144" i="32"/>
  <c r="M145" i="32"/>
  <c r="M146" i="32"/>
  <c r="E91" i="32" l="1"/>
  <c r="J94" i="32"/>
  <c r="K94" i="32"/>
  <c r="L94" i="32"/>
  <c r="M94" i="32"/>
  <c r="J95" i="32"/>
  <c r="K95" i="32"/>
  <c r="L95" i="32"/>
  <c r="M95" i="32"/>
  <c r="J96" i="32"/>
  <c r="K96" i="32"/>
  <c r="L96" i="32"/>
  <c r="M96" i="32"/>
  <c r="J97" i="32"/>
  <c r="K97" i="32"/>
  <c r="L97" i="32"/>
  <c r="M97" i="32"/>
  <c r="J116" i="32" l="1"/>
  <c r="J114" i="32"/>
  <c r="J115" i="32"/>
  <c r="G8" i="32" l="1"/>
  <c r="F56" i="32" l="1"/>
  <c r="G56" i="32"/>
  <c r="H56" i="32"/>
  <c r="I56" i="32"/>
  <c r="M160" i="32" l="1"/>
  <c r="L160" i="32"/>
  <c r="K160" i="32"/>
  <c r="J160" i="32"/>
  <c r="M159" i="32"/>
  <c r="L159" i="32"/>
  <c r="K159" i="32"/>
  <c r="J159" i="32"/>
  <c r="M158" i="32"/>
  <c r="L158" i="32"/>
  <c r="K158" i="32"/>
  <c r="J158" i="32"/>
  <c r="M157" i="32"/>
  <c r="L157" i="32"/>
  <c r="K157" i="32"/>
  <c r="J157" i="32"/>
  <c r="M156" i="32"/>
  <c r="L156" i="32"/>
  <c r="K156" i="32"/>
  <c r="J156" i="32"/>
  <c r="M155" i="32"/>
  <c r="L155" i="32"/>
  <c r="K155" i="32"/>
  <c r="J155" i="32"/>
  <c r="I154" i="32"/>
  <c r="M154" i="32" s="1"/>
  <c r="H154" i="32"/>
  <c r="G154" i="32"/>
  <c r="F154" i="32"/>
  <c r="E154" i="32"/>
  <c r="M153" i="32"/>
  <c r="L153" i="32"/>
  <c r="K153" i="32"/>
  <c r="J153" i="32"/>
  <c r="M152" i="32"/>
  <c r="L152" i="32"/>
  <c r="K152" i="32"/>
  <c r="J152" i="32"/>
  <c r="M151" i="32"/>
  <c r="L151" i="32"/>
  <c r="K151" i="32"/>
  <c r="J151" i="32"/>
  <c r="L150" i="32"/>
  <c r="K150" i="32"/>
  <c r="J150" i="32"/>
  <c r="L149" i="32"/>
  <c r="K149" i="32"/>
  <c r="J149" i="32"/>
  <c r="M148" i="32"/>
  <c r="L148" i="32"/>
  <c r="K148" i="32"/>
  <c r="J148" i="32"/>
  <c r="I147" i="32"/>
  <c r="H147" i="32"/>
  <c r="G147" i="32"/>
  <c r="F147" i="32"/>
  <c r="E147" i="32"/>
  <c r="L146" i="32"/>
  <c r="K146" i="32"/>
  <c r="J146" i="32"/>
  <c r="L145" i="32"/>
  <c r="K145" i="32"/>
  <c r="J145" i="32"/>
  <c r="L144" i="32"/>
  <c r="K144" i="32"/>
  <c r="J144" i="32"/>
  <c r="L143" i="32"/>
  <c r="K143" i="32"/>
  <c r="J143" i="32"/>
  <c r="L142" i="32"/>
  <c r="K142" i="32"/>
  <c r="J142" i="32"/>
  <c r="M141" i="32"/>
  <c r="L141" i="32"/>
  <c r="K141" i="32"/>
  <c r="I140" i="32"/>
  <c r="H140" i="32"/>
  <c r="G140" i="32"/>
  <c r="F140" i="32"/>
  <c r="E140" i="32"/>
  <c r="M139" i="32"/>
  <c r="L139" i="32"/>
  <c r="K139" i="32"/>
  <c r="J139" i="32"/>
  <c r="M138" i="32"/>
  <c r="L138" i="32"/>
  <c r="K138" i="32"/>
  <c r="J138" i="32"/>
  <c r="M137" i="32"/>
  <c r="L137" i="32"/>
  <c r="K137" i="32"/>
  <c r="J137" i="32"/>
  <c r="M136" i="32"/>
  <c r="L136" i="32"/>
  <c r="K136" i="32"/>
  <c r="J136" i="32"/>
  <c r="L135" i="32"/>
  <c r="K135" i="32"/>
  <c r="J135" i="32"/>
  <c r="M134" i="32"/>
  <c r="L134" i="32"/>
  <c r="K134" i="32"/>
  <c r="I133" i="32"/>
  <c r="H133" i="32"/>
  <c r="G133" i="32"/>
  <c r="F133" i="32"/>
  <c r="E133" i="32"/>
  <c r="M132" i="32"/>
  <c r="L132" i="32"/>
  <c r="K132" i="32"/>
  <c r="M131" i="32"/>
  <c r="L131" i="32"/>
  <c r="K131" i="32"/>
  <c r="M130" i="32"/>
  <c r="L130" i="32"/>
  <c r="K130" i="32"/>
  <c r="L129" i="32"/>
  <c r="K129" i="32"/>
  <c r="L128" i="32"/>
  <c r="K128" i="32"/>
  <c r="M127" i="32"/>
  <c r="L127" i="32"/>
  <c r="K127" i="32"/>
  <c r="I126" i="32"/>
  <c r="H126" i="32"/>
  <c r="K126" i="32" s="1"/>
  <c r="G126" i="32"/>
  <c r="L126" i="32" s="1"/>
  <c r="F126" i="32"/>
  <c r="E126" i="32"/>
  <c r="M125" i="32"/>
  <c r="L125" i="32"/>
  <c r="K125" i="32"/>
  <c r="J125" i="32"/>
  <c r="M124" i="32"/>
  <c r="L124" i="32"/>
  <c r="K124" i="32"/>
  <c r="J124" i="32"/>
  <c r="M123" i="32"/>
  <c r="L123" i="32"/>
  <c r="K123" i="32"/>
  <c r="J123" i="32"/>
  <c r="L122" i="32"/>
  <c r="K122" i="32"/>
  <c r="J122" i="32"/>
  <c r="M121" i="32"/>
  <c r="L121" i="32"/>
  <c r="K121" i="32"/>
  <c r="J121" i="32"/>
  <c r="M120" i="32"/>
  <c r="L120" i="32"/>
  <c r="K120" i="32"/>
  <c r="J120" i="32"/>
  <c r="I119" i="32"/>
  <c r="H119" i="32"/>
  <c r="G119" i="32"/>
  <c r="F119" i="32"/>
  <c r="E119" i="32"/>
  <c r="M118" i="32"/>
  <c r="L118" i="32"/>
  <c r="K118" i="32"/>
  <c r="M117" i="32"/>
  <c r="L117" i="32"/>
  <c r="K117" i="32"/>
  <c r="M116" i="32"/>
  <c r="L116" i="32"/>
  <c r="K116" i="32"/>
  <c r="M115" i="32"/>
  <c r="L115" i="32"/>
  <c r="K115" i="32"/>
  <c r="M114" i="32"/>
  <c r="L114" i="32"/>
  <c r="K114" i="32"/>
  <c r="M113" i="32"/>
  <c r="L113" i="32"/>
  <c r="K113" i="32"/>
  <c r="I112" i="32"/>
  <c r="H112" i="32"/>
  <c r="G112" i="32"/>
  <c r="F112" i="32"/>
  <c r="E112" i="32"/>
  <c r="M111" i="32"/>
  <c r="L111" i="32"/>
  <c r="K111" i="32"/>
  <c r="J111" i="32"/>
  <c r="M110" i="32"/>
  <c r="L110" i="32"/>
  <c r="K110" i="32"/>
  <c r="J110" i="32"/>
  <c r="M109" i="32"/>
  <c r="L109" i="32"/>
  <c r="K109" i="32"/>
  <c r="J109" i="32"/>
  <c r="M108" i="32"/>
  <c r="L108" i="32"/>
  <c r="K108" i="32"/>
  <c r="J108" i="32"/>
  <c r="M107" i="32"/>
  <c r="L107" i="32"/>
  <c r="K107" i="32"/>
  <c r="J107" i="32"/>
  <c r="M106" i="32"/>
  <c r="L106" i="32"/>
  <c r="K106" i="32"/>
  <c r="J106" i="32"/>
  <c r="I105" i="32"/>
  <c r="H105" i="32"/>
  <c r="G105" i="32"/>
  <c r="F105" i="32"/>
  <c r="E105" i="32"/>
  <c r="M104" i="32"/>
  <c r="L104" i="32"/>
  <c r="K104" i="32"/>
  <c r="J104" i="32"/>
  <c r="M103" i="32"/>
  <c r="L103" i="32"/>
  <c r="K103" i="32"/>
  <c r="J103" i="32"/>
  <c r="M102" i="32"/>
  <c r="L102" i="32"/>
  <c r="K102" i="32"/>
  <c r="J102" i="32"/>
  <c r="M101" i="32"/>
  <c r="L101" i="32"/>
  <c r="K101" i="32"/>
  <c r="J101" i="32"/>
  <c r="M100" i="32"/>
  <c r="L100" i="32"/>
  <c r="K100" i="32"/>
  <c r="J100" i="32"/>
  <c r="M99" i="32"/>
  <c r="L99" i="32"/>
  <c r="K99" i="32"/>
  <c r="J99" i="32"/>
  <c r="I98" i="32"/>
  <c r="K98" i="32" s="1"/>
  <c r="H98" i="32"/>
  <c r="G98" i="32"/>
  <c r="F98" i="32"/>
  <c r="E98" i="32"/>
  <c r="M93" i="32"/>
  <c r="L93" i="32"/>
  <c r="K93" i="32"/>
  <c r="J93" i="32"/>
  <c r="M92" i="32"/>
  <c r="L92" i="32"/>
  <c r="K92" i="32"/>
  <c r="J92" i="32"/>
  <c r="I91" i="32"/>
  <c r="M91" i="32" s="1"/>
  <c r="H91" i="32"/>
  <c r="G91" i="32"/>
  <c r="F91" i="32"/>
  <c r="M90" i="32"/>
  <c r="L90" i="32"/>
  <c r="K90" i="32"/>
  <c r="M89" i="32"/>
  <c r="L89" i="32"/>
  <c r="K89" i="32"/>
  <c r="M88" i="32"/>
  <c r="L88" i="32"/>
  <c r="K88" i="32"/>
  <c r="L87" i="32"/>
  <c r="K87" i="32"/>
  <c r="M86" i="32"/>
  <c r="L86" i="32"/>
  <c r="K86" i="32"/>
  <c r="M85" i="32"/>
  <c r="L85" i="32"/>
  <c r="K85" i="32"/>
  <c r="I84" i="32"/>
  <c r="H84" i="32"/>
  <c r="G84" i="32"/>
  <c r="F84" i="32"/>
  <c r="E84" i="32"/>
  <c r="M83" i="32"/>
  <c r="L83" i="32"/>
  <c r="K83" i="32"/>
  <c r="J83" i="32"/>
  <c r="M82" i="32"/>
  <c r="L82" i="32"/>
  <c r="K82" i="32"/>
  <c r="J82" i="32"/>
  <c r="M81" i="32"/>
  <c r="L81" i="32"/>
  <c r="K81" i="32"/>
  <c r="J81" i="32"/>
  <c r="M80" i="32"/>
  <c r="L80" i="32"/>
  <c r="K80" i="32"/>
  <c r="J80" i="32"/>
  <c r="L79" i="32"/>
  <c r="K79" i="32"/>
  <c r="J79" i="32"/>
  <c r="M78" i="32"/>
  <c r="L78" i="32"/>
  <c r="K78" i="32"/>
  <c r="J78" i="32"/>
  <c r="I77" i="32"/>
  <c r="K77" i="32" s="1"/>
  <c r="H77" i="32"/>
  <c r="G77" i="32"/>
  <c r="F77" i="32"/>
  <c r="E77" i="32"/>
  <c r="M76" i="32"/>
  <c r="L76" i="32"/>
  <c r="K76" i="32"/>
  <c r="J76" i="32"/>
  <c r="M75" i="32"/>
  <c r="L75" i="32"/>
  <c r="J75" i="32"/>
  <c r="M74" i="32"/>
  <c r="L74" i="32"/>
  <c r="K74" i="32"/>
  <c r="J74" i="32"/>
  <c r="L73" i="32"/>
  <c r="K73" i="32"/>
  <c r="J73" i="32"/>
  <c r="M72" i="32"/>
  <c r="L72" i="32"/>
  <c r="K72" i="32"/>
  <c r="J72" i="32"/>
  <c r="M71" i="32"/>
  <c r="L71" i="32"/>
  <c r="K71" i="32"/>
  <c r="J71" i="32"/>
  <c r="I70" i="32"/>
  <c r="H70" i="32"/>
  <c r="G70" i="32"/>
  <c r="F70" i="32"/>
  <c r="E70" i="32"/>
  <c r="M69" i="32"/>
  <c r="L69" i="32"/>
  <c r="K69" i="32"/>
  <c r="J69" i="32"/>
  <c r="M68" i="32"/>
  <c r="L68" i="32"/>
  <c r="K68" i="32"/>
  <c r="J68" i="32"/>
  <c r="M67" i="32"/>
  <c r="L67" i="32"/>
  <c r="K67" i="32"/>
  <c r="J67" i="32"/>
  <c r="M66" i="32"/>
  <c r="L66" i="32"/>
  <c r="K66" i="32"/>
  <c r="J66" i="32"/>
  <c r="M65" i="32"/>
  <c r="L65" i="32"/>
  <c r="K65" i="32"/>
  <c r="J65" i="32"/>
  <c r="M64" i="32"/>
  <c r="L64" i="32"/>
  <c r="K64" i="32"/>
  <c r="J64" i="32"/>
  <c r="I63" i="32"/>
  <c r="H63" i="32"/>
  <c r="G63" i="32"/>
  <c r="F63" i="32"/>
  <c r="E63" i="32"/>
  <c r="M62" i="32"/>
  <c r="L62" i="32"/>
  <c r="K62" i="32"/>
  <c r="J62" i="32"/>
  <c r="M61" i="32"/>
  <c r="L61" i="32"/>
  <c r="K61" i="32"/>
  <c r="J61" i="32"/>
  <c r="M60" i="32"/>
  <c r="L60" i="32"/>
  <c r="K60" i="32"/>
  <c r="J60" i="32"/>
  <c r="M59" i="32"/>
  <c r="L59" i="32"/>
  <c r="K59" i="32"/>
  <c r="J59" i="32"/>
  <c r="M58" i="32"/>
  <c r="L58" i="32"/>
  <c r="K58" i="32"/>
  <c r="J58" i="32"/>
  <c r="M57" i="32"/>
  <c r="L57" i="32"/>
  <c r="K57" i="32"/>
  <c r="J57" i="32"/>
  <c r="K56" i="32"/>
  <c r="E56" i="32"/>
  <c r="M55" i="32"/>
  <c r="L55" i="32"/>
  <c r="K55" i="32"/>
  <c r="J55" i="32"/>
  <c r="M54" i="32"/>
  <c r="L54" i="32"/>
  <c r="J54" i="32"/>
  <c r="M53" i="32"/>
  <c r="L53" i="32"/>
  <c r="K53" i="32"/>
  <c r="J53" i="32"/>
  <c r="M52" i="32"/>
  <c r="L52" i="32"/>
  <c r="K52" i="32"/>
  <c r="J52" i="32"/>
  <c r="M51" i="32"/>
  <c r="L51" i="32"/>
  <c r="K51" i="32"/>
  <c r="J51" i="32"/>
  <c r="M50" i="32"/>
  <c r="L50" i="32"/>
  <c r="K50" i="32"/>
  <c r="J50" i="32"/>
  <c r="I49" i="32"/>
  <c r="H49" i="32"/>
  <c r="G49" i="32"/>
  <c r="F49" i="32"/>
  <c r="E49" i="32"/>
  <c r="M48" i="32"/>
  <c r="L48" i="32"/>
  <c r="K48" i="32"/>
  <c r="J48" i="32"/>
  <c r="M47" i="32"/>
  <c r="L47" i="32"/>
  <c r="K47" i="32"/>
  <c r="J47" i="32"/>
  <c r="M46" i="32"/>
  <c r="L46" i="32"/>
  <c r="K46" i="32"/>
  <c r="J46" i="32"/>
  <c r="L45" i="32"/>
  <c r="K45" i="32"/>
  <c r="J45" i="32"/>
  <c r="M44" i="32"/>
  <c r="L44" i="32"/>
  <c r="K44" i="32"/>
  <c r="J44" i="32"/>
  <c r="M43" i="32"/>
  <c r="L43" i="32"/>
  <c r="K43" i="32"/>
  <c r="J43" i="32"/>
  <c r="I42" i="32"/>
  <c r="K42" i="32" s="1"/>
  <c r="H42" i="32"/>
  <c r="G42" i="32"/>
  <c r="F42" i="32"/>
  <c r="E42" i="32"/>
  <c r="M41" i="32"/>
  <c r="L41" i="32"/>
  <c r="K41" i="32"/>
  <c r="J41" i="32"/>
  <c r="M40" i="32"/>
  <c r="L40" i="32"/>
  <c r="K40" i="32"/>
  <c r="J40" i="32"/>
  <c r="M39" i="32"/>
  <c r="L39" i="32"/>
  <c r="K39" i="32"/>
  <c r="J39" i="32"/>
  <c r="M38" i="32"/>
  <c r="L38" i="32"/>
  <c r="K38" i="32"/>
  <c r="J38" i="32"/>
  <c r="M37" i="32"/>
  <c r="L37" i="32"/>
  <c r="K37" i="32"/>
  <c r="J37" i="32"/>
  <c r="M36" i="32"/>
  <c r="L36" i="32"/>
  <c r="K36" i="32"/>
  <c r="J36" i="32"/>
  <c r="I35" i="32"/>
  <c r="H35" i="32"/>
  <c r="G35" i="32"/>
  <c r="F35" i="32"/>
  <c r="E35" i="32"/>
  <c r="M34" i="32"/>
  <c r="L34" i="32"/>
  <c r="K34" i="32"/>
  <c r="J34" i="32"/>
  <c r="M33" i="32"/>
  <c r="L33" i="32"/>
  <c r="K33" i="32"/>
  <c r="J33" i="32"/>
  <c r="M32" i="32"/>
  <c r="L32" i="32"/>
  <c r="K32" i="32"/>
  <c r="J32" i="32"/>
  <c r="L31" i="32"/>
  <c r="K31" i="32"/>
  <c r="J31" i="32"/>
  <c r="M30" i="32"/>
  <c r="L30" i="32"/>
  <c r="K30" i="32"/>
  <c r="J30" i="32"/>
  <c r="M29" i="32"/>
  <c r="L29" i="32"/>
  <c r="K29" i="32"/>
  <c r="J29" i="32"/>
  <c r="I28" i="32"/>
  <c r="K28" i="32" s="1"/>
  <c r="H28" i="32"/>
  <c r="G28" i="32"/>
  <c r="F28" i="32"/>
  <c r="E28" i="32"/>
  <c r="M27" i="32"/>
  <c r="L27" i="32"/>
  <c r="K27" i="32"/>
  <c r="J27" i="32"/>
  <c r="M26" i="32"/>
  <c r="L26" i="32"/>
  <c r="K26" i="32"/>
  <c r="J26" i="32"/>
  <c r="M25" i="32"/>
  <c r="L25" i="32"/>
  <c r="K25" i="32"/>
  <c r="J25" i="32"/>
  <c r="M24" i="32"/>
  <c r="L24" i="32"/>
  <c r="K24" i="32"/>
  <c r="J24" i="32"/>
  <c r="M23" i="32"/>
  <c r="L23" i="32"/>
  <c r="K23" i="32"/>
  <c r="J23" i="32"/>
  <c r="M22" i="32"/>
  <c r="L22" i="32"/>
  <c r="K22" i="32"/>
  <c r="J22" i="32"/>
  <c r="I21" i="32"/>
  <c r="K21" i="32" s="1"/>
  <c r="H21" i="32"/>
  <c r="G21" i="32"/>
  <c r="F21" i="32"/>
  <c r="E21" i="32"/>
  <c r="M20" i="32"/>
  <c r="L20" i="32"/>
  <c r="K20" i="32"/>
  <c r="M19" i="32"/>
  <c r="M18" i="32"/>
  <c r="L18" i="32"/>
  <c r="K18" i="32"/>
  <c r="L17" i="32"/>
  <c r="K17" i="32"/>
  <c r="L16" i="32"/>
  <c r="K16" i="32"/>
  <c r="M15" i="32"/>
  <c r="L15" i="32"/>
  <c r="K15" i="32"/>
  <c r="I14" i="32"/>
  <c r="H14" i="32"/>
  <c r="G14" i="32"/>
  <c r="F14" i="32"/>
  <c r="E14" i="32"/>
  <c r="I13" i="32"/>
  <c r="H13" i="32"/>
  <c r="G13" i="32"/>
  <c r="F13" i="32"/>
  <c r="E13" i="32"/>
  <c r="I12" i="32"/>
  <c r="H12" i="32"/>
  <c r="G12" i="32"/>
  <c r="F12" i="32"/>
  <c r="E12" i="32"/>
  <c r="I11" i="32"/>
  <c r="H11" i="32"/>
  <c r="G11" i="32"/>
  <c r="F11" i="32"/>
  <c r="E11" i="32"/>
  <c r="I10" i="32"/>
  <c r="H10" i="32"/>
  <c r="G10" i="32"/>
  <c r="F10" i="32"/>
  <c r="E10" i="32"/>
  <c r="I9" i="32"/>
  <c r="H9" i="32"/>
  <c r="G9" i="32"/>
  <c r="F9" i="32"/>
  <c r="E9" i="32"/>
  <c r="I8" i="32"/>
  <c r="H8" i="32"/>
  <c r="F8" i="32"/>
  <c r="C7" i="32"/>
  <c r="L13" i="32" l="1"/>
  <c r="J105" i="32"/>
  <c r="K84" i="32"/>
  <c r="J84" i="32"/>
  <c r="M112" i="32"/>
  <c r="K140" i="32"/>
  <c r="L77" i="32"/>
  <c r="J35" i="32"/>
  <c r="L21" i="32"/>
  <c r="E7" i="32"/>
  <c r="J147" i="32"/>
  <c r="L63" i="32"/>
  <c r="K70" i="32"/>
  <c r="L70" i="32"/>
  <c r="L42" i="32"/>
  <c r="K14" i="32"/>
  <c r="L35" i="32"/>
  <c r="J63" i="32"/>
  <c r="L112" i="32"/>
  <c r="K112" i="32"/>
  <c r="J119" i="32"/>
  <c r="K133" i="32"/>
  <c r="L154" i="32"/>
  <c r="K154" i="32"/>
  <c r="J98" i="32"/>
  <c r="L9" i="32"/>
  <c r="L91" i="32"/>
  <c r="K91" i="32"/>
  <c r="M12" i="32"/>
  <c r="K10" i="32"/>
  <c r="H7" i="32"/>
  <c r="L11" i="32"/>
  <c r="L49" i="32"/>
  <c r="K11" i="32"/>
  <c r="J13" i="32"/>
  <c r="K8" i="32"/>
  <c r="F7" i="32"/>
  <c r="J49" i="32"/>
  <c r="J9" i="32"/>
  <c r="G7" i="32"/>
  <c r="J11" i="32"/>
  <c r="K13" i="32"/>
  <c r="K49" i="32"/>
  <c r="M21" i="32"/>
  <c r="J21" i="32"/>
  <c r="L10" i="32"/>
  <c r="I7" i="32"/>
  <c r="L8" i="32"/>
  <c r="K9" i="32"/>
  <c r="J10" i="32"/>
  <c r="M11" i="32"/>
  <c r="M13" i="32"/>
  <c r="L14" i="32"/>
  <c r="L28" i="32"/>
  <c r="K35" i="32"/>
  <c r="J42" i="32"/>
  <c r="M49" i="32"/>
  <c r="L56" i="32"/>
  <c r="K63" i="32"/>
  <c r="J70" i="32"/>
  <c r="L84" i="32"/>
  <c r="L98" i="32"/>
  <c r="K105" i="32"/>
  <c r="J112" i="32"/>
  <c r="K119" i="32"/>
  <c r="J126" i="32"/>
  <c r="L133" i="32"/>
  <c r="L140" i="32"/>
  <c r="K147" i="32"/>
  <c r="J154" i="32"/>
  <c r="M56" i="32"/>
  <c r="J77" i="32"/>
  <c r="J91" i="32"/>
  <c r="M98" i="32"/>
  <c r="L105" i="32"/>
  <c r="L119" i="32"/>
  <c r="L147" i="32"/>
  <c r="J8" i="32"/>
  <c r="J12" i="32"/>
  <c r="J14" i="32"/>
  <c r="J28" i="32"/>
  <c r="M35" i="32"/>
  <c r="J56" i="32"/>
  <c r="M63" i="32"/>
  <c r="M105" i="32"/>
  <c r="J133" i="32"/>
  <c r="J140" i="32"/>
  <c r="M8" i="32"/>
  <c r="L7" i="32" l="1"/>
  <c r="J7" i="32"/>
  <c r="K7" i="32"/>
</calcChain>
</file>

<file path=xl/sharedStrings.xml><?xml version="1.0" encoding="utf-8"?>
<sst xmlns="http://schemas.openxmlformats.org/spreadsheetml/2006/main" count="303" uniqueCount="115">
  <si>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</si>
  <si>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</si>
  <si>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</si>
  <si>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</si>
  <si>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</si>
  <si>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</si>
  <si>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</si>
  <si>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</si>
  <si>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</si>
  <si>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</si>
  <si>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</si>
  <si>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</si>
  <si>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</si>
  <si>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</si>
  <si>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</si>
  <si>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</si>
  <si>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</si>
  <si>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</si>
  <si>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</si>
  <si>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</si>
  <si>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</si>
  <si>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</si>
  <si>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</si>
  <si>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</si>
  <si>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</si>
  <si>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</si>
  <si>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</si>
  <si>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</si>
  <si>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</si>
  <si>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</si>
  <si>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</si>
  <si>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</si>
  <si>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</si>
  <si>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</si>
  <si>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</si>
  <si>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</si>
  <si>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</si>
  <si>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</si>
  <si>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</si>
  <si>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</si>
  <si>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</si>
  <si>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</si>
  <si>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</si>
  <si>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</si>
  <si>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</si>
  <si>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</si>
  <si>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</si>
  <si>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</si>
  <si>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</si>
  <si>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</si>
  <si>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</si>
  <si>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</si>
  <si>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</si>
  <si>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</si>
  <si>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</si>
  <si>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</si>
  <si>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</si>
  <si>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</si>
  <si>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</si>
  <si>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</si>
  <si>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</si>
  <si>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</si>
  <si>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</si>
  <si>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</si>
  <si>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</si>
  <si>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</si>
  <si>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</si>
  <si>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</si>
  <si>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</si>
  <si>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</si>
  <si>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</si>
  <si>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</si>
  <si>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</si>
  <si>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</si>
  <si>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</si>
  <si>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</si>
  <si>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</si>
  <si>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</si>
  <si>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</si>
  <si>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</si>
  <si>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</si>
  <si>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</si>
  <si>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</si>
  <si>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</si>
  <si>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</si>
  <si>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</si>
  <si>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</si>
  <si>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</si>
  <si>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</si>
  <si>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</si>
  <si>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</si>
  <si>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</si>
  <si>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</si>
  <si>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</si>
  <si>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 xml:space="preserve">1 квартал 2014 год </t>
  </si>
  <si>
    <t xml:space="preserve">1 квартал 2015 год </t>
  </si>
  <si>
    <t>% исполнения</t>
  </si>
  <si>
    <t>8 целевых показателей</t>
  </si>
  <si>
    <t>в т.ч.
КАПы</t>
  </si>
  <si>
    <t>средства по Соглашениям по передаче полномочий</t>
  </si>
  <si>
    <t>125 целевых показателей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</si>
  <si>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</si>
  <si>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</si>
  <si>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</si>
  <si>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</si>
  <si>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</si>
  <si>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</si>
  <si>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</si>
  <si>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</si>
  <si>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</si>
  <si>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на "01" февраля 2016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</si>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</sst>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5">
    <xf numFmtId="0" fontId="0" fillId="0" borderId="0"/>
    <xf numFmtId="0" fontId="11" fillId="0" borderId="0"/>
    <xf numFmtId="43" fontId="15" fillId="0" borderId="0" applyFont="0" applyFill="0" applyBorder="0" applyAlignment="0" applyProtection="0"/>
    <xf numFmtId="0" fontId="19" fillId="0" borderId="0"/>
    <xf numFmtId="0" fontId="19" fillId="0" borderId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11" fillId="0" borderId="0" xfId="1"/>
    <xf numFmtId="0" fontId="12" fillId="2" borderId="5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164" fontId="14" fillId="4" borderId="1" xfId="2" applyNumberFormat="1" applyFont="1" applyFill="1" applyBorder="1" applyAlignment="1">
      <alignment horizontal="center" vertical="center"/>
    </xf>
    <xf numFmtId="165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/>
    </xf>
    <xf numFmtId="16" fontId="13" fillId="3" borderId="1" xfId="1" applyNumberFormat="1" applyFont="1" applyFill="1" applyBorder="1" applyAlignment="1">
      <alignment horizontal="center" vertical="center" textRotation="90" wrapText="1"/>
    </xf>
    <xf numFmtId="164" fontId="13" fillId="3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165" fontId="14" fillId="5" borderId="1" xfId="2" applyNumberFormat="1" applyFont="1" applyFill="1" applyBorder="1" applyAlignment="1">
      <alignment horizontal="center" vertical="center" wrapText="1"/>
    </xf>
    <xf numFmtId="2" fontId="14" fillId="5" borderId="1" xfId="2" applyNumberFormat="1" applyFont="1" applyFill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2" fontId="13" fillId="3" borderId="1" xfId="2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textRotation="90" wrapText="1"/>
    </xf>
    <xf numFmtId="0" fontId="12" fillId="0" borderId="7" xfId="1" applyFont="1" applyBorder="1" applyAlignment="1">
      <alignment horizontal="center" vertical="center" wrapText="1"/>
    </xf>
    <xf numFmtId="2" fontId="14" fillId="5" borderId="7" xfId="2" applyNumberFormat="1" applyFont="1" applyFill="1" applyBorder="1" applyAlignment="1">
      <alignment horizontal="center" vertical="center"/>
    </xf>
    <xf numFmtId="2" fontId="14" fillId="5" borderId="6" xfId="2" applyNumberFormat="1" applyFont="1" applyFill="1" applyBorder="1" applyAlignment="1">
      <alignment horizontal="center" vertical="center"/>
    </xf>
    <xf numFmtId="49" fontId="12" fillId="2" borderId="5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2" fontId="14" fillId="5" borderId="5" xfId="2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0" fontId="22" fillId="0" borderId="0" xfId="0" applyFont="1"/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0" fillId="0" borderId="0" xfId="0"/>
    <xf numFmtId="0" fontId="12" fillId="2" borderId="1" xfId="15" applyFont="1" applyFill="1" applyBorder="1" applyAlignment="1">
      <alignment horizontal="center" vertical="center" wrapText="1"/>
    </xf>
    <xf numFmtId="0" fontId="13" fillId="2" borderId="1" xfId="15" applyFont="1" applyFill="1" applyBorder="1" applyAlignment="1">
      <alignment horizontal="center" vertical="center" wrapText="1"/>
    </xf>
    <xf numFmtId="49" fontId="12" fillId="2" borderId="1" xfId="15" applyNumberFormat="1" applyFont="1" applyFill="1" applyBorder="1" applyAlignment="1">
      <alignment horizontal="center" vertical="center" wrapText="1"/>
    </xf>
    <xf numFmtId="0" fontId="27" fillId="2" borderId="1" xfId="15" applyFont="1" applyFill="1" applyBorder="1" applyAlignment="1">
      <alignment horizontal="center" vertical="center" wrapText="1"/>
    </xf>
    <xf numFmtId="0" fontId="26" fillId="2" borderId="1" xfId="1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14" fillId="3" borderId="5" xfId="1" applyFont="1" applyFill="1" applyBorder="1" applyAlignment="1">
      <alignment vertical="center" textRotation="90" wrapText="1"/>
    </xf>
    <xf numFmtId="16" fontId="32" fillId="3" borderId="1" xfId="1" applyNumberFormat="1" applyFont="1" applyFill="1" applyBorder="1" applyAlignment="1">
      <alignment horizontal="center" vertical="center" textRotation="90" wrapText="1"/>
    </xf>
    <xf numFmtId="0" fontId="32" fillId="3" borderId="1" xfId="1" applyFont="1" applyFill="1" applyBorder="1" applyAlignment="1">
      <alignment horizontal="center" vertical="center" textRotation="90" wrapText="1"/>
    </xf>
    <xf numFmtId="0" fontId="29" fillId="0" borderId="0" xfId="0" applyFont="1"/>
    <xf numFmtId="167" fontId="37" fillId="4" borderId="1" xfId="2" applyNumberFormat="1" applyFont="1" applyFill="1" applyBorder="1" applyAlignment="1">
      <alignment horizontal="right" vertical="center" wrapText="1"/>
    </xf>
    <xf numFmtId="167" fontId="38" fillId="3" borderId="1" xfId="115" applyNumberFormat="1" applyFont="1" applyFill="1" applyBorder="1" applyAlignment="1">
      <alignment horizontal="right" vertical="center" wrapText="1"/>
    </xf>
    <xf numFmtId="167" fontId="37" fillId="4" borderId="1" xfId="115" applyNumberFormat="1" applyFont="1" applyFill="1" applyBorder="1" applyAlignment="1">
      <alignment horizontal="right" vertical="center" wrapText="1"/>
    </xf>
    <xf numFmtId="167" fontId="37" fillId="4" borderId="1" xfId="2" applyNumberFormat="1" applyFont="1" applyFill="1" applyBorder="1" applyAlignment="1">
      <alignment horizontal="center" vertical="center" wrapText="1"/>
    </xf>
    <xf numFmtId="167" fontId="37" fillId="0" borderId="1" xfId="2" applyNumberFormat="1" applyFont="1" applyFill="1" applyBorder="1" applyAlignment="1">
      <alignment horizontal="center" vertical="center" wrapText="1"/>
    </xf>
    <xf numFmtId="167" fontId="38" fillId="3" borderId="1" xfId="2" applyNumberFormat="1" applyFont="1" applyFill="1" applyBorder="1" applyAlignment="1">
      <alignment horizontal="center" vertical="center" wrapText="1"/>
    </xf>
    <xf numFmtId="167" fontId="37" fillId="5" borderId="1" xfId="2" applyNumberFormat="1" applyFont="1" applyFill="1" applyBorder="1" applyAlignment="1">
      <alignment horizontal="center" vertical="center" wrapText="1"/>
    </xf>
    <xf numFmtId="167" fontId="38" fillId="5" borderId="1" xfId="2" applyNumberFormat="1" applyFont="1" applyFill="1" applyBorder="1" applyAlignment="1">
      <alignment horizontal="center" vertical="center" wrapText="1"/>
    </xf>
    <xf numFmtId="0" fontId="2" fillId="0" borderId="0" xfId="500"/>
    <xf numFmtId="0" fontId="27" fillId="0" borderId="1" xfId="500" applyFont="1" applyBorder="1" applyAlignment="1">
      <alignment horizontal="center" vertical="center" wrapText="1"/>
    </xf>
    <xf numFmtId="0" fontId="12" fillId="0" borderId="1" xfId="500" applyFont="1" applyBorder="1" applyAlignment="1">
      <alignment horizontal="center" vertical="center" wrapText="1"/>
    </xf>
    <xf numFmtId="49" fontId="12" fillId="5" borderId="1" xfId="500" applyNumberFormat="1" applyFont="1" applyFill="1" applyBorder="1" applyAlignment="1">
      <alignment horizontal="center" vertical="center" wrapText="1"/>
    </xf>
    <xf numFmtId="0" fontId="13" fillId="5" borderId="1" xfId="500" applyFont="1" applyFill="1" applyBorder="1" applyAlignment="1">
      <alignment horizontal="center" vertical="center"/>
    </xf>
    <xf numFmtId="0" fontId="25" fillId="0" borderId="1" xfId="500" applyFont="1" applyFill="1" applyBorder="1" applyAlignment="1">
      <alignment horizontal="center" vertical="center" textRotation="90" wrapText="1"/>
    </xf>
    <xf numFmtId="16" fontId="26" fillId="3" borderId="1" xfId="500" applyNumberFormat="1" applyFont="1" applyFill="1" applyBorder="1" applyAlignment="1">
      <alignment horizontal="center" vertical="center" textRotation="90" wrapText="1"/>
    </xf>
    <xf numFmtId="16" fontId="26" fillId="3" borderId="1" xfId="501" applyNumberFormat="1" applyFont="1" applyFill="1" applyBorder="1" applyAlignment="1">
      <alignment horizontal="center" vertical="center" textRotation="90" wrapText="1"/>
    </xf>
    <xf numFmtId="0" fontId="26" fillId="3" borderId="1" xfId="501" applyFont="1" applyFill="1" applyBorder="1" applyAlignment="1">
      <alignment horizontal="center" vertical="center" textRotation="90" wrapText="1"/>
    </xf>
    <xf numFmtId="0" fontId="23" fillId="3" borderId="1" xfId="500" applyFont="1" applyFill="1" applyBorder="1" applyAlignment="1">
      <alignment horizontal="center" vertical="center" textRotation="90" wrapText="1"/>
    </xf>
    <xf numFmtId="167" fontId="38" fillId="3" borderId="1" xfId="500" applyNumberFormat="1" applyFont="1" applyFill="1" applyBorder="1" applyAlignment="1">
      <alignment horizontal="center" vertical="center" wrapText="1"/>
    </xf>
    <xf numFmtId="167" fontId="38" fillId="5" borderId="1" xfId="500" applyNumberFormat="1" applyFont="1" applyFill="1" applyBorder="1" applyAlignment="1">
      <alignment horizontal="center" vertical="center" wrapText="1"/>
    </xf>
    <xf numFmtId="167" fontId="37" fillId="3" borderId="1" xfId="2" applyNumberFormat="1" applyFont="1" applyFill="1" applyBorder="1" applyAlignment="1">
      <alignment horizontal="right" vertical="center" wrapText="1"/>
    </xf>
    <xf numFmtId="167" fontId="37" fillId="5" borderId="1" xfId="2" applyNumberFormat="1" applyFont="1" applyFill="1" applyBorder="1" applyAlignment="1">
      <alignment horizontal="right" vertical="center" wrapText="1"/>
    </xf>
    <xf numFmtId="167" fontId="38" fillId="3" borderId="1" xfId="2" applyNumberFormat="1" applyFont="1" applyFill="1" applyBorder="1" applyAlignment="1">
      <alignment horizontal="right" vertical="center" wrapText="1"/>
    </xf>
    <xf numFmtId="167" fontId="38" fillId="3" borderId="1" xfId="500" applyNumberFormat="1" applyFont="1" applyFill="1" applyBorder="1" applyAlignment="1">
      <alignment horizontal="right" vertical="center" wrapText="1"/>
    </xf>
    <xf numFmtId="167" fontId="38" fillId="5" borderId="1" xfId="2" applyNumberFormat="1" applyFont="1" applyFill="1" applyBorder="1" applyAlignment="1">
      <alignment horizontal="right" vertical="center" wrapText="1"/>
    </xf>
    <xf numFmtId="167" fontId="38" fillId="5" borderId="1" xfId="500" applyNumberFormat="1" applyFont="1" applyFill="1" applyBorder="1" applyAlignment="1">
      <alignment horizontal="right" vertical="center" wrapText="1"/>
    </xf>
    <xf numFmtId="167" fontId="38" fillId="5" borderId="1" xfId="115" applyNumberFormat="1" applyFont="1" applyFill="1" applyBorder="1" applyAlignment="1">
      <alignment horizontal="right" vertical="center" wrapText="1"/>
    </xf>
    <xf numFmtId="167" fontId="38" fillId="0" borderId="1" xfId="50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164" fontId="13" fillId="0" borderId="5" xfId="2" applyNumberFormat="1" applyFont="1" applyFill="1" applyBorder="1" applyAlignment="1">
      <alignment horizontal="center" vertical="center" wrapText="1"/>
    </xf>
    <xf numFmtId="164" fontId="13" fillId="0" borderId="7" xfId="2" applyNumberFormat="1" applyFont="1" applyFill="1" applyBorder="1" applyAlignment="1">
      <alignment horizontal="center" vertical="center" wrapText="1"/>
    </xf>
    <xf numFmtId="164" fontId="13" fillId="0" borderId="6" xfId="2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165" fontId="16" fillId="0" borderId="5" xfId="1" applyNumberFormat="1" applyFont="1" applyFill="1" applyBorder="1" applyAlignment="1">
      <alignment horizontal="left" vertical="top" wrapText="1"/>
    </xf>
    <xf numFmtId="165" fontId="16" fillId="0" borderId="7" xfId="1" applyNumberFormat="1" applyFont="1" applyFill="1" applyBorder="1" applyAlignment="1">
      <alignment horizontal="left" vertical="top" wrapText="1"/>
    </xf>
    <xf numFmtId="165" fontId="16" fillId="0" borderId="6" xfId="1" applyNumberFormat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7" fillId="0" borderId="1" xfId="500" applyFont="1" applyBorder="1" applyAlignment="1">
      <alignment horizontal="center" vertical="center" wrapText="1"/>
    </xf>
    <xf numFmtId="0" fontId="38" fillId="2" borderId="1" xfId="15" applyFont="1" applyFill="1" applyBorder="1" applyAlignment="1">
      <alignment horizontal="center" vertical="center"/>
    </xf>
    <xf numFmtId="0" fontId="26" fillId="5" borderId="1" xfId="500" applyFont="1" applyFill="1" applyBorder="1" applyAlignment="1">
      <alignment horizontal="center" vertical="center"/>
    </xf>
    <xf numFmtId="0" fontId="26" fillId="5" borderId="1" xfId="500" applyFont="1" applyFill="1" applyBorder="1" applyAlignment="1">
      <alignment horizontal="center" vertical="center" wrapText="1"/>
    </xf>
    <xf numFmtId="0" fontId="36" fillId="3" borderId="1" xfId="500" applyFont="1" applyFill="1" applyBorder="1" applyAlignment="1">
      <alignment horizontal="center" vertical="center"/>
    </xf>
    <xf numFmtId="0" fontId="36" fillId="3" borderId="1" xfId="500" applyFont="1" applyFill="1" applyBorder="1" applyAlignment="1">
      <alignment horizontal="center" vertical="center" wrapText="1"/>
    </xf>
    <xf numFmtId="41" fontId="36" fillId="3" borderId="1" xfId="500" applyNumberFormat="1" applyFont="1" applyFill="1" applyBorder="1" applyAlignment="1">
      <alignment horizontal="left" vertical="center"/>
    </xf>
    <xf numFmtId="49" fontId="26" fillId="5" borderId="1" xfId="2" applyNumberFormat="1" applyFont="1" applyFill="1" applyBorder="1" applyAlignment="1">
      <alignment horizontal="left" vertical="center" wrapText="1"/>
    </xf>
    <xf numFmtId="0" fontId="35" fillId="0" borderId="1" xfId="500" applyFont="1" applyBorder="1" applyAlignment="1">
      <alignment horizontal="center" vertical="center" wrapText="1"/>
    </xf>
    <xf numFmtId="41" fontId="40" fillId="0" borderId="5" xfId="500" applyNumberFormat="1" applyFont="1" applyBorder="1" applyAlignment="1">
      <alignment horizontal="center" vertical="center"/>
    </xf>
    <xf numFmtId="0" fontId="40" fillId="0" borderId="7" xfId="500" applyFont="1" applyBorder="1" applyAlignment="1">
      <alignment horizontal="center" vertical="center"/>
    </xf>
    <xf numFmtId="0" fontId="40" fillId="0" borderId="6" xfId="500" applyFont="1" applyBorder="1" applyAlignment="1">
      <alignment horizontal="center" vertical="center"/>
    </xf>
    <xf numFmtId="49" fontId="25" fillId="5" borderId="1" xfId="2" applyNumberFormat="1" applyFont="1" applyFill="1" applyBorder="1" applyAlignment="1">
      <alignment horizontal="center" vertical="center"/>
    </xf>
    <xf numFmtId="0" fontId="33" fillId="0" borderId="1" xfId="50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500" applyFont="1" applyFill="1" applyBorder="1" applyAlignment="1">
      <alignment horizontal="center" vertical="center" wrapText="1"/>
    </xf>
    <xf numFmtId="41" fontId="36" fillId="0" borderId="1" xfId="500" applyNumberFormat="1" applyFont="1" applyFill="1" applyBorder="1" applyAlignment="1">
      <alignment horizontal="left" vertical="center"/>
    </xf>
    <xf numFmtId="0" fontId="28" fillId="0" borderId="1" xfId="2" applyNumberFormat="1" applyFont="1" applyFill="1" applyBorder="1" applyAlignment="1">
      <alignment horizontal="left" vertical="center" wrapText="1"/>
    </xf>
    <xf numFmtId="49" fontId="25" fillId="5" borderId="1" xfId="2" applyNumberFormat="1" applyFont="1" applyFill="1" applyBorder="1" applyAlignment="1">
      <alignment horizontal="left" vertical="center" wrapText="1"/>
    </xf>
    <xf numFmtId="49" fontId="26" fillId="5" borderId="1" xfId="2" applyNumberFormat="1" applyFont="1" applyFill="1" applyBorder="1" applyAlignment="1">
      <alignment horizontal="left" vertical="center"/>
    </xf>
    <xf numFmtId="2" fontId="26" fillId="5" borderId="1" xfId="2" applyNumberFormat="1" applyFont="1" applyFill="1" applyBorder="1" applyAlignment="1">
      <alignment horizontal="left" vertical="center" wrapText="1"/>
    </xf>
    <xf numFmtId="0" fontId="36" fillId="5" borderId="1" xfId="500" applyFont="1" applyFill="1" applyBorder="1" applyAlignment="1">
      <alignment horizontal="center" vertical="center" wrapText="1"/>
    </xf>
    <xf numFmtId="167" fontId="26" fillId="5" borderId="1" xfId="2" applyNumberFormat="1" applyFont="1" applyFill="1" applyBorder="1" applyAlignment="1">
      <alignment horizontal="left" vertical="center" wrapText="1"/>
    </xf>
    <xf numFmtId="167" fontId="26" fillId="5" borderId="1" xfId="2" applyNumberFormat="1" applyFont="1" applyFill="1" applyBorder="1" applyAlignment="1">
      <alignment horizontal="left" vertical="center"/>
    </xf>
    <xf numFmtId="167" fontId="25" fillId="5" borderId="1" xfId="2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41" fillId="5" borderId="1" xfId="50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502" applyFont="1" applyFill="1" applyBorder="1" applyAlignment="1">
      <alignment horizontal="center" vertical="center" wrapText="1"/>
    </xf>
    <xf numFmtId="0" fontId="43" fillId="0" borderId="1" xfId="502" applyFont="1" applyBorder="1" applyAlignment="1">
      <alignment horizontal="center" vertical="center" wrapText="1"/>
    </xf>
    <xf numFmtId="0" fontId="41" fillId="0" borderId="1" xfId="500" applyFont="1" applyFill="1" applyBorder="1" applyAlignment="1">
      <alignment horizontal="center" vertical="center" wrapText="1"/>
    </xf>
    <xf numFmtId="0" fontId="41" fillId="0" borderId="1" xfId="500" applyFont="1" applyBorder="1" applyAlignment="1">
      <alignment horizontal="center" vertical="center" wrapText="1"/>
    </xf>
    <xf numFmtId="0" fontId="43" fillId="0" borderId="1" xfId="500" applyFont="1" applyBorder="1" applyAlignment="1">
      <alignment horizontal="center" vertical="center" wrapText="1"/>
    </xf>
    <xf numFmtId="0" fontId="41" fillId="0" borderId="1" xfId="503" applyFont="1" applyFill="1" applyBorder="1" applyAlignment="1">
      <alignment horizontal="center" vertical="center" wrapText="1"/>
    </xf>
    <xf numFmtId="0" fontId="41" fillId="0" borderId="1" xfId="503" applyFont="1" applyBorder="1" applyAlignment="1">
      <alignment horizontal="center" vertical="center" wrapText="1"/>
    </xf>
    <xf numFmtId="2" fontId="41" fillId="5" borderId="1" xfId="2" applyNumberFormat="1" applyFont="1" applyFill="1" applyBorder="1" applyAlignment="1">
      <alignment horizontal="center" vertical="center" wrapText="1"/>
    </xf>
    <xf numFmtId="168" fontId="41" fillId="0" borderId="1" xfId="15" applyNumberFormat="1" applyFont="1" applyFill="1" applyBorder="1" applyAlignment="1">
      <alignment horizontal="center" vertical="center" wrapText="1"/>
    </xf>
    <xf numFmtId="168" fontId="43" fillId="0" borderId="1" xfId="15" applyNumberFormat="1" applyFont="1" applyBorder="1" applyAlignment="1">
      <alignment horizontal="center" vertical="center" wrapText="1"/>
    </xf>
    <xf numFmtId="0" fontId="41" fillId="5" borderId="1" xfId="501" applyFont="1" applyFill="1" applyBorder="1" applyAlignment="1">
      <alignment horizontal="center" vertical="center" wrapText="1"/>
    </xf>
    <xf numFmtId="168" fontId="41" fillId="0" borderId="1" xfId="15" applyNumberFormat="1" applyFont="1" applyBorder="1" applyAlignment="1">
      <alignment horizontal="center" vertical="center" wrapText="1"/>
    </xf>
    <xf numFmtId="167" fontId="38" fillId="2" borderId="1" xfId="500" applyNumberFormat="1" applyFont="1" applyFill="1" applyBorder="1" applyAlignment="1">
      <alignment horizontal="center" vertical="center" wrapText="1"/>
    </xf>
    <xf numFmtId="167" fontId="38" fillId="2" borderId="1" xfId="500" applyNumberFormat="1" applyFont="1" applyFill="1" applyBorder="1" applyAlignment="1">
      <alignment horizontal="right" vertical="center" wrapText="1"/>
    </xf>
    <xf numFmtId="167" fontId="38" fillId="2" borderId="1" xfId="115" applyNumberFormat="1" applyFont="1" applyFill="1" applyBorder="1" applyAlignment="1">
      <alignment horizontal="right" vertical="center" wrapText="1"/>
    </xf>
  </cellXfs>
  <cellStyles count="505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9" xfId="63"/>
    <cellStyle name="Обычный 2 2 9 2" xfId="315"/>
    <cellStyle name="Обычный 2 2 9 3" xfId="443"/>
    <cellStyle name="Обычный 2 2 9 4" xfId="180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диаграмы!$A$19</c:f>
              <c:strCache>
                <c:ptCount val="1"/>
                <c:pt idx="0">
                  <c:v>1 квартал 2014 год </c:v>
                </c:pt>
              </c:strCache>
            </c:strRef>
          </c:tx>
          <c:cat>
            <c:strRef>
              <c:f>диаграмы!$B$18:$F$18</c:f>
              <c:strCache>
                <c:ptCount val="5"/>
                <c:pt idx="0">
                  <c:v>Федеральный бюджет</c:v>
                </c:pt>
                <c:pt idx="1">
                  <c:v>бюджет автономного округа</c:v>
                </c:pt>
                <c:pt idx="2">
                  <c:v>бюджет муниципального образования</c:v>
                </c:pt>
                <c:pt idx="3">
                  <c:v>Привлеченные средства</c:v>
                </c:pt>
                <c:pt idx="4">
                  <c:v>в т.ч.     КАПы</c:v>
                </c:pt>
              </c:strCache>
            </c:strRef>
          </c:cat>
          <c:val>
            <c:numRef>
              <c:f>диаграмы!$B$19:$F$19</c:f>
              <c:numCache>
                <c:formatCode>0.0</c:formatCode>
                <c:ptCount val="5"/>
                <c:pt idx="0">
                  <c:v>77.19337504469074</c:v>
                </c:pt>
                <c:pt idx="1">
                  <c:v>88.304008610807443</c:v>
                </c:pt>
                <c:pt idx="2">
                  <c:v>88.636882752301176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диаграмы!$A$20</c:f>
              <c:strCache>
                <c:ptCount val="1"/>
                <c:pt idx="0">
                  <c:v>1 квартал 2015 год </c:v>
                </c:pt>
              </c:strCache>
            </c:strRef>
          </c:tx>
          <c:cat>
            <c:strRef>
              <c:f>диаграмы!$B$18:$F$18</c:f>
              <c:strCache>
                <c:ptCount val="5"/>
                <c:pt idx="0">
                  <c:v>Федеральный бюджет</c:v>
                </c:pt>
                <c:pt idx="1">
                  <c:v>бюджет автономного округа</c:v>
                </c:pt>
                <c:pt idx="2">
                  <c:v>бюджет муниципального образования</c:v>
                </c:pt>
                <c:pt idx="3">
                  <c:v>Привлеченные средства</c:v>
                </c:pt>
                <c:pt idx="4">
                  <c:v>в т.ч.     КАПы</c:v>
                </c:pt>
              </c:strCache>
            </c:strRef>
          </c:cat>
          <c:val>
            <c:numRef>
              <c:f>диаграмы!$B$20:$F$20</c:f>
              <c:numCache>
                <c:formatCode>General</c:formatCode>
                <c:ptCount val="5"/>
                <c:pt idx="0">
                  <c:v>85.1</c:v>
                </c:pt>
                <c:pt idx="1">
                  <c:v>82.2</c:v>
                </c:pt>
                <c:pt idx="2">
                  <c:v>88.6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032"/>
        <c:axId val="153913984"/>
      </c:lineChart>
      <c:catAx>
        <c:axId val="79420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913984"/>
        <c:crosses val="autoZero"/>
        <c:auto val="1"/>
        <c:lblAlgn val="ctr"/>
        <c:lblOffset val="100"/>
        <c:noMultiLvlLbl val="0"/>
      </c:catAx>
      <c:valAx>
        <c:axId val="153913984"/>
        <c:scaling>
          <c:orientation val="minMax"/>
        </c:scaling>
        <c:delete val="0"/>
        <c:axPos val="l"/>
        <c:majorGridlines/>
        <c:title>
          <c:overlay val="0"/>
        </c:title>
        <c:numFmt formatCode="0.0" sourceLinked="1"/>
        <c:majorTickMark val="none"/>
        <c:minorTickMark val="none"/>
        <c:tickLblPos val="nextTo"/>
        <c:crossAx val="7942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Лист1!$C$3:$C$4</c:f>
              <c:strCache>
                <c:ptCount val="1"/>
                <c:pt idx="0">
                  <c:v>1 квартал 2014 год </c:v>
                </c:pt>
              </c:strCache>
            </c:strRef>
          </c:tx>
          <c:marker>
            <c:symbol val="none"/>
          </c:marker>
          <c:cat>
            <c:strRef>
              <c:f>Лист1!$B$3:$B$11</c:f>
              <c:strCache>
                <c:ptCount val="8"/>
                <c:pt idx="0">
                  <c:v>всего:</c:v>
                </c:pt>
                <c:pt idx="3">
                  <c:v>Федеральный бюджет</c:v>
                </c:pt>
                <c:pt idx="4">
                  <c:v>бюджет автономного округа</c:v>
                </c:pt>
                <c:pt idx="5">
                  <c:v>бюджет муниципального образования</c:v>
                </c:pt>
                <c:pt idx="6">
                  <c:v>Привлеченные средства</c:v>
                </c:pt>
                <c:pt idx="7">
                  <c:v>в т.ч.     КАПы</c:v>
                </c:pt>
              </c:strCache>
            </c:strRef>
          </c:cat>
          <c:val>
            <c:numRef>
              <c:f>Лист1!$C$5:$C$11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88.482417548650517</c:v>
                </c:pt>
                <c:pt idx="2">
                  <c:v>77.19337504469074</c:v>
                </c:pt>
                <c:pt idx="3">
                  <c:v>88.304008610807443</c:v>
                </c:pt>
                <c:pt idx="4">
                  <c:v>88.636882752301176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Лист1!$D$3:$D$4</c:f>
              <c:strCache>
                <c:ptCount val="1"/>
                <c:pt idx="0">
                  <c:v>1 квартал 2015 год </c:v>
                </c:pt>
              </c:strCache>
            </c:strRef>
          </c:tx>
          <c:marker>
            <c:symbol val="none"/>
          </c:marker>
          <c:cat>
            <c:strRef>
              <c:f>Лист1!$B$3:$B$11</c:f>
              <c:strCache>
                <c:ptCount val="8"/>
                <c:pt idx="0">
                  <c:v>всего:</c:v>
                </c:pt>
                <c:pt idx="3">
                  <c:v>Федеральный бюджет</c:v>
                </c:pt>
                <c:pt idx="4">
                  <c:v>бюджет автономного округа</c:v>
                </c:pt>
                <c:pt idx="5">
                  <c:v>бюджет муниципального образования</c:v>
                </c:pt>
                <c:pt idx="6">
                  <c:v>Привлеченные средства</c:v>
                </c:pt>
                <c:pt idx="7">
                  <c:v>в т.ч.     КАПы</c:v>
                </c:pt>
              </c:strCache>
            </c:strRef>
          </c:cat>
          <c:val>
            <c:numRef>
              <c:f>Лист1!$D$5:$D$11</c:f>
              <c:numCache>
                <c:formatCode>General</c:formatCode>
                <c:ptCount val="7"/>
                <c:pt idx="0">
                  <c:v>0</c:v>
                </c:pt>
                <c:pt idx="1">
                  <c:v>85.6</c:v>
                </c:pt>
                <c:pt idx="2">
                  <c:v>85.1</c:v>
                </c:pt>
                <c:pt idx="3">
                  <c:v>82.2</c:v>
                </c:pt>
                <c:pt idx="4">
                  <c:v>88.6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53120"/>
        <c:axId val="99654656"/>
      </c:lineChart>
      <c:catAx>
        <c:axId val="99653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9654656"/>
        <c:crosses val="autoZero"/>
        <c:auto val="1"/>
        <c:lblAlgn val="ctr"/>
        <c:lblOffset val="100"/>
        <c:noMultiLvlLbl val="0"/>
      </c:catAx>
      <c:valAx>
        <c:axId val="9965465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9965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Лист1!$C$3:$C$5</c:f>
              <c:strCache>
                <c:ptCount val="1"/>
                <c:pt idx="0">
                  <c:v>1 квартал 2014 год  % исполнения</c:v>
                </c:pt>
              </c:strCache>
            </c:strRef>
          </c:tx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6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dLbls>
            <c:dLbl>
              <c:idx val="0"/>
              <c:layout>
                <c:manualLayout>
                  <c:x val="-3.3704708216575528E-2"/>
                  <c:y val="-2.620201509813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73864023829839E-2"/>
                  <c:y val="3.096601784325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377597734711346E-2"/>
                  <c:y val="-3.57300205883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773864023829839E-2"/>
                  <c:y val="3.3348019215811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Лист1!$B$6:$B$11</c:f>
              <c:strCache>
                <c:ptCount val="6"/>
                <c:pt idx="1">
                  <c:v>Федеральный бюджет</c:v>
                </c:pt>
                <c:pt idx="2">
                  <c:v>бюджет автономного округа</c:v>
                </c:pt>
                <c:pt idx="3">
                  <c:v>бюджет муниципального образования</c:v>
                </c:pt>
                <c:pt idx="4">
                  <c:v>Привлеченные средства</c:v>
                </c:pt>
                <c:pt idx="5">
                  <c:v>в т.ч.     КАПы</c:v>
                </c:pt>
              </c:strCache>
            </c:strRef>
          </c:cat>
          <c:val>
            <c:numRef>
              <c:f>Лист1!$C$6:$C$11</c:f>
              <c:numCache>
                <c:formatCode>0.0</c:formatCode>
                <c:ptCount val="6"/>
                <c:pt idx="0">
                  <c:v>88.482417548650517</c:v>
                </c:pt>
                <c:pt idx="1">
                  <c:v>77.19337504469074</c:v>
                </c:pt>
                <c:pt idx="2">
                  <c:v>88.304008610807443</c:v>
                </c:pt>
                <c:pt idx="3">
                  <c:v>88.636882752301176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Лист1!$D$3:$D$5</c:f>
              <c:strCache>
                <c:ptCount val="1"/>
                <c:pt idx="0">
                  <c:v>1 квартал 2015 год  % исполнения</c:v>
                </c:pt>
              </c:strCache>
            </c:strRef>
          </c:tx>
          <c:dLbls>
            <c:dLbl>
              <c:idx val="0"/>
              <c:layout>
                <c:manualLayout>
                  <c:x val="-2.4912175638338429E-2"/>
                  <c:y val="4.2876024706043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377597734711291E-2"/>
                  <c:y val="-3.8112021960927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981331445592743E-2"/>
                  <c:y val="5.7168032941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912175638338443E-2"/>
                  <c:y val="-3.3348019215811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Лист1!$B$6:$B$11</c:f>
              <c:strCache>
                <c:ptCount val="6"/>
                <c:pt idx="1">
                  <c:v>Федеральный бюджет</c:v>
                </c:pt>
                <c:pt idx="2">
                  <c:v>бюджет автономного округа</c:v>
                </c:pt>
                <c:pt idx="3">
                  <c:v>бюджет муниципального образования</c:v>
                </c:pt>
                <c:pt idx="4">
                  <c:v>Привлеченные средства</c:v>
                </c:pt>
                <c:pt idx="5">
                  <c:v>в т.ч.     КАПы</c:v>
                </c:pt>
              </c:strCache>
            </c:strRef>
          </c:cat>
          <c:val>
            <c:numRef>
              <c:f>Лист1!$D$6:$D$11</c:f>
              <c:numCache>
                <c:formatCode>General</c:formatCode>
                <c:ptCount val="6"/>
                <c:pt idx="0">
                  <c:v>85.6</c:v>
                </c:pt>
                <c:pt idx="1">
                  <c:v>85.1</c:v>
                </c:pt>
                <c:pt idx="2">
                  <c:v>82.2</c:v>
                </c:pt>
                <c:pt idx="3">
                  <c:v>88.6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8464"/>
        <c:axId val="99688448"/>
      </c:lineChart>
      <c:catAx>
        <c:axId val="9967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99688448"/>
        <c:crosses val="autoZero"/>
        <c:auto val="1"/>
        <c:lblAlgn val="ctr"/>
        <c:lblOffset val="100"/>
        <c:noMultiLvlLbl val="0"/>
      </c:catAx>
      <c:valAx>
        <c:axId val="99688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9678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10439</xdr:colOff>
      <xdr:row>8</xdr:row>
      <xdr:rowOff>409444</xdr:rowOff>
    </xdr:from>
    <xdr:to>
      <xdr:col>16</xdr:col>
      <xdr:colOff>289665</xdr:colOff>
      <xdr:row>17</xdr:row>
      <xdr:rowOff>399527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375781</xdr:colOff>
      <xdr:row>1</xdr:row>
      <xdr:rowOff>148485</xdr:rowOff>
    </xdr:from>
    <xdr:to>
      <xdr:col>16</xdr:col>
      <xdr:colOff>172233</xdr:colOff>
      <xdr:row>6</xdr:row>
      <xdr:rowOff>790966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414927</xdr:colOff>
      <xdr:row>7</xdr:row>
      <xdr:rowOff>1043</xdr:rowOff>
    </xdr:from>
    <xdr:to>
      <xdr:col>17</xdr:col>
      <xdr:colOff>926405</xdr:colOff>
      <xdr:row>21</xdr:row>
      <xdr:rowOff>52191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ht="23.45" customHeight="1" x14ac:dyDescent="0.25"/>
    <row r="7" spans="1:16" s="1" customFormat="1" ht="45.6" customHeight="1" x14ac:dyDescent="0.25">
      <c r="A7" s="72" t="s">
        <v>0</v>
      </c>
      <c r="B7" s="72" t="s">
        <v>12</v>
      </c>
      <c r="C7" s="73" t="s">
        <v>13</v>
      </c>
      <c r="D7" s="73" t="s">
        <v>3</v>
      </c>
      <c r="E7" s="73" t="s">
        <v>18</v>
      </c>
      <c r="F7" s="75" t="s">
        <v>15</v>
      </c>
      <c r="G7" s="76"/>
      <c r="H7" s="76"/>
      <c r="I7" s="76"/>
      <c r="J7" s="76"/>
      <c r="K7" s="77"/>
      <c r="L7" s="78" t="s">
        <v>17</v>
      </c>
      <c r="M7" s="80" t="s">
        <v>1</v>
      </c>
      <c r="N7" s="81"/>
      <c r="O7" s="73" t="s">
        <v>33</v>
      </c>
      <c r="P7" s="73" t="s">
        <v>2</v>
      </c>
    </row>
    <row r="8" spans="1:16" s="1" customFormat="1" ht="77.45" customHeight="1" x14ac:dyDescent="0.25">
      <c r="A8" s="73"/>
      <c r="B8" s="73"/>
      <c r="C8" s="74"/>
      <c r="D8" s="74"/>
      <c r="E8" s="74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79"/>
      <c r="M8" s="24" t="s">
        <v>5</v>
      </c>
      <c r="N8" s="24" t="s">
        <v>23</v>
      </c>
      <c r="O8" s="74"/>
      <c r="P8" s="74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82">
        <v>1</v>
      </c>
      <c r="B10" s="85"/>
      <c r="C10" s="85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88"/>
      <c r="N10" s="88"/>
      <c r="O10" s="93"/>
      <c r="P10" s="96"/>
    </row>
    <row r="11" spans="1:16" ht="87" customHeight="1" x14ac:dyDescent="0.25">
      <c r="A11" s="83"/>
      <c r="B11" s="86"/>
      <c r="C11" s="86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89"/>
      <c r="N11" s="91"/>
      <c r="O11" s="94"/>
      <c r="P11" s="97"/>
    </row>
    <row r="12" spans="1:16" ht="64.900000000000006" customHeight="1" x14ac:dyDescent="0.25">
      <c r="A12" s="83"/>
      <c r="B12" s="86"/>
      <c r="C12" s="86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89"/>
      <c r="N12" s="91"/>
      <c r="O12" s="94"/>
      <c r="P12" s="97"/>
    </row>
    <row r="13" spans="1:16" ht="93.6" customHeight="1" x14ac:dyDescent="0.25">
      <c r="A13" s="83"/>
      <c r="B13" s="86"/>
      <c r="C13" s="86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89"/>
      <c r="N13" s="91"/>
      <c r="O13" s="94"/>
      <c r="P13" s="97"/>
    </row>
    <row r="14" spans="1:16" ht="73.150000000000006" customHeight="1" x14ac:dyDescent="0.25">
      <c r="A14" s="83"/>
      <c r="B14" s="86"/>
      <c r="C14" s="86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89"/>
      <c r="N14" s="91"/>
      <c r="O14" s="94"/>
      <c r="P14" s="97"/>
    </row>
    <row r="15" spans="1:16" ht="51" customHeight="1" x14ac:dyDescent="0.25">
      <c r="A15" s="84"/>
      <c r="B15" s="87"/>
      <c r="C15" s="87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90"/>
      <c r="N15" s="92"/>
      <c r="O15" s="95"/>
      <c r="P15" s="98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P160"/>
  <sheetViews>
    <sheetView tabSelected="1" zoomScale="39" zoomScaleNormal="39" zoomScaleSheetLayoutView="46" workbookViewId="0">
      <selection activeCell="W14" sqref="W14"/>
    </sheetView>
  </sheetViews>
  <sheetFormatPr defaultRowHeight="26.25" x14ac:dyDescent="0.4"/>
  <cols>
    <col min="1" max="1" width="10.140625" style="42" customWidth="1"/>
    <col min="2" max="2" width="42.5703125" style="26" customWidth="1"/>
    <col min="3" max="3" width="27.140625" style="26" customWidth="1"/>
    <col min="4" max="4" width="23.5703125" style="26" customWidth="1"/>
    <col min="5" max="5" width="41.5703125" style="26" customWidth="1"/>
    <col min="6" max="6" width="39.140625" style="26" customWidth="1"/>
    <col min="7" max="7" width="35.42578125" style="26" customWidth="1"/>
    <col min="8" max="8" width="34.140625" style="26" customWidth="1"/>
    <col min="9" max="9" width="33.140625" style="26" customWidth="1"/>
    <col min="10" max="10" width="31.5703125" style="26" customWidth="1"/>
    <col min="11" max="13" width="30" style="26" customWidth="1"/>
    <col min="14" max="14" width="26.42578125" style="26" hidden="1" customWidth="1"/>
    <col min="15" max="15" width="28.42578125" style="26" customWidth="1"/>
    <col min="16" max="16" width="31" style="26" customWidth="1"/>
    <col min="17" max="17" width="24.85546875" style="26" customWidth="1"/>
    <col min="18" max="19" width="9.140625" style="26" customWidth="1"/>
    <col min="20" max="16384" width="9.140625" style="26"/>
  </cols>
  <sheetData>
    <row r="1" spans="1:16" ht="23.45" customHeight="1" x14ac:dyDescent="0.4">
      <c r="P1" s="20"/>
    </row>
    <row r="2" spans="1:16" ht="40.5" customHeight="1" x14ac:dyDescent="0.65">
      <c r="A2" s="99" t="s">
        <v>32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ht="23.45" customHeight="1" x14ac:dyDescent="0.4"/>
    <row r="4" spans="1:16" s="51" customFormat="1" ht="45.6" customHeight="1" x14ac:dyDescent="0.25">
      <c r="A4" s="100" t="s">
        <v>0</v>
      </c>
      <c r="B4" s="100" t="s">
        <v>59</v>
      </c>
      <c r="C4" s="100" t="s">
        <v>61</v>
      </c>
      <c r="D4" s="100" t="s">
        <v>3</v>
      </c>
      <c r="E4" s="101" t="s">
        <v>110</v>
      </c>
      <c r="F4" s="101"/>
      <c r="G4" s="101"/>
      <c r="H4" s="101"/>
      <c r="I4" s="101"/>
      <c r="J4" s="101"/>
      <c r="K4" s="101"/>
      <c r="L4" s="101"/>
      <c r="M4" s="101"/>
      <c r="N4" s="102" t="s">
        <v>70</v>
      </c>
      <c r="O4" s="103" t="s">
        <v>62</v>
      </c>
      <c r="P4" s="100" t="s">
        <v>2</v>
      </c>
    </row>
    <row r="5" spans="1:16" s="51" customFormat="1" ht="118.5" customHeight="1" x14ac:dyDescent="0.25">
      <c r="A5" s="100"/>
      <c r="B5" s="100"/>
      <c r="C5" s="100"/>
      <c r="D5" s="100"/>
      <c r="E5" s="30" t="s">
        <v>112</v>
      </c>
      <c r="F5" s="30" t="s">
        <v>113</v>
      </c>
      <c r="G5" s="31" t="s">
        <v>74</v>
      </c>
      <c r="H5" s="30" t="s">
        <v>72</v>
      </c>
      <c r="I5" s="30" t="s">
        <v>16</v>
      </c>
      <c r="J5" s="30" t="s">
        <v>103</v>
      </c>
      <c r="K5" s="30" t="s">
        <v>31</v>
      </c>
      <c r="L5" s="30" t="s">
        <v>56</v>
      </c>
      <c r="M5" s="30" t="s">
        <v>75</v>
      </c>
      <c r="N5" s="102"/>
      <c r="O5" s="103"/>
      <c r="P5" s="100"/>
    </row>
    <row r="6" spans="1:16" s="51" customFormat="1" ht="44.25" customHeight="1" x14ac:dyDescent="0.25">
      <c r="A6" s="52">
        <v>1</v>
      </c>
      <c r="B6" s="53">
        <v>2</v>
      </c>
      <c r="C6" s="53">
        <v>3</v>
      </c>
      <c r="D6" s="53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7">
        <v>10</v>
      </c>
      <c r="K6" s="29" t="s">
        <v>57</v>
      </c>
      <c r="L6" s="29" t="s">
        <v>58</v>
      </c>
      <c r="M6" s="29" t="s">
        <v>73</v>
      </c>
      <c r="N6" s="54" t="s">
        <v>69</v>
      </c>
      <c r="O6" s="55">
        <v>13</v>
      </c>
      <c r="P6" s="53">
        <v>14</v>
      </c>
    </row>
    <row r="7" spans="1:16" s="51" customFormat="1" ht="112.5" customHeight="1" x14ac:dyDescent="0.25">
      <c r="A7" s="100"/>
      <c r="B7" s="108" t="s">
        <v>60</v>
      </c>
      <c r="C7" s="109">
        <f>C14+C21+C28+C35+C42+C49+C56+C63+C70+C77+C84+C91+C98+C105+C112+C119+C126++C133+C140+C147+C154</f>
        <v>231</v>
      </c>
      <c r="D7" s="56" t="s">
        <v>6</v>
      </c>
      <c r="E7" s="46">
        <f>E8+E9+E10+E11+E12</f>
        <v>6165524.6091600005</v>
      </c>
      <c r="F7" s="46">
        <f>F8+F9+F10+F11+F12</f>
        <v>0</v>
      </c>
      <c r="G7" s="46">
        <f t="shared" ref="G7:H7" si="0">G8+G9+G10+G11+G12</f>
        <v>164968.93719999999</v>
      </c>
      <c r="H7" s="46">
        <f t="shared" si="0"/>
        <v>195177.43805</v>
      </c>
      <c r="I7" s="46">
        <f>I8+I9+I10+I11+I12</f>
        <v>128373.97736999999</v>
      </c>
      <c r="J7" s="43">
        <f>I7-G7</f>
        <v>-36594.959829999993</v>
      </c>
      <c r="K7" s="46">
        <f>IF(I7=0, ,I7/H7*100)</f>
        <v>65.772959545208039</v>
      </c>
      <c r="L7" s="46">
        <f t="shared" ref="L7:L69" si="1">IF(I7=0,0,I7/G7*100)</f>
        <v>77.817060319886693</v>
      </c>
      <c r="M7" s="43">
        <v>0</v>
      </c>
      <c r="N7" s="112"/>
      <c r="O7" s="103" t="s">
        <v>100</v>
      </c>
      <c r="P7" s="113"/>
    </row>
    <row r="8" spans="1:16" s="51" customFormat="1" ht="112.5" customHeight="1" x14ac:dyDescent="0.25">
      <c r="A8" s="100"/>
      <c r="B8" s="108"/>
      <c r="C8" s="110"/>
      <c r="D8" s="57" t="s">
        <v>104</v>
      </c>
      <c r="E8" s="142">
        <f>E15+E22+E29+E36+E43+E50+E57+E64+E71+E78+E85+E92+E99+E106+E113+E120+E127+E134+E141+E148+E155</f>
        <v>12847.400000000001</v>
      </c>
      <c r="F8" s="142">
        <f>F15+F22+F29+F36+F43+F50+F57+F64+F71+F78+F85+F92+F99+F106+F113+F120+F127+F134+F141+F148+F155</f>
        <v>0</v>
      </c>
      <c r="G8" s="142">
        <f>G15+G22+G29+G36+G43+G50+G57+G64+G71+G78+G85+G92+G99+G106+G113+G120+G127+G134+G141+G148+G155</f>
        <v>684.40099999999995</v>
      </c>
      <c r="H8" s="142">
        <f t="shared" ref="H8:I8" si="2">H15+H22+H29+H36+H43+H50+H57+H64+H71+H78+H85+H92+H99+H106+H113+H120+H127+H134+H141+H148+H155</f>
        <v>308.89999999999998</v>
      </c>
      <c r="I8" s="142">
        <f t="shared" si="2"/>
        <v>0</v>
      </c>
      <c r="J8" s="143">
        <f>I8-G8</f>
        <v>-684.40099999999995</v>
      </c>
      <c r="K8" s="142">
        <f t="shared" ref="K8:K71" si="3">IF(I8=0, ,I8/H8*100)</f>
        <v>0</v>
      </c>
      <c r="L8" s="142">
        <f t="shared" si="1"/>
        <v>0</v>
      </c>
      <c r="M8" s="142">
        <f t="shared" ref="M7:M69" si="4">IF(I8=0,0,I8/F8*100)</f>
        <v>0</v>
      </c>
      <c r="N8" s="112"/>
      <c r="O8" s="103"/>
      <c r="P8" s="113"/>
    </row>
    <row r="9" spans="1:16" s="51" customFormat="1" ht="112.5" customHeight="1" x14ac:dyDescent="0.25">
      <c r="A9" s="100"/>
      <c r="B9" s="108"/>
      <c r="C9" s="110"/>
      <c r="D9" s="57" t="s">
        <v>105</v>
      </c>
      <c r="E9" s="142">
        <f t="shared" ref="E8:I13" si="5">E16+E23+E30+E37+E44+E51+E58+E65+E72+E79+E86+E93+E100+E107+E114+E121+E128+E135+E142+E149+E156</f>
        <v>1635108.4095000003</v>
      </c>
      <c r="F9" s="142">
        <f t="shared" si="5"/>
        <v>0</v>
      </c>
      <c r="G9" s="142">
        <f t="shared" si="5"/>
        <v>49473.366830000014</v>
      </c>
      <c r="H9" s="142">
        <f t="shared" si="5"/>
        <v>52610.326000000001</v>
      </c>
      <c r="I9" s="142">
        <f t="shared" si="5"/>
        <v>38832.857899999988</v>
      </c>
      <c r="J9" s="143">
        <f t="shared" ref="J9:J13" si="6">I9-G9</f>
        <v>-10640.508930000025</v>
      </c>
      <c r="K9" s="142">
        <f t="shared" si="3"/>
        <v>73.812235833703042</v>
      </c>
      <c r="L9" s="142">
        <f t="shared" si="1"/>
        <v>78.492450359073288</v>
      </c>
      <c r="M9" s="142">
        <v>0</v>
      </c>
      <c r="N9" s="112"/>
      <c r="O9" s="103"/>
      <c r="P9" s="113"/>
    </row>
    <row r="10" spans="1:16" s="51" customFormat="1" ht="116.25" customHeight="1" x14ac:dyDescent="0.25">
      <c r="A10" s="100"/>
      <c r="B10" s="108"/>
      <c r="C10" s="110"/>
      <c r="D10" s="57" t="s">
        <v>106</v>
      </c>
      <c r="E10" s="142">
        <f t="shared" si="5"/>
        <v>1435471.0589600001</v>
      </c>
      <c r="F10" s="142">
        <f t="shared" si="5"/>
        <v>0</v>
      </c>
      <c r="G10" s="142">
        <f t="shared" si="5"/>
        <v>114811.16936999999</v>
      </c>
      <c r="H10" s="142">
        <f t="shared" si="5"/>
        <v>142258.21205</v>
      </c>
      <c r="I10" s="142">
        <f t="shared" si="5"/>
        <v>89541.119470000005</v>
      </c>
      <c r="J10" s="143">
        <f t="shared" si="6"/>
        <v>-25270.049899999984</v>
      </c>
      <c r="K10" s="142">
        <f t="shared" si="3"/>
        <v>62.942671765429381</v>
      </c>
      <c r="L10" s="142">
        <f t="shared" si="1"/>
        <v>77.989902865144927</v>
      </c>
      <c r="M10" s="142">
        <v>0</v>
      </c>
      <c r="N10" s="112"/>
      <c r="O10" s="103"/>
      <c r="P10" s="113"/>
    </row>
    <row r="11" spans="1:16" s="51" customFormat="1" ht="155.25" customHeight="1" x14ac:dyDescent="0.25">
      <c r="A11" s="100"/>
      <c r="B11" s="108"/>
      <c r="C11" s="110"/>
      <c r="D11" s="58" t="s">
        <v>99</v>
      </c>
      <c r="E11" s="142">
        <f>E18+E25+E32+E39+E46+E53+E60+E67+E74+E81+E88+E95+E102+E109+E116+E123+E130+E137+E144+E151+E158</f>
        <v>526.447</v>
      </c>
      <c r="F11" s="142">
        <f t="shared" si="5"/>
        <v>0</v>
      </c>
      <c r="G11" s="142">
        <f t="shared" si="5"/>
        <v>0</v>
      </c>
      <c r="H11" s="142">
        <f t="shared" si="5"/>
        <v>0</v>
      </c>
      <c r="I11" s="142">
        <f t="shared" si="5"/>
        <v>0</v>
      </c>
      <c r="J11" s="143">
        <f t="shared" si="6"/>
        <v>0</v>
      </c>
      <c r="K11" s="142">
        <f t="shared" si="3"/>
        <v>0</v>
      </c>
      <c r="L11" s="142">
        <f t="shared" si="1"/>
        <v>0</v>
      </c>
      <c r="M11" s="142">
        <f t="shared" si="4"/>
        <v>0</v>
      </c>
      <c r="N11" s="112"/>
      <c r="O11" s="103"/>
      <c r="P11" s="113"/>
    </row>
    <row r="12" spans="1:16" s="51" customFormat="1" ht="112.5" customHeight="1" x14ac:dyDescent="0.25">
      <c r="A12" s="100"/>
      <c r="B12" s="108"/>
      <c r="C12" s="110"/>
      <c r="D12" s="59" t="s">
        <v>111</v>
      </c>
      <c r="E12" s="142">
        <f>E19+E26+E33+E40+E47+E54+E61+E68+E75+E82+E89+E96+E103+E110+E117+E124+E131+E138+E145+E152+E159</f>
        <v>3081571.2937000003</v>
      </c>
      <c r="F12" s="142">
        <f t="shared" si="5"/>
        <v>0</v>
      </c>
      <c r="G12" s="142">
        <f t="shared" si="5"/>
        <v>0</v>
      </c>
      <c r="H12" s="142">
        <f t="shared" si="5"/>
        <v>0</v>
      </c>
      <c r="I12" s="142">
        <f t="shared" si="5"/>
        <v>0</v>
      </c>
      <c r="J12" s="143">
        <f t="shared" si="6"/>
        <v>0</v>
      </c>
      <c r="K12" s="142">
        <v>0</v>
      </c>
      <c r="L12" s="142">
        <v>0</v>
      </c>
      <c r="M12" s="142">
        <f t="shared" si="4"/>
        <v>0</v>
      </c>
      <c r="N12" s="112"/>
      <c r="O12" s="103"/>
      <c r="P12" s="113"/>
    </row>
    <row r="13" spans="1:16" s="51" customFormat="1" ht="98.25" customHeight="1" x14ac:dyDescent="0.25">
      <c r="A13" s="100"/>
      <c r="B13" s="108"/>
      <c r="C13" s="111"/>
      <c r="D13" s="60" t="s">
        <v>98</v>
      </c>
      <c r="E13" s="142">
        <f>E20+E27+E34+E41+E48+E55+E62+E69+E76+E83+E90+E97+E104+E111+E118+E125+E132+E139+E146+E153+E160</f>
        <v>211000</v>
      </c>
      <c r="F13" s="142">
        <f t="shared" si="5"/>
        <v>0</v>
      </c>
      <c r="G13" s="142">
        <f t="shared" si="5"/>
        <v>0</v>
      </c>
      <c r="H13" s="142">
        <f t="shared" si="5"/>
        <v>0</v>
      </c>
      <c r="I13" s="142">
        <f t="shared" si="5"/>
        <v>0</v>
      </c>
      <c r="J13" s="144">
        <f t="shared" si="6"/>
        <v>0</v>
      </c>
      <c r="K13" s="142">
        <f t="shared" si="3"/>
        <v>0</v>
      </c>
      <c r="L13" s="142">
        <f t="shared" si="1"/>
        <v>0</v>
      </c>
      <c r="M13" s="142">
        <f t="shared" si="4"/>
        <v>0</v>
      </c>
      <c r="N13" s="112"/>
      <c r="O13" s="103"/>
      <c r="P13" s="113"/>
    </row>
    <row r="14" spans="1:16" ht="117" customHeight="1" x14ac:dyDescent="0.25">
      <c r="A14" s="104">
        <v>1</v>
      </c>
      <c r="B14" s="105" t="s">
        <v>36</v>
      </c>
      <c r="C14" s="106">
        <v>25</v>
      </c>
      <c r="D14" s="56" t="s">
        <v>6</v>
      </c>
      <c r="E14" s="46">
        <f>E15+E16+E17+E19</f>
        <v>1787527.6500000001</v>
      </c>
      <c r="F14" s="46">
        <f t="shared" ref="F14:I14" si="7">F15+F16+F17+F19</f>
        <v>0</v>
      </c>
      <c r="G14" s="46">
        <f t="shared" si="7"/>
        <v>52833.7</v>
      </c>
      <c r="H14" s="46">
        <f t="shared" si="7"/>
        <v>52833.7</v>
      </c>
      <c r="I14" s="46">
        <f t="shared" si="7"/>
        <v>41409.5</v>
      </c>
      <c r="J14" s="43">
        <f>I14-G14</f>
        <v>-11424.199999999997</v>
      </c>
      <c r="K14" s="46">
        <f t="shared" si="3"/>
        <v>78.377058581927827</v>
      </c>
      <c r="L14" s="46">
        <f t="shared" si="1"/>
        <v>78.377058581927827</v>
      </c>
      <c r="M14" s="43">
        <v>0</v>
      </c>
      <c r="N14" s="107"/>
      <c r="O14" s="127" t="s">
        <v>114</v>
      </c>
      <c r="P14" s="128" t="s">
        <v>81</v>
      </c>
    </row>
    <row r="15" spans="1:16" ht="117" customHeight="1" x14ac:dyDescent="0.25">
      <c r="A15" s="104"/>
      <c r="B15" s="105"/>
      <c r="C15" s="106"/>
      <c r="D15" s="57" t="s">
        <v>104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7">
        <f t="shared" si="3"/>
        <v>0</v>
      </c>
      <c r="L15" s="47">
        <f t="shared" si="1"/>
        <v>0</v>
      </c>
      <c r="M15" s="63">
        <f t="shared" si="4"/>
        <v>0</v>
      </c>
      <c r="N15" s="107"/>
      <c r="O15" s="127"/>
      <c r="P15" s="129"/>
    </row>
    <row r="16" spans="1:16" ht="117" customHeight="1" x14ac:dyDescent="0.25">
      <c r="A16" s="104"/>
      <c r="B16" s="105"/>
      <c r="C16" s="106"/>
      <c r="D16" s="57" t="s">
        <v>105</v>
      </c>
      <c r="E16" s="48">
        <v>1173580.3</v>
      </c>
      <c r="F16" s="48">
        <v>0</v>
      </c>
      <c r="G16" s="48">
        <v>41422</v>
      </c>
      <c r="H16" s="48">
        <v>41422</v>
      </c>
      <c r="I16" s="48">
        <v>31649.4</v>
      </c>
      <c r="J16" s="65">
        <v>-9772.6</v>
      </c>
      <c r="K16" s="47">
        <f t="shared" si="3"/>
        <v>76.407223214716822</v>
      </c>
      <c r="L16" s="47">
        <f t="shared" si="1"/>
        <v>76.407223214716822</v>
      </c>
      <c r="M16" s="64">
        <v>0</v>
      </c>
      <c r="N16" s="107"/>
      <c r="O16" s="127"/>
      <c r="P16" s="129"/>
    </row>
    <row r="17" spans="1:16" ht="117" customHeight="1" x14ac:dyDescent="0.25">
      <c r="A17" s="104"/>
      <c r="B17" s="105"/>
      <c r="C17" s="106"/>
      <c r="D17" s="57" t="s">
        <v>106</v>
      </c>
      <c r="E17" s="48">
        <v>234489.05</v>
      </c>
      <c r="F17" s="48">
        <v>0</v>
      </c>
      <c r="G17" s="48">
        <v>11411.7</v>
      </c>
      <c r="H17" s="48">
        <v>11411.7</v>
      </c>
      <c r="I17" s="48">
        <v>9760.1</v>
      </c>
      <c r="J17" s="65">
        <v>-1651.6000000000004</v>
      </c>
      <c r="K17" s="47">
        <f t="shared" si="3"/>
        <v>85.527134432205543</v>
      </c>
      <c r="L17" s="47">
        <f t="shared" si="1"/>
        <v>85.527134432205543</v>
      </c>
      <c r="M17" s="64">
        <v>0</v>
      </c>
      <c r="N17" s="107"/>
      <c r="O17" s="127"/>
      <c r="P17" s="129"/>
    </row>
    <row r="18" spans="1:16" ht="134.25" customHeight="1" x14ac:dyDescent="0.25">
      <c r="A18" s="104"/>
      <c r="B18" s="105"/>
      <c r="C18" s="106"/>
      <c r="D18" s="58" t="s">
        <v>99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7">
        <f t="shared" si="3"/>
        <v>0</v>
      </c>
      <c r="L18" s="47">
        <f t="shared" si="1"/>
        <v>0</v>
      </c>
      <c r="M18" s="64">
        <f t="shared" si="4"/>
        <v>0</v>
      </c>
      <c r="N18" s="107"/>
      <c r="O18" s="127"/>
      <c r="P18" s="129"/>
    </row>
    <row r="19" spans="1:16" ht="117" customHeight="1" x14ac:dyDescent="0.25">
      <c r="A19" s="104"/>
      <c r="B19" s="105"/>
      <c r="C19" s="106"/>
      <c r="D19" s="59" t="s">
        <v>111</v>
      </c>
      <c r="E19" s="48">
        <v>379458.3</v>
      </c>
      <c r="F19" s="50">
        <v>0</v>
      </c>
      <c r="G19" s="48">
        <v>0</v>
      </c>
      <c r="H19" s="48">
        <v>0</v>
      </c>
      <c r="I19" s="48">
        <v>0</v>
      </c>
      <c r="J19" s="65">
        <v>0</v>
      </c>
      <c r="K19" s="47">
        <v>0</v>
      </c>
      <c r="L19" s="47">
        <v>0</v>
      </c>
      <c r="M19" s="63">
        <f t="shared" si="4"/>
        <v>0</v>
      </c>
      <c r="N19" s="107"/>
      <c r="O19" s="127"/>
      <c r="P19" s="129"/>
    </row>
    <row r="20" spans="1:16" ht="117" customHeight="1" x14ac:dyDescent="0.25">
      <c r="A20" s="104"/>
      <c r="B20" s="105"/>
      <c r="C20" s="106"/>
      <c r="D20" s="60" t="s">
        <v>98</v>
      </c>
      <c r="E20" s="48">
        <v>200000</v>
      </c>
      <c r="F20" s="50">
        <v>0</v>
      </c>
      <c r="G20" s="48">
        <v>0</v>
      </c>
      <c r="H20" s="48">
        <v>0</v>
      </c>
      <c r="I20" s="48">
        <v>0</v>
      </c>
      <c r="J20" s="44">
        <v>0</v>
      </c>
      <c r="K20" s="47">
        <f t="shared" si="3"/>
        <v>0</v>
      </c>
      <c r="L20" s="47">
        <f t="shared" si="1"/>
        <v>0</v>
      </c>
      <c r="M20" s="63">
        <f t="shared" si="4"/>
        <v>0</v>
      </c>
      <c r="N20" s="107"/>
      <c r="O20" s="127"/>
      <c r="P20" s="129"/>
    </row>
    <row r="21" spans="1:16" ht="109.5" customHeight="1" x14ac:dyDescent="0.25">
      <c r="A21" s="104">
        <v>2</v>
      </c>
      <c r="B21" s="105" t="s">
        <v>38</v>
      </c>
      <c r="C21" s="106">
        <v>10</v>
      </c>
      <c r="D21" s="56" t="s">
        <v>6</v>
      </c>
      <c r="E21" s="46">
        <f>E22+E23+E24+E26</f>
        <v>2639.2000000000003</v>
      </c>
      <c r="F21" s="46">
        <f t="shared" ref="F21:I21" si="8">F22+F23+F24+F26</f>
        <v>0</v>
      </c>
      <c r="G21" s="46">
        <f t="shared" si="8"/>
        <v>0</v>
      </c>
      <c r="H21" s="46">
        <f t="shared" si="8"/>
        <v>0</v>
      </c>
      <c r="I21" s="46">
        <f t="shared" si="8"/>
        <v>0</v>
      </c>
      <c r="J21" s="43">
        <f>I21-G21</f>
        <v>0</v>
      </c>
      <c r="K21" s="46">
        <f t="shared" si="3"/>
        <v>0</v>
      </c>
      <c r="L21" s="46">
        <f t="shared" si="1"/>
        <v>0</v>
      </c>
      <c r="M21" s="43">
        <f t="shared" si="4"/>
        <v>0</v>
      </c>
      <c r="N21" s="107"/>
      <c r="O21" s="127" t="s">
        <v>97</v>
      </c>
      <c r="P21" s="130" t="s">
        <v>82</v>
      </c>
    </row>
    <row r="22" spans="1:16" ht="109.5" customHeight="1" x14ac:dyDescent="0.25">
      <c r="A22" s="104"/>
      <c r="B22" s="105"/>
      <c r="C22" s="106"/>
      <c r="D22" s="57" t="s">
        <v>104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f>I22-G22</f>
        <v>0</v>
      </c>
      <c r="K22" s="47">
        <f t="shared" si="3"/>
        <v>0</v>
      </c>
      <c r="L22" s="47">
        <f t="shared" si="1"/>
        <v>0</v>
      </c>
      <c r="M22" s="63">
        <f t="shared" si="4"/>
        <v>0</v>
      </c>
      <c r="N22" s="107"/>
      <c r="O22" s="127"/>
      <c r="P22" s="131"/>
    </row>
    <row r="23" spans="1:16" ht="109.5" customHeight="1" x14ac:dyDescent="0.25">
      <c r="A23" s="104"/>
      <c r="B23" s="105"/>
      <c r="C23" s="106"/>
      <c r="D23" s="57" t="s">
        <v>105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ref="J23:J27" si="9">I23-G23</f>
        <v>0</v>
      </c>
      <c r="K23" s="47">
        <f t="shared" si="3"/>
        <v>0</v>
      </c>
      <c r="L23" s="47">
        <f t="shared" si="1"/>
        <v>0</v>
      </c>
      <c r="M23" s="64">
        <f t="shared" si="4"/>
        <v>0</v>
      </c>
      <c r="N23" s="107"/>
      <c r="O23" s="127"/>
      <c r="P23" s="131"/>
    </row>
    <row r="24" spans="1:16" ht="109.5" customHeight="1" x14ac:dyDescent="0.25">
      <c r="A24" s="104"/>
      <c r="B24" s="105"/>
      <c r="C24" s="106"/>
      <c r="D24" s="57" t="s">
        <v>106</v>
      </c>
      <c r="E24" s="48">
        <v>475</v>
      </c>
      <c r="F24" s="48">
        <v>0</v>
      </c>
      <c r="G24" s="48">
        <v>0</v>
      </c>
      <c r="H24" s="48">
        <v>0</v>
      </c>
      <c r="I24" s="48">
        <v>0</v>
      </c>
      <c r="J24" s="65">
        <f t="shared" si="9"/>
        <v>0</v>
      </c>
      <c r="K24" s="47">
        <f t="shared" si="3"/>
        <v>0</v>
      </c>
      <c r="L24" s="47">
        <f>IF(I24=0,0,I24/G24*100)</f>
        <v>0</v>
      </c>
      <c r="M24" s="64">
        <f t="shared" si="4"/>
        <v>0</v>
      </c>
      <c r="N24" s="107"/>
      <c r="O24" s="127"/>
      <c r="P24" s="131"/>
    </row>
    <row r="25" spans="1:16" ht="147.75" customHeight="1" x14ac:dyDescent="0.25">
      <c r="A25" s="104"/>
      <c r="B25" s="105"/>
      <c r="C25" s="106"/>
      <c r="D25" s="58" t="s">
        <v>99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f t="shared" si="9"/>
        <v>0</v>
      </c>
      <c r="K25" s="47">
        <f t="shared" si="3"/>
        <v>0</v>
      </c>
      <c r="L25" s="47">
        <f t="shared" si="1"/>
        <v>0</v>
      </c>
      <c r="M25" s="47">
        <f t="shared" si="4"/>
        <v>0</v>
      </c>
      <c r="N25" s="107"/>
      <c r="O25" s="127"/>
      <c r="P25" s="131"/>
    </row>
    <row r="26" spans="1:16" ht="109.5" customHeight="1" x14ac:dyDescent="0.25">
      <c r="A26" s="104"/>
      <c r="B26" s="105"/>
      <c r="C26" s="106"/>
      <c r="D26" s="59" t="s">
        <v>111</v>
      </c>
      <c r="E26" s="48">
        <v>2164.2000000000003</v>
      </c>
      <c r="F26" s="50">
        <v>0</v>
      </c>
      <c r="G26" s="48">
        <v>0</v>
      </c>
      <c r="H26" s="48">
        <v>0</v>
      </c>
      <c r="I26" s="48">
        <v>0</v>
      </c>
      <c r="J26" s="44">
        <f t="shared" si="9"/>
        <v>0</v>
      </c>
      <c r="K26" s="47">
        <f t="shared" si="3"/>
        <v>0</v>
      </c>
      <c r="L26" s="47">
        <f t="shared" si="1"/>
        <v>0</v>
      </c>
      <c r="M26" s="63">
        <f t="shared" si="4"/>
        <v>0</v>
      </c>
      <c r="N26" s="107"/>
      <c r="O26" s="127"/>
      <c r="P26" s="131"/>
    </row>
    <row r="27" spans="1:16" ht="109.5" customHeight="1" x14ac:dyDescent="0.25">
      <c r="A27" s="104"/>
      <c r="B27" s="105"/>
      <c r="C27" s="106"/>
      <c r="D27" s="60" t="s">
        <v>98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f t="shared" si="9"/>
        <v>0</v>
      </c>
      <c r="K27" s="47">
        <f t="shared" si="3"/>
        <v>0</v>
      </c>
      <c r="L27" s="47">
        <f t="shared" si="1"/>
        <v>0</v>
      </c>
      <c r="M27" s="63">
        <f t="shared" si="4"/>
        <v>0</v>
      </c>
      <c r="N27" s="107"/>
      <c r="O27" s="127"/>
      <c r="P27" s="131"/>
    </row>
    <row r="28" spans="1:16" ht="109.5" customHeight="1" x14ac:dyDescent="0.25">
      <c r="A28" s="104">
        <v>3</v>
      </c>
      <c r="B28" s="105" t="s">
        <v>37</v>
      </c>
      <c r="C28" s="106">
        <v>15</v>
      </c>
      <c r="D28" s="56" t="s">
        <v>6</v>
      </c>
      <c r="E28" s="46">
        <f>E29+E30+E31+E32+E33</f>
        <v>428343.82635000005</v>
      </c>
      <c r="F28" s="46">
        <f t="shared" ref="F28:I28" si="10">F29+F30+F31+F32+F33</f>
        <v>0</v>
      </c>
      <c r="G28" s="46">
        <f t="shared" si="10"/>
        <v>18557.033230000001</v>
      </c>
      <c r="H28" s="46">
        <f t="shared" si="10"/>
        <v>15666.088659999999</v>
      </c>
      <c r="I28" s="46">
        <f t="shared" si="10"/>
        <v>7465.1359899999998</v>
      </c>
      <c r="J28" s="43">
        <f>I28-G28</f>
        <v>-11091.897240000002</v>
      </c>
      <c r="K28" s="46">
        <f t="shared" si="3"/>
        <v>47.651562250254749</v>
      </c>
      <c r="L28" s="46">
        <f t="shared" si="1"/>
        <v>40.228068234159217</v>
      </c>
      <c r="M28" s="46">
        <v>0</v>
      </c>
      <c r="N28" s="107"/>
      <c r="O28" s="127" t="s">
        <v>63</v>
      </c>
      <c r="P28" s="132" t="s">
        <v>107</v>
      </c>
    </row>
    <row r="29" spans="1:16" ht="109.5" customHeight="1" x14ac:dyDescent="0.25">
      <c r="A29" s="104"/>
      <c r="B29" s="105"/>
      <c r="C29" s="106"/>
      <c r="D29" s="57" t="s">
        <v>104</v>
      </c>
      <c r="E29" s="48">
        <v>13.2</v>
      </c>
      <c r="F29" s="48">
        <v>0</v>
      </c>
      <c r="G29" s="48">
        <v>0</v>
      </c>
      <c r="H29" s="48">
        <v>0</v>
      </c>
      <c r="I29" s="48">
        <v>0</v>
      </c>
      <c r="J29" s="65">
        <f>I29-G29</f>
        <v>0</v>
      </c>
      <c r="K29" s="47">
        <f t="shared" si="3"/>
        <v>0</v>
      </c>
      <c r="L29" s="47">
        <f t="shared" si="1"/>
        <v>0</v>
      </c>
      <c r="M29" s="47">
        <f t="shared" si="4"/>
        <v>0</v>
      </c>
      <c r="N29" s="107"/>
      <c r="O29" s="127"/>
      <c r="P29" s="133"/>
    </row>
    <row r="30" spans="1:16" ht="109.5" customHeight="1" x14ac:dyDescent="0.25">
      <c r="A30" s="104"/>
      <c r="B30" s="105"/>
      <c r="C30" s="106"/>
      <c r="D30" s="57" t="s">
        <v>105</v>
      </c>
      <c r="E30" s="48">
        <v>30257.91</v>
      </c>
      <c r="F30" s="48">
        <v>0</v>
      </c>
      <c r="G30" s="48">
        <v>0</v>
      </c>
      <c r="H30" s="48">
        <v>0</v>
      </c>
      <c r="I30" s="48">
        <v>0</v>
      </c>
      <c r="J30" s="65">
        <f t="shared" ref="J30:J34" si="11">I30-G30</f>
        <v>0</v>
      </c>
      <c r="K30" s="47">
        <f t="shared" si="3"/>
        <v>0</v>
      </c>
      <c r="L30" s="47">
        <f t="shared" si="1"/>
        <v>0</v>
      </c>
      <c r="M30" s="47">
        <f t="shared" si="4"/>
        <v>0</v>
      </c>
      <c r="N30" s="107"/>
      <c r="O30" s="127"/>
      <c r="P30" s="133"/>
    </row>
    <row r="31" spans="1:16" ht="109.5" customHeight="1" x14ac:dyDescent="0.25">
      <c r="A31" s="104"/>
      <c r="B31" s="105"/>
      <c r="C31" s="106"/>
      <c r="D31" s="57" t="s">
        <v>106</v>
      </c>
      <c r="E31" s="48">
        <v>173010.31635000001</v>
      </c>
      <c r="F31" s="48">
        <v>0</v>
      </c>
      <c r="G31" s="48">
        <v>18557.033230000001</v>
      </c>
      <c r="H31" s="48">
        <v>15666.088659999999</v>
      </c>
      <c r="I31" s="48">
        <v>7465.1359899999998</v>
      </c>
      <c r="J31" s="65">
        <f t="shared" si="11"/>
        <v>-11091.897240000002</v>
      </c>
      <c r="K31" s="47">
        <f t="shared" si="3"/>
        <v>47.651562250254749</v>
      </c>
      <c r="L31" s="47">
        <f t="shared" si="1"/>
        <v>40.228068234159217</v>
      </c>
      <c r="M31" s="47">
        <v>0</v>
      </c>
      <c r="N31" s="107"/>
      <c r="O31" s="127"/>
      <c r="P31" s="133"/>
    </row>
    <row r="32" spans="1:16" ht="153.75" customHeight="1" x14ac:dyDescent="0.25">
      <c r="A32" s="104"/>
      <c r="B32" s="105"/>
      <c r="C32" s="106"/>
      <c r="D32" s="58" t="s">
        <v>99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f t="shared" si="11"/>
        <v>0</v>
      </c>
      <c r="K32" s="47">
        <f t="shared" si="3"/>
        <v>0</v>
      </c>
      <c r="L32" s="47">
        <f t="shared" si="1"/>
        <v>0</v>
      </c>
      <c r="M32" s="47">
        <f t="shared" si="4"/>
        <v>0</v>
      </c>
      <c r="N32" s="107"/>
      <c r="O32" s="127"/>
      <c r="P32" s="133"/>
    </row>
    <row r="33" spans="1:16" ht="109.5" customHeight="1" x14ac:dyDescent="0.25">
      <c r="A33" s="104"/>
      <c r="B33" s="105"/>
      <c r="C33" s="106"/>
      <c r="D33" s="59" t="s">
        <v>111</v>
      </c>
      <c r="E33" s="48">
        <v>225062.40000000002</v>
      </c>
      <c r="F33" s="50">
        <v>0</v>
      </c>
      <c r="G33" s="48">
        <v>0</v>
      </c>
      <c r="H33" s="48">
        <v>0</v>
      </c>
      <c r="I33" s="48">
        <v>0</v>
      </c>
      <c r="J33" s="48">
        <f t="shared" si="11"/>
        <v>0</v>
      </c>
      <c r="K33" s="47">
        <f t="shared" si="3"/>
        <v>0</v>
      </c>
      <c r="L33" s="47">
        <f t="shared" si="1"/>
        <v>0</v>
      </c>
      <c r="M33" s="47">
        <f t="shared" si="4"/>
        <v>0</v>
      </c>
      <c r="N33" s="107"/>
      <c r="O33" s="127"/>
      <c r="P33" s="133"/>
    </row>
    <row r="34" spans="1:16" ht="109.5" customHeight="1" x14ac:dyDescent="0.25">
      <c r="A34" s="104"/>
      <c r="B34" s="105"/>
      <c r="C34" s="106"/>
      <c r="D34" s="60" t="s">
        <v>98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f t="shared" si="11"/>
        <v>0</v>
      </c>
      <c r="K34" s="47">
        <f t="shared" si="3"/>
        <v>0</v>
      </c>
      <c r="L34" s="47">
        <f t="shared" si="1"/>
        <v>0</v>
      </c>
      <c r="M34" s="47">
        <f t="shared" si="4"/>
        <v>0</v>
      </c>
      <c r="N34" s="107"/>
      <c r="O34" s="127"/>
      <c r="P34" s="133"/>
    </row>
    <row r="35" spans="1:16" ht="132" customHeight="1" x14ac:dyDescent="0.25">
      <c r="A35" s="114">
        <v>4</v>
      </c>
      <c r="B35" s="105" t="s">
        <v>39</v>
      </c>
      <c r="C35" s="106">
        <v>4</v>
      </c>
      <c r="D35" s="56" t="s">
        <v>6</v>
      </c>
      <c r="E35" s="46">
        <f>E36+E37+E38+E40</f>
        <v>12156</v>
      </c>
      <c r="F35" s="46">
        <f>F36+F37+F38+F40</f>
        <v>0</v>
      </c>
      <c r="G35" s="46">
        <f t="shared" ref="G35:I35" si="12">G36+G37+G38+G40</f>
        <v>0</v>
      </c>
      <c r="H35" s="46">
        <f t="shared" si="12"/>
        <v>0</v>
      </c>
      <c r="I35" s="46">
        <f t="shared" si="12"/>
        <v>0</v>
      </c>
      <c r="J35" s="43">
        <f>I35-G35</f>
        <v>0</v>
      </c>
      <c r="K35" s="46">
        <f t="shared" si="3"/>
        <v>0</v>
      </c>
      <c r="L35" s="46">
        <f t="shared" si="1"/>
        <v>0</v>
      </c>
      <c r="M35" s="46">
        <f t="shared" si="4"/>
        <v>0</v>
      </c>
      <c r="N35" s="107"/>
      <c r="O35" s="127" t="s">
        <v>65</v>
      </c>
      <c r="P35" s="132" t="s">
        <v>83</v>
      </c>
    </row>
    <row r="36" spans="1:16" ht="132" customHeight="1" x14ac:dyDescent="0.25">
      <c r="A36" s="114"/>
      <c r="B36" s="105"/>
      <c r="C36" s="106"/>
      <c r="D36" s="57" t="s">
        <v>104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f>I36-G36</f>
        <v>0</v>
      </c>
      <c r="K36" s="47">
        <f t="shared" si="3"/>
        <v>0</v>
      </c>
      <c r="L36" s="47">
        <f t="shared" si="1"/>
        <v>0</v>
      </c>
      <c r="M36" s="47">
        <f t="shared" si="4"/>
        <v>0</v>
      </c>
      <c r="N36" s="107"/>
      <c r="O36" s="127"/>
      <c r="P36" s="134"/>
    </row>
    <row r="37" spans="1:16" ht="132" customHeight="1" x14ac:dyDescent="0.25">
      <c r="A37" s="114"/>
      <c r="B37" s="105"/>
      <c r="C37" s="106"/>
      <c r="D37" s="57" t="s">
        <v>105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f t="shared" ref="J37:J41" si="13">I37-G37</f>
        <v>0</v>
      </c>
      <c r="K37" s="47">
        <f t="shared" si="3"/>
        <v>0</v>
      </c>
      <c r="L37" s="47">
        <f t="shared" si="1"/>
        <v>0</v>
      </c>
      <c r="M37" s="47">
        <f t="shared" si="4"/>
        <v>0</v>
      </c>
      <c r="N37" s="107"/>
      <c r="O37" s="127"/>
      <c r="P37" s="134"/>
    </row>
    <row r="38" spans="1:16" ht="132" customHeight="1" x14ac:dyDescent="0.25">
      <c r="A38" s="114"/>
      <c r="B38" s="105"/>
      <c r="C38" s="106"/>
      <c r="D38" s="57" t="s">
        <v>106</v>
      </c>
      <c r="E38" s="48">
        <v>4156</v>
      </c>
      <c r="F38" s="48">
        <v>0</v>
      </c>
      <c r="G38" s="48">
        <v>0</v>
      </c>
      <c r="H38" s="48">
        <v>0</v>
      </c>
      <c r="I38" s="48">
        <v>0</v>
      </c>
      <c r="J38" s="65">
        <f t="shared" si="13"/>
        <v>0</v>
      </c>
      <c r="K38" s="47">
        <f t="shared" si="3"/>
        <v>0</v>
      </c>
      <c r="L38" s="47">
        <f t="shared" si="1"/>
        <v>0</v>
      </c>
      <c r="M38" s="47">
        <f t="shared" si="4"/>
        <v>0</v>
      </c>
      <c r="N38" s="107"/>
      <c r="O38" s="127"/>
      <c r="P38" s="134"/>
    </row>
    <row r="39" spans="1:16" ht="132" customHeight="1" x14ac:dyDescent="0.25">
      <c r="A39" s="114"/>
      <c r="B39" s="105"/>
      <c r="C39" s="106"/>
      <c r="D39" s="58" t="s">
        <v>99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f t="shared" si="13"/>
        <v>0</v>
      </c>
      <c r="K39" s="47">
        <f t="shared" si="3"/>
        <v>0</v>
      </c>
      <c r="L39" s="47">
        <f t="shared" si="1"/>
        <v>0</v>
      </c>
      <c r="M39" s="47">
        <f t="shared" si="4"/>
        <v>0</v>
      </c>
      <c r="N39" s="107"/>
      <c r="O39" s="127"/>
      <c r="P39" s="134"/>
    </row>
    <row r="40" spans="1:16" ht="132" customHeight="1" x14ac:dyDescent="0.25">
      <c r="A40" s="114"/>
      <c r="B40" s="105"/>
      <c r="C40" s="106"/>
      <c r="D40" s="59" t="s">
        <v>111</v>
      </c>
      <c r="E40" s="50">
        <v>8000</v>
      </c>
      <c r="F40" s="50">
        <v>0</v>
      </c>
      <c r="G40" s="48">
        <v>0</v>
      </c>
      <c r="H40" s="48">
        <v>0</v>
      </c>
      <c r="I40" s="48">
        <v>0</v>
      </c>
      <c r="J40" s="48">
        <f t="shared" si="13"/>
        <v>0</v>
      </c>
      <c r="K40" s="47">
        <f t="shared" si="3"/>
        <v>0</v>
      </c>
      <c r="L40" s="47">
        <f t="shared" si="1"/>
        <v>0</v>
      </c>
      <c r="M40" s="47">
        <f t="shared" si="4"/>
        <v>0</v>
      </c>
      <c r="N40" s="107"/>
      <c r="O40" s="127"/>
      <c r="P40" s="134"/>
    </row>
    <row r="41" spans="1:16" ht="132" customHeight="1" x14ac:dyDescent="0.25">
      <c r="A41" s="114"/>
      <c r="B41" s="105"/>
      <c r="C41" s="106"/>
      <c r="D41" s="60" t="s">
        <v>98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f t="shared" si="13"/>
        <v>0</v>
      </c>
      <c r="K41" s="47">
        <f t="shared" si="3"/>
        <v>0</v>
      </c>
      <c r="L41" s="47">
        <f t="shared" si="1"/>
        <v>0</v>
      </c>
      <c r="M41" s="47">
        <f t="shared" si="4"/>
        <v>0</v>
      </c>
      <c r="N41" s="107"/>
      <c r="O41" s="127"/>
      <c r="P41" s="134"/>
    </row>
    <row r="42" spans="1:16" ht="101.25" customHeight="1" x14ac:dyDescent="0.25">
      <c r="A42" s="114">
        <v>5</v>
      </c>
      <c r="B42" s="105" t="s">
        <v>40</v>
      </c>
      <c r="C42" s="106">
        <v>7</v>
      </c>
      <c r="D42" s="56" t="s">
        <v>6</v>
      </c>
      <c r="E42" s="46">
        <f>E43+E44+E45+E47</f>
        <v>125006.45210999998</v>
      </c>
      <c r="F42" s="46">
        <f>F43+F44+F45+F47+F46</f>
        <v>0</v>
      </c>
      <c r="G42" s="46">
        <f t="shared" ref="G42:I42" si="14">G43+G44+G45+G47+G46</f>
        <v>5241.3896400000003</v>
      </c>
      <c r="H42" s="46">
        <f t="shared" si="14"/>
        <v>3830.9720500000003</v>
      </c>
      <c r="I42" s="46">
        <f t="shared" si="14"/>
        <v>1898.0877</v>
      </c>
      <c r="J42" s="43">
        <f>I42-G42</f>
        <v>-3343.3019400000003</v>
      </c>
      <c r="K42" s="46">
        <f t="shared" si="3"/>
        <v>49.545850902253378</v>
      </c>
      <c r="L42" s="46">
        <f t="shared" si="1"/>
        <v>36.213443959873203</v>
      </c>
      <c r="M42" s="46">
        <v>0</v>
      </c>
      <c r="N42" s="107"/>
      <c r="O42" s="127" t="s">
        <v>65</v>
      </c>
      <c r="P42" s="128" t="s">
        <v>84</v>
      </c>
    </row>
    <row r="43" spans="1:16" ht="101.25" customHeight="1" x14ac:dyDescent="0.25">
      <c r="A43" s="114"/>
      <c r="B43" s="105"/>
      <c r="C43" s="106"/>
      <c r="D43" s="57" t="s">
        <v>104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f>I43-G43</f>
        <v>0</v>
      </c>
      <c r="K43" s="47">
        <f t="shared" si="3"/>
        <v>0</v>
      </c>
      <c r="L43" s="47">
        <f t="shared" si="1"/>
        <v>0</v>
      </c>
      <c r="M43" s="47">
        <f t="shared" si="4"/>
        <v>0</v>
      </c>
      <c r="N43" s="107"/>
      <c r="O43" s="127"/>
      <c r="P43" s="129"/>
    </row>
    <row r="44" spans="1:16" ht="101.25" customHeight="1" x14ac:dyDescent="0.25">
      <c r="A44" s="114"/>
      <c r="B44" s="105"/>
      <c r="C44" s="106"/>
      <c r="D44" s="57" t="s">
        <v>105</v>
      </c>
      <c r="E44" s="48">
        <v>230.51</v>
      </c>
      <c r="F44" s="48">
        <v>0</v>
      </c>
      <c r="G44" s="48">
        <v>0</v>
      </c>
      <c r="H44" s="48">
        <v>0</v>
      </c>
      <c r="I44" s="48">
        <v>0</v>
      </c>
      <c r="J44" s="65">
        <f t="shared" ref="J44:J48" si="15">I44-G44</f>
        <v>0</v>
      </c>
      <c r="K44" s="47">
        <f t="shared" si="3"/>
        <v>0</v>
      </c>
      <c r="L44" s="47">
        <f t="shared" si="1"/>
        <v>0</v>
      </c>
      <c r="M44" s="47">
        <f t="shared" si="4"/>
        <v>0</v>
      </c>
      <c r="N44" s="107"/>
      <c r="O44" s="127"/>
      <c r="P44" s="129"/>
    </row>
    <row r="45" spans="1:16" ht="101.25" customHeight="1" x14ac:dyDescent="0.25">
      <c r="A45" s="114"/>
      <c r="B45" s="105"/>
      <c r="C45" s="106"/>
      <c r="D45" s="57" t="s">
        <v>106</v>
      </c>
      <c r="E45" s="48">
        <v>75847.442110000004</v>
      </c>
      <c r="F45" s="48">
        <v>0</v>
      </c>
      <c r="G45" s="48">
        <v>5241.3896400000003</v>
      </c>
      <c r="H45" s="48">
        <v>3830.9720500000003</v>
      </c>
      <c r="I45" s="48">
        <v>1898.0877</v>
      </c>
      <c r="J45" s="65">
        <f t="shared" si="15"/>
        <v>-3343.3019400000003</v>
      </c>
      <c r="K45" s="47">
        <f t="shared" si="3"/>
        <v>49.545850902253378</v>
      </c>
      <c r="L45" s="47">
        <f t="shared" si="1"/>
        <v>36.213443959873203</v>
      </c>
      <c r="M45" s="47">
        <v>0</v>
      </c>
      <c r="N45" s="107"/>
      <c r="O45" s="127"/>
      <c r="P45" s="129"/>
    </row>
    <row r="46" spans="1:16" ht="141.75" customHeight="1" x14ac:dyDescent="0.25">
      <c r="A46" s="114"/>
      <c r="B46" s="105"/>
      <c r="C46" s="106"/>
      <c r="D46" s="58" t="s">
        <v>99</v>
      </c>
      <c r="E46" s="61">
        <v>0</v>
      </c>
      <c r="F46" s="62">
        <v>0</v>
      </c>
      <c r="G46" s="50">
        <v>0</v>
      </c>
      <c r="H46" s="50">
        <v>0</v>
      </c>
      <c r="I46" s="50">
        <v>0</v>
      </c>
      <c r="J46" s="67">
        <f t="shared" si="15"/>
        <v>0</v>
      </c>
      <c r="K46" s="49">
        <f t="shared" si="3"/>
        <v>0</v>
      </c>
      <c r="L46" s="49">
        <f t="shared" si="1"/>
        <v>0</v>
      </c>
      <c r="M46" s="49">
        <f t="shared" si="4"/>
        <v>0</v>
      </c>
      <c r="N46" s="107"/>
      <c r="O46" s="127"/>
      <c r="P46" s="129"/>
    </row>
    <row r="47" spans="1:16" ht="101.25" customHeight="1" x14ac:dyDescent="0.25">
      <c r="A47" s="114"/>
      <c r="B47" s="105"/>
      <c r="C47" s="106"/>
      <c r="D47" s="59" t="s">
        <v>111</v>
      </c>
      <c r="E47" s="48">
        <v>48928.499999999993</v>
      </c>
      <c r="F47" s="50">
        <v>0</v>
      </c>
      <c r="G47" s="48">
        <v>0</v>
      </c>
      <c r="H47" s="50">
        <v>0</v>
      </c>
      <c r="I47" s="50">
        <v>0</v>
      </c>
      <c r="J47" s="49">
        <f t="shared" si="15"/>
        <v>0</v>
      </c>
      <c r="K47" s="49">
        <f t="shared" si="3"/>
        <v>0</v>
      </c>
      <c r="L47" s="49">
        <f t="shared" si="1"/>
        <v>0</v>
      </c>
      <c r="M47" s="47">
        <f t="shared" si="4"/>
        <v>0</v>
      </c>
      <c r="N47" s="107"/>
      <c r="O47" s="127"/>
      <c r="P47" s="129"/>
    </row>
    <row r="48" spans="1:16" ht="101.25" customHeight="1" x14ac:dyDescent="0.25">
      <c r="A48" s="114"/>
      <c r="B48" s="105"/>
      <c r="C48" s="106"/>
      <c r="D48" s="60" t="s">
        <v>98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f t="shared" si="15"/>
        <v>0</v>
      </c>
      <c r="K48" s="47">
        <f t="shared" si="3"/>
        <v>0</v>
      </c>
      <c r="L48" s="47">
        <f t="shared" si="1"/>
        <v>0</v>
      </c>
      <c r="M48" s="47">
        <f t="shared" si="4"/>
        <v>0</v>
      </c>
      <c r="N48" s="107"/>
      <c r="O48" s="127"/>
      <c r="P48" s="129"/>
    </row>
    <row r="49" spans="1:16" ht="99" customHeight="1" x14ac:dyDescent="0.25">
      <c r="A49" s="114">
        <v>6</v>
      </c>
      <c r="B49" s="105" t="s">
        <v>41</v>
      </c>
      <c r="C49" s="106">
        <v>13</v>
      </c>
      <c r="D49" s="56" t="s">
        <v>6</v>
      </c>
      <c r="E49" s="46">
        <f>E50+E51+E52+E54</f>
        <v>105384.6</v>
      </c>
      <c r="F49" s="46">
        <f>F50+F51+F52+F54</f>
        <v>0</v>
      </c>
      <c r="G49" s="46">
        <f t="shared" ref="G49:I49" si="16">G50+G51+G52+G54</f>
        <v>0</v>
      </c>
      <c r="H49" s="46">
        <f t="shared" si="16"/>
        <v>2276.886</v>
      </c>
      <c r="I49" s="46">
        <f t="shared" si="16"/>
        <v>0</v>
      </c>
      <c r="J49" s="43">
        <f>I49-G49</f>
        <v>0</v>
      </c>
      <c r="K49" s="46">
        <f t="shared" si="3"/>
        <v>0</v>
      </c>
      <c r="L49" s="46">
        <f t="shared" si="1"/>
        <v>0</v>
      </c>
      <c r="M49" s="46">
        <f t="shared" si="4"/>
        <v>0</v>
      </c>
      <c r="N49" s="107"/>
      <c r="O49" s="127" t="s">
        <v>71</v>
      </c>
      <c r="P49" s="128" t="s">
        <v>85</v>
      </c>
    </row>
    <row r="50" spans="1:16" ht="99" customHeight="1" x14ac:dyDescent="0.25">
      <c r="A50" s="114"/>
      <c r="B50" s="105"/>
      <c r="C50" s="106"/>
      <c r="D50" s="57" t="s">
        <v>104</v>
      </c>
      <c r="E50" s="48">
        <v>0</v>
      </c>
      <c r="F50" s="50">
        <v>0</v>
      </c>
      <c r="G50" s="48">
        <v>0</v>
      </c>
      <c r="H50" s="48">
        <v>0</v>
      </c>
      <c r="I50" s="48">
        <v>0</v>
      </c>
      <c r="J50" s="48">
        <f>I50-G50</f>
        <v>0</v>
      </c>
      <c r="K50" s="47">
        <f t="shared" si="3"/>
        <v>0</v>
      </c>
      <c r="L50" s="47">
        <f t="shared" si="1"/>
        <v>0</v>
      </c>
      <c r="M50" s="47">
        <f t="shared" si="4"/>
        <v>0</v>
      </c>
      <c r="N50" s="107"/>
      <c r="O50" s="127"/>
      <c r="P50" s="129"/>
    </row>
    <row r="51" spans="1:16" ht="99" customHeight="1" x14ac:dyDescent="0.25">
      <c r="A51" s="114"/>
      <c r="B51" s="105"/>
      <c r="C51" s="106"/>
      <c r="D51" s="57" t="s">
        <v>105</v>
      </c>
      <c r="E51" s="48">
        <v>54599</v>
      </c>
      <c r="F51" s="50">
        <v>0</v>
      </c>
      <c r="G51" s="48">
        <v>0</v>
      </c>
      <c r="H51" s="48">
        <v>2276.886</v>
      </c>
      <c r="I51" s="48">
        <v>0</v>
      </c>
      <c r="J51" s="65">
        <f t="shared" ref="J51:J55" si="17">I51-G51</f>
        <v>0</v>
      </c>
      <c r="K51" s="47">
        <f t="shared" si="3"/>
        <v>0</v>
      </c>
      <c r="L51" s="47">
        <f t="shared" si="1"/>
        <v>0</v>
      </c>
      <c r="M51" s="47">
        <f t="shared" si="4"/>
        <v>0</v>
      </c>
      <c r="N51" s="107"/>
      <c r="O51" s="127"/>
      <c r="P51" s="129"/>
    </row>
    <row r="52" spans="1:16" ht="99" customHeight="1" x14ac:dyDescent="0.25">
      <c r="A52" s="114"/>
      <c r="B52" s="105"/>
      <c r="C52" s="106"/>
      <c r="D52" s="57" t="s">
        <v>106</v>
      </c>
      <c r="E52" s="48">
        <v>10500</v>
      </c>
      <c r="F52" s="50">
        <v>0</v>
      </c>
      <c r="G52" s="48">
        <v>0</v>
      </c>
      <c r="H52" s="50">
        <v>0</v>
      </c>
      <c r="I52" s="50">
        <v>0</v>
      </c>
      <c r="J52" s="67">
        <f t="shared" si="17"/>
        <v>0</v>
      </c>
      <c r="K52" s="47">
        <f t="shared" si="3"/>
        <v>0</v>
      </c>
      <c r="L52" s="47">
        <f t="shared" si="1"/>
        <v>0</v>
      </c>
      <c r="M52" s="47">
        <f t="shared" si="4"/>
        <v>0</v>
      </c>
      <c r="N52" s="107"/>
      <c r="O52" s="127"/>
      <c r="P52" s="129"/>
    </row>
    <row r="53" spans="1:16" ht="150.75" customHeight="1" x14ac:dyDescent="0.25">
      <c r="A53" s="114"/>
      <c r="B53" s="105"/>
      <c r="C53" s="106"/>
      <c r="D53" s="58" t="s">
        <v>99</v>
      </c>
      <c r="E53" s="48">
        <v>0</v>
      </c>
      <c r="F53" s="48">
        <v>0</v>
      </c>
      <c r="G53" s="48">
        <v>0</v>
      </c>
      <c r="H53" s="50">
        <v>0</v>
      </c>
      <c r="I53" s="50">
        <v>0</v>
      </c>
      <c r="J53" s="48">
        <f t="shared" si="17"/>
        <v>0</v>
      </c>
      <c r="K53" s="47">
        <f t="shared" si="3"/>
        <v>0</v>
      </c>
      <c r="L53" s="47">
        <f t="shared" si="1"/>
        <v>0</v>
      </c>
      <c r="M53" s="47">
        <f t="shared" si="4"/>
        <v>0</v>
      </c>
      <c r="N53" s="107"/>
      <c r="O53" s="127"/>
      <c r="P53" s="129"/>
    </row>
    <row r="54" spans="1:16" ht="99" customHeight="1" x14ac:dyDescent="0.25">
      <c r="A54" s="114"/>
      <c r="B54" s="105"/>
      <c r="C54" s="106"/>
      <c r="D54" s="59" t="s">
        <v>111</v>
      </c>
      <c r="E54" s="48">
        <v>40285.599999999999</v>
      </c>
      <c r="F54" s="50">
        <v>0</v>
      </c>
      <c r="G54" s="50">
        <v>0</v>
      </c>
      <c r="H54" s="48">
        <v>0</v>
      </c>
      <c r="I54" s="48">
        <v>0</v>
      </c>
      <c r="J54" s="48">
        <f t="shared" si="17"/>
        <v>0</v>
      </c>
      <c r="K54" s="47">
        <v>0</v>
      </c>
      <c r="L54" s="47">
        <f t="shared" si="1"/>
        <v>0</v>
      </c>
      <c r="M54" s="47">
        <f t="shared" si="4"/>
        <v>0</v>
      </c>
      <c r="N54" s="107"/>
      <c r="O54" s="127"/>
      <c r="P54" s="129"/>
    </row>
    <row r="55" spans="1:16" ht="99" customHeight="1" x14ac:dyDescent="0.25">
      <c r="A55" s="114"/>
      <c r="B55" s="105"/>
      <c r="C55" s="106"/>
      <c r="D55" s="60" t="s">
        <v>98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f t="shared" si="17"/>
        <v>0</v>
      </c>
      <c r="K55" s="47">
        <f t="shared" si="3"/>
        <v>0</v>
      </c>
      <c r="L55" s="47">
        <f t="shared" si="1"/>
        <v>0</v>
      </c>
      <c r="M55" s="47">
        <f t="shared" si="4"/>
        <v>0</v>
      </c>
      <c r="N55" s="107"/>
      <c r="O55" s="127"/>
      <c r="P55" s="129"/>
    </row>
    <row r="56" spans="1:16" ht="114.75" customHeight="1" x14ac:dyDescent="0.25">
      <c r="A56" s="114">
        <v>7</v>
      </c>
      <c r="B56" s="105" t="s">
        <v>42</v>
      </c>
      <c r="C56" s="106">
        <v>14</v>
      </c>
      <c r="D56" s="56" t="s">
        <v>6</v>
      </c>
      <c r="E56" s="46">
        <f>E57+E58+E59+E60+E61</f>
        <v>6882.8</v>
      </c>
      <c r="F56" s="46">
        <f>F57+F58+F59+F61</f>
        <v>0</v>
      </c>
      <c r="G56" s="46">
        <f t="shared" ref="G56:I56" si="18">G57+G58+G59+G61</f>
        <v>0</v>
      </c>
      <c r="H56" s="46">
        <f t="shared" si="18"/>
        <v>0</v>
      </c>
      <c r="I56" s="46">
        <f t="shared" si="18"/>
        <v>0</v>
      </c>
      <c r="J56" s="45">
        <f>I56-G56</f>
        <v>0</v>
      </c>
      <c r="K56" s="46">
        <f t="shared" si="3"/>
        <v>0</v>
      </c>
      <c r="L56" s="46">
        <f t="shared" si="1"/>
        <v>0</v>
      </c>
      <c r="M56" s="46">
        <f t="shared" si="4"/>
        <v>0</v>
      </c>
      <c r="N56" s="107"/>
      <c r="O56" s="127" t="s">
        <v>65</v>
      </c>
      <c r="P56" s="135" t="s">
        <v>86</v>
      </c>
    </row>
    <row r="57" spans="1:16" ht="114.75" customHeight="1" x14ac:dyDescent="0.25">
      <c r="A57" s="114"/>
      <c r="B57" s="105"/>
      <c r="C57" s="106"/>
      <c r="D57" s="57" t="s">
        <v>104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f>I57-G57</f>
        <v>0</v>
      </c>
      <c r="K57" s="47">
        <f t="shared" si="3"/>
        <v>0</v>
      </c>
      <c r="L57" s="47">
        <f t="shared" si="1"/>
        <v>0</v>
      </c>
      <c r="M57" s="47">
        <f t="shared" si="4"/>
        <v>0</v>
      </c>
      <c r="N57" s="107"/>
      <c r="O57" s="127"/>
      <c r="P57" s="136"/>
    </row>
    <row r="58" spans="1:16" ht="114.75" customHeight="1" x14ac:dyDescent="0.25">
      <c r="A58" s="114"/>
      <c r="B58" s="105"/>
      <c r="C58" s="106"/>
      <c r="D58" s="57" t="s">
        <v>105</v>
      </c>
      <c r="E58" s="61">
        <v>780.8</v>
      </c>
      <c r="F58" s="62">
        <v>0</v>
      </c>
      <c r="G58" s="61">
        <v>0</v>
      </c>
      <c r="H58" s="61">
        <v>0</v>
      </c>
      <c r="I58" s="61">
        <v>0</v>
      </c>
      <c r="J58" s="44">
        <f t="shared" ref="J58:J62" si="19">I58-G58</f>
        <v>0</v>
      </c>
      <c r="K58" s="47">
        <f t="shared" si="3"/>
        <v>0</v>
      </c>
      <c r="L58" s="47">
        <f t="shared" si="1"/>
        <v>0</v>
      </c>
      <c r="M58" s="47">
        <f t="shared" si="4"/>
        <v>0</v>
      </c>
      <c r="N58" s="107"/>
      <c r="O58" s="127"/>
      <c r="P58" s="136"/>
    </row>
    <row r="59" spans="1:16" ht="114.75" customHeight="1" x14ac:dyDescent="0.25">
      <c r="A59" s="114"/>
      <c r="B59" s="105"/>
      <c r="C59" s="106"/>
      <c r="D59" s="57" t="s">
        <v>106</v>
      </c>
      <c r="E59" s="61">
        <v>1802</v>
      </c>
      <c r="F59" s="61">
        <v>0</v>
      </c>
      <c r="G59" s="61">
        <v>0</v>
      </c>
      <c r="H59" s="61">
        <v>0</v>
      </c>
      <c r="I59" s="61">
        <v>0</v>
      </c>
      <c r="J59" s="44">
        <f t="shared" si="19"/>
        <v>0</v>
      </c>
      <c r="K59" s="47">
        <f t="shared" si="3"/>
        <v>0</v>
      </c>
      <c r="L59" s="47">
        <f t="shared" si="1"/>
        <v>0</v>
      </c>
      <c r="M59" s="47">
        <f t="shared" si="4"/>
        <v>0</v>
      </c>
      <c r="N59" s="107"/>
      <c r="O59" s="127"/>
      <c r="P59" s="136"/>
    </row>
    <row r="60" spans="1:16" ht="114.75" customHeight="1" x14ac:dyDescent="0.25">
      <c r="A60" s="114"/>
      <c r="B60" s="105"/>
      <c r="C60" s="106"/>
      <c r="D60" s="58" t="s">
        <v>99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48">
        <f t="shared" si="19"/>
        <v>0</v>
      </c>
      <c r="K60" s="47">
        <f t="shared" si="3"/>
        <v>0</v>
      </c>
      <c r="L60" s="47">
        <f t="shared" si="1"/>
        <v>0</v>
      </c>
      <c r="M60" s="47">
        <f t="shared" si="4"/>
        <v>0</v>
      </c>
      <c r="N60" s="107"/>
      <c r="O60" s="127"/>
      <c r="P60" s="136"/>
    </row>
    <row r="61" spans="1:16" ht="114.75" customHeight="1" x14ac:dyDescent="0.25">
      <c r="A61" s="114"/>
      <c r="B61" s="105"/>
      <c r="C61" s="106"/>
      <c r="D61" s="59" t="s">
        <v>111</v>
      </c>
      <c r="E61" s="61">
        <v>4300</v>
      </c>
      <c r="F61" s="50">
        <v>0</v>
      </c>
      <c r="G61" s="48">
        <v>0</v>
      </c>
      <c r="H61" s="48">
        <v>0</v>
      </c>
      <c r="I61" s="48">
        <v>0</v>
      </c>
      <c r="J61" s="44">
        <f t="shared" si="19"/>
        <v>0</v>
      </c>
      <c r="K61" s="47">
        <f t="shared" si="3"/>
        <v>0</v>
      </c>
      <c r="L61" s="47">
        <f t="shared" si="1"/>
        <v>0</v>
      </c>
      <c r="M61" s="47">
        <f t="shared" si="4"/>
        <v>0</v>
      </c>
      <c r="N61" s="107"/>
      <c r="O61" s="127"/>
      <c r="P61" s="136"/>
    </row>
    <row r="62" spans="1:16" ht="114.75" customHeight="1" x14ac:dyDescent="0.25">
      <c r="A62" s="114"/>
      <c r="B62" s="105"/>
      <c r="C62" s="106"/>
      <c r="D62" s="60" t="s">
        <v>98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f t="shared" si="19"/>
        <v>0</v>
      </c>
      <c r="K62" s="47">
        <f t="shared" si="3"/>
        <v>0</v>
      </c>
      <c r="L62" s="47">
        <f t="shared" si="1"/>
        <v>0</v>
      </c>
      <c r="M62" s="47">
        <f t="shared" si="4"/>
        <v>0</v>
      </c>
      <c r="N62" s="107"/>
      <c r="O62" s="127"/>
      <c r="P62" s="136"/>
    </row>
    <row r="63" spans="1:16" ht="123" customHeight="1" x14ac:dyDescent="0.25">
      <c r="A63" s="114">
        <v>8</v>
      </c>
      <c r="B63" s="105" t="s">
        <v>43</v>
      </c>
      <c r="C63" s="106">
        <v>24</v>
      </c>
      <c r="D63" s="56" t="s">
        <v>6</v>
      </c>
      <c r="E63" s="46">
        <f>E64+E65+E66+E67+E68</f>
        <v>1430658.6</v>
      </c>
      <c r="F63" s="46">
        <f t="shared" ref="F63:I63" si="20">F64+F65+F66+F67+F68</f>
        <v>0</v>
      </c>
      <c r="G63" s="46">
        <f t="shared" si="20"/>
        <v>0</v>
      </c>
      <c r="H63" s="46">
        <f t="shared" si="20"/>
        <v>4203.6000000000004</v>
      </c>
      <c r="I63" s="46">
        <f t="shared" si="20"/>
        <v>0</v>
      </c>
      <c r="J63" s="43">
        <f>I63-G63</f>
        <v>0</v>
      </c>
      <c r="K63" s="46">
        <f t="shared" si="3"/>
        <v>0</v>
      </c>
      <c r="L63" s="46">
        <f t="shared" si="1"/>
        <v>0</v>
      </c>
      <c r="M63" s="46">
        <f t="shared" si="4"/>
        <v>0</v>
      </c>
      <c r="N63" s="107"/>
      <c r="O63" s="127" t="s">
        <v>97</v>
      </c>
      <c r="P63" s="132" t="s">
        <v>108</v>
      </c>
    </row>
    <row r="64" spans="1:16" ht="127.5" customHeight="1" x14ac:dyDescent="0.25">
      <c r="A64" s="114"/>
      <c r="B64" s="105"/>
      <c r="C64" s="106"/>
      <c r="D64" s="57" t="s">
        <v>104</v>
      </c>
      <c r="E64" s="61">
        <v>8901.4</v>
      </c>
      <c r="F64" s="61">
        <v>0</v>
      </c>
      <c r="G64" s="62">
        <v>0</v>
      </c>
      <c r="H64" s="62">
        <v>0</v>
      </c>
      <c r="I64" s="62">
        <v>0</v>
      </c>
      <c r="J64" s="68">
        <f>I64-G64</f>
        <v>0</v>
      </c>
      <c r="K64" s="47">
        <f t="shared" si="3"/>
        <v>0</v>
      </c>
      <c r="L64" s="49">
        <f t="shared" si="1"/>
        <v>0</v>
      </c>
      <c r="M64" s="47">
        <f t="shared" si="4"/>
        <v>0</v>
      </c>
      <c r="N64" s="107"/>
      <c r="O64" s="127"/>
      <c r="P64" s="134"/>
    </row>
    <row r="65" spans="1:16" ht="136.5" customHeight="1" x14ac:dyDescent="0.25">
      <c r="A65" s="114"/>
      <c r="B65" s="105"/>
      <c r="C65" s="106"/>
      <c r="D65" s="57" t="s">
        <v>105</v>
      </c>
      <c r="E65" s="61">
        <v>104633.60000000001</v>
      </c>
      <c r="F65" s="61">
        <v>0</v>
      </c>
      <c r="G65" s="62">
        <v>0</v>
      </c>
      <c r="H65" s="62">
        <v>0</v>
      </c>
      <c r="I65" s="62">
        <v>0</v>
      </c>
      <c r="J65" s="68">
        <f t="shared" ref="J65:J69" si="21">I65-G65</f>
        <v>0</v>
      </c>
      <c r="K65" s="47">
        <f t="shared" si="3"/>
        <v>0</v>
      </c>
      <c r="L65" s="47">
        <f t="shared" si="1"/>
        <v>0</v>
      </c>
      <c r="M65" s="47">
        <f t="shared" si="4"/>
        <v>0</v>
      </c>
      <c r="N65" s="107"/>
      <c r="O65" s="127"/>
      <c r="P65" s="134"/>
    </row>
    <row r="66" spans="1:16" ht="123" customHeight="1" x14ac:dyDescent="0.25">
      <c r="A66" s="114"/>
      <c r="B66" s="105"/>
      <c r="C66" s="106"/>
      <c r="D66" s="57" t="s">
        <v>106</v>
      </c>
      <c r="E66" s="61">
        <v>69439.399999999994</v>
      </c>
      <c r="F66" s="61">
        <v>0</v>
      </c>
      <c r="G66" s="62">
        <v>0</v>
      </c>
      <c r="H66" s="62">
        <v>4203.6000000000004</v>
      </c>
      <c r="I66" s="62">
        <v>0</v>
      </c>
      <c r="J66" s="68">
        <f t="shared" si="21"/>
        <v>0</v>
      </c>
      <c r="K66" s="47">
        <f t="shared" si="3"/>
        <v>0</v>
      </c>
      <c r="L66" s="47">
        <f t="shared" si="1"/>
        <v>0</v>
      </c>
      <c r="M66" s="47">
        <f t="shared" si="4"/>
        <v>0</v>
      </c>
      <c r="N66" s="107"/>
      <c r="O66" s="127"/>
      <c r="P66" s="134"/>
    </row>
    <row r="67" spans="1:16" ht="141.75" customHeight="1" x14ac:dyDescent="0.25">
      <c r="A67" s="114"/>
      <c r="B67" s="105"/>
      <c r="C67" s="106"/>
      <c r="D67" s="58" t="s">
        <v>99</v>
      </c>
      <c r="E67" s="61">
        <v>0</v>
      </c>
      <c r="F67" s="61">
        <v>0</v>
      </c>
      <c r="G67" s="62">
        <v>0</v>
      </c>
      <c r="H67" s="62">
        <v>0</v>
      </c>
      <c r="I67" s="62">
        <v>0</v>
      </c>
      <c r="J67" s="69">
        <f t="shared" si="21"/>
        <v>0</v>
      </c>
      <c r="K67" s="47">
        <f t="shared" si="3"/>
        <v>0</v>
      </c>
      <c r="L67" s="47">
        <f t="shared" si="1"/>
        <v>0</v>
      </c>
      <c r="M67" s="47">
        <f t="shared" si="4"/>
        <v>0</v>
      </c>
      <c r="N67" s="107"/>
      <c r="O67" s="127"/>
      <c r="P67" s="134"/>
    </row>
    <row r="68" spans="1:16" ht="98.25" customHeight="1" x14ac:dyDescent="0.25">
      <c r="A68" s="114"/>
      <c r="B68" s="105"/>
      <c r="C68" s="106"/>
      <c r="D68" s="59" t="s">
        <v>111</v>
      </c>
      <c r="E68" s="61">
        <v>1247684.2000000002</v>
      </c>
      <c r="F68" s="50">
        <v>0</v>
      </c>
      <c r="G68" s="50">
        <v>0</v>
      </c>
      <c r="H68" s="50">
        <v>0</v>
      </c>
      <c r="I68" s="50">
        <v>0</v>
      </c>
      <c r="J68" s="69">
        <f t="shared" si="21"/>
        <v>0</v>
      </c>
      <c r="K68" s="47">
        <f t="shared" si="3"/>
        <v>0</v>
      </c>
      <c r="L68" s="47">
        <f t="shared" si="1"/>
        <v>0</v>
      </c>
      <c r="M68" s="47">
        <f t="shared" si="4"/>
        <v>0</v>
      </c>
      <c r="N68" s="107"/>
      <c r="O68" s="127"/>
      <c r="P68" s="134"/>
    </row>
    <row r="69" spans="1:16" ht="98.25" customHeight="1" x14ac:dyDescent="0.25">
      <c r="A69" s="114"/>
      <c r="B69" s="105"/>
      <c r="C69" s="106"/>
      <c r="D69" s="60" t="s">
        <v>98</v>
      </c>
      <c r="E69" s="48">
        <v>0</v>
      </c>
      <c r="F69" s="48">
        <v>0</v>
      </c>
      <c r="G69" s="50">
        <v>0</v>
      </c>
      <c r="H69" s="50">
        <v>0</v>
      </c>
      <c r="I69" s="50">
        <v>0</v>
      </c>
      <c r="J69" s="48">
        <f t="shared" si="21"/>
        <v>0</v>
      </c>
      <c r="K69" s="47">
        <f t="shared" si="3"/>
        <v>0</v>
      </c>
      <c r="L69" s="47">
        <f t="shared" si="1"/>
        <v>0</v>
      </c>
      <c r="M69" s="47">
        <f t="shared" si="4"/>
        <v>0</v>
      </c>
      <c r="N69" s="107"/>
      <c r="O69" s="127"/>
      <c r="P69" s="134"/>
    </row>
    <row r="70" spans="1:16" ht="96.75" customHeight="1" x14ac:dyDescent="0.25">
      <c r="A70" s="114">
        <v>9</v>
      </c>
      <c r="B70" s="105" t="s">
        <v>44</v>
      </c>
      <c r="C70" s="106">
        <v>16</v>
      </c>
      <c r="D70" s="56" t="s">
        <v>6</v>
      </c>
      <c r="E70" s="46">
        <f t="shared" ref="E70:I70" si="22">E71+E72+E73+E74+E75</f>
        <v>733668.07670000009</v>
      </c>
      <c r="F70" s="46">
        <f t="shared" si="22"/>
        <v>0</v>
      </c>
      <c r="G70" s="46">
        <f t="shared" si="22"/>
        <v>5204.9819299999999</v>
      </c>
      <c r="H70" s="46">
        <f t="shared" si="22"/>
        <v>18780.786769999999</v>
      </c>
      <c r="I70" s="46">
        <f t="shared" si="22"/>
        <v>4904.8819299999996</v>
      </c>
      <c r="J70" s="43">
        <f>I70-G70</f>
        <v>-300.10000000000036</v>
      </c>
      <c r="K70" s="46">
        <f t="shared" si="3"/>
        <v>26.116488036778872</v>
      </c>
      <c r="L70" s="46">
        <f>IF(I70=0,0,I70/G70*100)</f>
        <v>94.234369993288325</v>
      </c>
      <c r="M70" s="46">
        <v>0</v>
      </c>
      <c r="N70" s="107"/>
      <c r="O70" s="137" t="s">
        <v>77</v>
      </c>
      <c r="P70" s="132" t="s">
        <v>80</v>
      </c>
    </row>
    <row r="71" spans="1:16" ht="96.75" customHeight="1" x14ac:dyDescent="0.25">
      <c r="A71" s="114"/>
      <c r="B71" s="105"/>
      <c r="C71" s="106"/>
      <c r="D71" s="57" t="s">
        <v>104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f>I71-G71</f>
        <v>0</v>
      </c>
      <c r="K71" s="47">
        <f t="shared" si="3"/>
        <v>0</v>
      </c>
      <c r="L71" s="47">
        <f t="shared" ref="L71:L134" si="23">IF(I71=0,0,I71/G71*100)</f>
        <v>0</v>
      </c>
      <c r="M71" s="47">
        <f t="shared" ref="M71:M134" si="24">IF(I71=0,0,I71/F71*100)</f>
        <v>0</v>
      </c>
      <c r="N71" s="107"/>
      <c r="O71" s="137"/>
      <c r="P71" s="134"/>
    </row>
    <row r="72" spans="1:16" ht="119.25" customHeight="1" x14ac:dyDescent="0.25">
      <c r="A72" s="114"/>
      <c r="B72" s="105"/>
      <c r="C72" s="106"/>
      <c r="D72" s="57" t="s">
        <v>105</v>
      </c>
      <c r="E72" s="61">
        <v>42526.139499999997</v>
      </c>
      <c r="F72" s="61">
        <v>0</v>
      </c>
      <c r="G72" s="61">
        <v>0</v>
      </c>
      <c r="H72" s="61">
        <v>0</v>
      </c>
      <c r="I72" s="61">
        <v>0</v>
      </c>
      <c r="J72" s="66">
        <f t="shared" ref="J72:J76" si="25">I72-G72</f>
        <v>0</v>
      </c>
      <c r="K72" s="47">
        <f t="shared" ref="K72:K135" si="26">IF(I72=0, ,I72/H72*100)</f>
        <v>0</v>
      </c>
      <c r="L72" s="47">
        <f t="shared" si="23"/>
        <v>0</v>
      </c>
      <c r="M72" s="47">
        <f t="shared" si="24"/>
        <v>0</v>
      </c>
      <c r="N72" s="107"/>
      <c r="O72" s="137"/>
      <c r="P72" s="134"/>
    </row>
    <row r="73" spans="1:16" ht="119.25" customHeight="1" x14ac:dyDescent="0.25">
      <c r="A73" s="114"/>
      <c r="B73" s="105"/>
      <c r="C73" s="106"/>
      <c r="D73" s="57" t="s">
        <v>106</v>
      </c>
      <c r="E73" s="61">
        <v>95701.780500000008</v>
      </c>
      <c r="F73" s="61">
        <v>0</v>
      </c>
      <c r="G73" s="61">
        <v>5204.9819299999999</v>
      </c>
      <c r="H73" s="61">
        <v>18780.786769999999</v>
      </c>
      <c r="I73" s="61">
        <v>4904.8819299999996</v>
      </c>
      <c r="J73" s="66">
        <f t="shared" si="25"/>
        <v>-300.10000000000036</v>
      </c>
      <c r="K73" s="47">
        <f t="shared" si="26"/>
        <v>26.116488036778872</v>
      </c>
      <c r="L73" s="47">
        <f t="shared" si="23"/>
        <v>94.234369993288325</v>
      </c>
      <c r="M73" s="49">
        <v>0</v>
      </c>
      <c r="N73" s="107"/>
      <c r="O73" s="137"/>
      <c r="P73" s="134"/>
    </row>
    <row r="74" spans="1:16" ht="140.25" customHeight="1" x14ac:dyDescent="0.25">
      <c r="A74" s="114"/>
      <c r="B74" s="105"/>
      <c r="C74" s="106"/>
      <c r="D74" s="58" t="s">
        <v>99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6">
        <f t="shared" si="25"/>
        <v>0</v>
      </c>
      <c r="K74" s="47">
        <f t="shared" si="26"/>
        <v>0</v>
      </c>
      <c r="L74" s="47">
        <f t="shared" si="23"/>
        <v>0</v>
      </c>
      <c r="M74" s="49">
        <f t="shared" si="24"/>
        <v>0</v>
      </c>
      <c r="N74" s="107"/>
      <c r="O74" s="137"/>
      <c r="P74" s="134"/>
    </row>
    <row r="75" spans="1:16" ht="103.5" customHeight="1" x14ac:dyDescent="0.25">
      <c r="A75" s="114"/>
      <c r="B75" s="105"/>
      <c r="C75" s="106"/>
      <c r="D75" s="59" t="s">
        <v>111</v>
      </c>
      <c r="E75" s="61">
        <v>595440.15670000005</v>
      </c>
      <c r="F75" s="50">
        <v>0</v>
      </c>
      <c r="G75" s="48">
        <v>0</v>
      </c>
      <c r="H75" s="48">
        <v>0</v>
      </c>
      <c r="I75" s="48">
        <v>0</v>
      </c>
      <c r="J75" s="48">
        <f t="shared" si="25"/>
        <v>0</v>
      </c>
      <c r="K75" s="47">
        <v>0</v>
      </c>
      <c r="L75" s="47">
        <f t="shared" si="23"/>
        <v>0</v>
      </c>
      <c r="M75" s="47">
        <f t="shared" si="24"/>
        <v>0</v>
      </c>
      <c r="N75" s="107"/>
      <c r="O75" s="137"/>
      <c r="P75" s="134"/>
    </row>
    <row r="76" spans="1:16" ht="96.75" customHeight="1" x14ac:dyDescent="0.25">
      <c r="A76" s="114"/>
      <c r="B76" s="105"/>
      <c r="C76" s="106"/>
      <c r="D76" s="60" t="s">
        <v>98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f t="shared" si="25"/>
        <v>0</v>
      </c>
      <c r="K76" s="47">
        <f t="shared" si="26"/>
        <v>0</v>
      </c>
      <c r="L76" s="47">
        <f t="shared" si="23"/>
        <v>0</v>
      </c>
      <c r="M76" s="47">
        <f t="shared" si="24"/>
        <v>0</v>
      </c>
      <c r="N76" s="107"/>
      <c r="O76" s="137"/>
      <c r="P76" s="134"/>
    </row>
    <row r="77" spans="1:16" ht="119.25" customHeight="1" x14ac:dyDescent="0.25">
      <c r="A77" s="114">
        <v>10</v>
      </c>
      <c r="B77" s="115" t="s">
        <v>45</v>
      </c>
      <c r="C77" s="116">
        <v>8</v>
      </c>
      <c r="D77" s="56" t="s">
        <v>6</v>
      </c>
      <c r="E77" s="46">
        <f>E78+E79+E80+E82</f>
        <v>24414.355</v>
      </c>
      <c r="F77" s="46">
        <f>F78+F79+F80+F82</f>
        <v>0</v>
      </c>
      <c r="G77" s="46">
        <f t="shared" ref="G77:I77" si="27">G78+G79+G80+G82</f>
        <v>55.098999999999997</v>
      </c>
      <c r="H77" s="46">
        <f t="shared" si="27"/>
        <v>42.44</v>
      </c>
      <c r="I77" s="46">
        <f t="shared" si="27"/>
        <v>7.50753</v>
      </c>
      <c r="J77" s="43">
        <f>I77-G77</f>
        <v>-47.591469999999994</v>
      </c>
      <c r="K77" s="46">
        <f t="shared" si="26"/>
        <v>17.689750235626768</v>
      </c>
      <c r="L77" s="46">
        <f t="shared" si="23"/>
        <v>13.625528593985372</v>
      </c>
      <c r="M77" s="46">
        <v>0</v>
      </c>
      <c r="N77" s="118"/>
      <c r="O77" s="137" t="s">
        <v>64</v>
      </c>
      <c r="P77" s="132" t="s">
        <v>76</v>
      </c>
    </row>
    <row r="78" spans="1:16" ht="119.25" customHeight="1" x14ac:dyDescent="0.25">
      <c r="A78" s="114"/>
      <c r="B78" s="115"/>
      <c r="C78" s="116"/>
      <c r="D78" s="57" t="s">
        <v>104</v>
      </c>
      <c r="E78" s="61">
        <v>24.7</v>
      </c>
      <c r="F78" s="61">
        <v>0</v>
      </c>
      <c r="G78" s="48">
        <v>0</v>
      </c>
      <c r="H78" s="48">
        <v>0</v>
      </c>
      <c r="I78" s="48">
        <v>0</v>
      </c>
      <c r="J78" s="48">
        <f>I78-G78</f>
        <v>0</v>
      </c>
      <c r="K78" s="47">
        <f t="shared" si="26"/>
        <v>0</v>
      </c>
      <c r="L78" s="47">
        <f t="shared" si="23"/>
        <v>0</v>
      </c>
      <c r="M78" s="47">
        <f t="shared" si="24"/>
        <v>0</v>
      </c>
      <c r="N78" s="107"/>
      <c r="O78" s="137"/>
      <c r="P78" s="134"/>
    </row>
    <row r="79" spans="1:16" ht="119.25" customHeight="1" x14ac:dyDescent="0.25">
      <c r="A79" s="114"/>
      <c r="B79" s="115"/>
      <c r="C79" s="116"/>
      <c r="D79" s="57" t="s">
        <v>105</v>
      </c>
      <c r="E79" s="61">
        <v>1756.7</v>
      </c>
      <c r="F79" s="61">
        <v>0</v>
      </c>
      <c r="G79" s="61">
        <v>55.098999999999997</v>
      </c>
      <c r="H79" s="61">
        <v>42.44</v>
      </c>
      <c r="I79" s="61">
        <v>7.50753</v>
      </c>
      <c r="J79" s="66">
        <f t="shared" ref="J79:J83" si="28">I79-G79</f>
        <v>-47.591469999999994</v>
      </c>
      <c r="K79" s="47">
        <f t="shared" si="26"/>
        <v>17.689750235626768</v>
      </c>
      <c r="L79" s="47">
        <f t="shared" si="23"/>
        <v>13.625528593985372</v>
      </c>
      <c r="M79" s="47">
        <v>0</v>
      </c>
      <c r="N79" s="107"/>
      <c r="O79" s="137"/>
      <c r="P79" s="134"/>
    </row>
    <row r="80" spans="1:16" ht="119.25" customHeight="1" x14ac:dyDescent="0.25">
      <c r="A80" s="114"/>
      <c r="B80" s="115"/>
      <c r="C80" s="116"/>
      <c r="D80" s="57" t="s">
        <v>106</v>
      </c>
      <c r="E80" s="61">
        <v>406.8</v>
      </c>
      <c r="F80" s="61">
        <v>0</v>
      </c>
      <c r="G80" s="61">
        <v>0</v>
      </c>
      <c r="H80" s="61">
        <v>0</v>
      </c>
      <c r="I80" s="61">
        <v>0</v>
      </c>
      <c r="J80" s="66">
        <f t="shared" si="28"/>
        <v>0</v>
      </c>
      <c r="K80" s="47">
        <f t="shared" si="26"/>
        <v>0</v>
      </c>
      <c r="L80" s="47">
        <f t="shared" si="23"/>
        <v>0</v>
      </c>
      <c r="M80" s="47">
        <f t="shared" si="24"/>
        <v>0</v>
      </c>
      <c r="N80" s="107"/>
      <c r="O80" s="137"/>
      <c r="P80" s="134"/>
    </row>
    <row r="81" spans="1:16" ht="119.25" customHeight="1" x14ac:dyDescent="0.25">
      <c r="A81" s="114"/>
      <c r="B81" s="115"/>
      <c r="C81" s="116"/>
      <c r="D81" s="58" t="s">
        <v>99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48">
        <f t="shared" si="28"/>
        <v>0</v>
      </c>
      <c r="K81" s="47">
        <f t="shared" si="26"/>
        <v>0</v>
      </c>
      <c r="L81" s="47">
        <f t="shared" si="23"/>
        <v>0</v>
      </c>
      <c r="M81" s="47">
        <f t="shared" si="24"/>
        <v>0</v>
      </c>
      <c r="N81" s="107"/>
      <c r="O81" s="137"/>
      <c r="P81" s="134"/>
    </row>
    <row r="82" spans="1:16" ht="119.25" customHeight="1" x14ac:dyDescent="0.25">
      <c r="A82" s="114"/>
      <c r="B82" s="115"/>
      <c r="C82" s="116"/>
      <c r="D82" s="59" t="s">
        <v>111</v>
      </c>
      <c r="E82" s="61">
        <v>22226.154999999999</v>
      </c>
      <c r="F82" s="50">
        <v>0</v>
      </c>
      <c r="G82" s="48">
        <v>0</v>
      </c>
      <c r="H82" s="48">
        <v>0</v>
      </c>
      <c r="I82" s="48">
        <v>0</v>
      </c>
      <c r="J82" s="44">
        <f t="shared" si="28"/>
        <v>0</v>
      </c>
      <c r="K82" s="47">
        <f t="shared" si="26"/>
        <v>0</v>
      </c>
      <c r="L82" s="47">
        <f t="shared" si="23"/>
        <v>0</v>
      </c>
      <c r="M82" s="47">
        <f t="shared" si="24"/>
        <v>0</v>
      </c>
      <c r="N82" s="107"/>
      <c r="O82" s="137"/>
      <c r="P82" s="134"/>
    </row>
    <row r="83" spans="1:16" ht="119.25" customHeight="1" x14ac:dyDescent="0.25">
      <c r="A83" s="114"/>
      <c r="B83" s="115"/>
      <c r="C83" s="116"/>
      <c r="D83" s="60" t="s">
        <v>98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f t="shared" si="28"/>
        <v>0</v>
      </c>
      <c r="K83" s="47">
        <f t="shared" si="26"/>
        <v>0</v>
      </c>
      <c r="L83" s="47">
        <f t="shared" si="23"/>
        <v>0</v>
      </c>
      <c r="M83" s="47">
        <f t="shared" si="24"/>
        <v>0</v>
      </c>
      <c r="N83" s="107"/>
      <c r="O83" s="137"/>
      <c r="P83" s="134"/>
    </row>
    <row r="84" spans="1:16" ht="125.25" customHeight="1" x14ac:dyDescent="0.25">
      <c r="A84" s="114">
        <v>11</v>
      </c>
      <c r="B84" s="115" t="s">
        <v>46</v>
      </c>
      <c r="C84" s="116">
        <v>11</v>
      </c>
      <c r="D84" s="56" t="s">
        <v>6</v>
      </c>
      <c r="E84" s="46">
        <f>E85+E86+E87+E89</f>
        <v>41076.399999999994</v>
      </c>
      <c r="F84" s="46">
        <f>F85+F86+F87+F89</f>
        <v>0</v>
      </c>
      <c r="G84" s="46">
        <f t="shared" ref="G84:I84" si="29">G85+G86+G87+G89</f>
        <v>904.9</v>
      </c>
      <c r="H84" s="46">
        <f t="shared" si="29"/>
        <v>6425</v>
      </c>
      <c r="I84" s="46">
        <f t="shared" si="29"/>
        <v>904.9</v>
      </c>
      <c r="J84" s="43">
        <f>I84-G84</f>
        <v>0</v>
      </c>
      <c r="K84" s="46">
        <f t="shared" si="26"/>
        <v>14.084046692607002</v>
      </c>
      <c r="L84" s="46">
        <f t="shared" si="23"/>
        <v>100</v>
      </c>
      <c r="M84" s="46">
        <v>0</v>
      </c>
      <c r="N84" s="117"/>
      <c r="O84" s="137" t="s">
        <v>64</v>
      </c>
      <c r="P84" s="138" t="s">
        <v>87</v>
      </c>
    </row>
    <row r="85" spans="1:16" ht="125.25" customHeight="1" x14ac:dyDescent="0.25">
      <c r="A85" s="114"/>
      <c r="B85" s="115"/>
      <c r="C85" s="116"/>
      <c r="D85" s="57" t="s">
        <v>104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7">
        <f t="shared" si="26"/>
        <v>0</v>
      </c>
      <c r="L85" s="47">
        <f t="shared" si="23"/>
        <v>0</v>
      </c>
      <c r="M85" s="47">
        <f t="shared" si="24"/>
        <v>0</v>
      </c>
      <c r="N85" s="117"/>
      <c r="O85" s="137"/>
      <c r="P85" s="139"/>
    </row>
    <row r="86" spans="1:16" ht="111.75" customHeight="1" x14ac:dyDescent="0.25">
      <c r="A86" s="114"/>
      <c r="B86" s="115"/>
      <c r="C86" s="116"/>
      <c r="D86" s="57" t="s">
        <v>105</v>
      </c>
      <c r="E86" s="61">
        <v>0</v>
      </c>
      <c r="F86" s="61">
        <v>0</v>
      </c>
      <c r="G86" s="61">
        <v>0</v>
      </c>
      <c r="H86" s="70">
        <v>0</v>
      </c>
      <c r="I86" s="48">
        <v>0</v>
      </c>
      <c r="J86" s="66">
        <v>0</v>
      </c>
      <c r="K86" s="47">
        <f t="shared" si="26"/>
        <v>0</v>
      </c>
      <c r="L86" s="47">
        <f t="shared" si="23"/>
        <v>0</v>
      </c>
      <c r="M86" s="47">
        <f>IF(I86=0,0,I86/F86*100)</f>
        <v>0</v>
      </c>
      <c r="N86" s="117"/>
      <c r="O86" s="137"/>
      <c r="P86" s="139"/>
    </row>
    <row r="87" spans="1:16" ht="125.25" customHeight="1" x14ac:dyDescent="0.25">
      <c r="A87" s="114"/>
      <c r="B87" s="115"/>
      <c r="C87" s="116"/>
      <c r="D87" s="57" t="s">
        <v>106</v>
      </c>
      <c r="E87" s="61">
        <v>30381.199999999997</v>
      </c>
      <c r="F87" s="61">
        <v>0</v>
      </c>
      <c r="G87" s="61">
        <v>904.9</v>
      </c>
      <c r="H87" s="61">
        <v>6425</v>
      </c>
      <c r="I87" s="61">
        <v>904.9</v>
      </c>
      <c r="J87" s="66">
        <v>0</v>
      </c>
      <c r="K87" s="47">
        <f t="shared" si="26"/>
        <v>14.084046692607002</v>
      </c>
      <c r="L87" s="47">
        <f t="shared" si="23"/>
        <v>100</v>
      </c>
      <c r="M87" s="49">
        <v>0</v>
      </c>
      <c r="N87" s="117"/>
      <c r="O87" s="137"/>
      <c r="P87" s="139"/>
    </row>
    <row r="88" spans="1:16" ht="125.25" customHeight="1" x14ac:dyDescent="0.25">
      <c r="A88" s="114"/>
      <c r="B88" s="115"/>
      <c r="C88" s="116"/>
      <c r="D88" s="58" t="s">
        <v>99</v>
      </c>
      <c r="E88" s="61">
        <v>0</v>
      </c>
      <c r="F88" s="61">
        <v>0</v>
      </c>
      <c r="G88" s="48">
        <v>0</v>
      </c>
      <c r="H88" s="48">
        <v>0</v>
      </c>
      <c r="I88" s="48">
        <v>0</v>
      </c>
      <c r="J88" s="48">
        <v>0</v>
      </c>
      <c r="K88" s="47">
        <f t="shared" si="26"/>
        <v>0</v>
      </c>
      <c r="L88" s="47">
        <f t="shared" si="23"/>
        <v>0</v>
      </c>
      <c r="M88" s="47">
        <f t="shared" si="24"/>
        <v>0</v>
      </c>
      <c r="N88" s="117"/>
      <c r="O88" s="137"/>
      <c r="P88" s="139"/>
    </row>
    <row r="89" spans="1:16" ht="125.25" customHeight="1" x14ac:dyDescent="0.25">
      <c r="A89" s="114"/>
      <c r="B89" s="115"/>
      <c r="C89" s="116"/>
      <c r="D89" s="59" t="s">
        <v>111</v>
      </c>
      <c r="E89" s="61">
        <v>10695.199999999999</v>
      </c>
      <c r="F89" s="50">
        <v>0</v>
      </c>
      <c r="G89" s="48">
        <v>0</v>
      </c>
      <c r="H89" s="48">
        <v>0</v>
      </c>
      <c r="I89" s="48">
        <v>0</v>
      </c>
      <c r="J89" s="44">
        <v>0</v>
      </c>
      <c r="K89" s="47">
        <f t="shared" si="26"/>
        <v>0</v>
      </c>
      <c r="L89" s="47">
        <f t="shared" si="23"/>
        <v>0</v>
      </c>
      <c r="M89" s="47">
        <f t="shared" si="24"/>
        <v>0</v>
      </c>
      <c r="N89" s="117"/>
      <c r="O89" s="137"/>
      <c r="P89" s="139"/>
    </row>
    <row r="90" spans="1:16" ht="125.25" customHeight="1" x14ac:dyDescent="0.25">
      <c r="A90" s="114"/>
      <c r="B90" s="115"/>
      <c r="C90" s="116"/>
      <c r="D90" s="60" t="s">
        <v>98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7">
        <f t="shared" si="26"/>
        <v>0</v>
      </c>
      <c r="L90" s="47">
        <f t="shared" si="23"/>
        <v>0</v>
      </c>
      <c r="M90" s="47">
        <f t="shared" si="24"/>
        <v>0</v>
      </c>
      <c r="N90" s="117"/>
      <c r="O90" s="137"/>
      <c r="P90" s="139"/>
    </row>
    <row r="91" spans="1:16" ht="123" customHeight="1" x14ac:dyDescent="0.25">
      <c r="A91" s="114">
        <v>12</v>
      </c>
      <c r="B91" s="105" t="s">
        <v>47</v>
      </c>
      <c r="C91" s="106">
        <v>8</v>
      </c>
      <c r="D91" s="56" t="s">
        <v>6</v>
      </c>
      <c r="E91" s="46">
        <f>E92+E93+E94+E96+E95</f>
        <v>320331.68</v>
      </c>
      <c r="F91" s="46">
        <f>F92+F93+F94+F96</f>
        <v>0</v>
      </c>
      <c r="G91" s="46">
        <f t="shared" ref="G91:I91" si="30">G92+G93+G94+G96</f>
        <v>0</v>
      </c>
      <c r="H91" s="46">
        <f t="shared" si="30"/>
        <v>0</v>
      </c>
      <c r="I91" s="46">
        <f t="shared" si="30"/>
        <v>0</v>
      </c>
      <c r="J91" s="43">
        <f>I91-G91</f>
        <v>0</v>
      </c>
      <c r="K91" s="46">
        <f t="shared" si="26"/>
        <v>0</v>
      </c>
      <c r="L91" s="46">
        <f t="shared" si="23"/>
        <v>0</v>
      </c>
      <c r="M91" s="46">
        <f t="shared" si="24"/>
        <v>0</v>
      </c>
      <c r="N91" s="107"/>
      <c r="O91" s="137" t="s">
        <v>67</v>
      </c>
      <c r="P91" s="135" t="s">
        <v>86</v>
      </c>
    </row>
    <row r="92" spans="1:16" ht="87" customHeight="1" x14ac:dyDescent="0.25">
      <c r="A92" s="114"/>
      <c r="B92" s="105"/>
      <c r="C92" s="106"/>
      <c r="D92" s="57" t="s">
        <v>104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f>I92-G92</f>
        <v>0</v>
      </c>
      <c r="K92" s="47">
        <f t="shared" si="26"/>
        <v>0</v>
      </c>
      <c r="L92" s="47">
        <f t="shared" si="23"/>
        <v>0</v>
      </c>
      <c r="M92" s="49">
        <f t="shared" si="24"/>
        <v>0</v>
      </c>
      <c r="N92" s="107"/>
      <c r="O92" s="137"/>
      <c r="P92" s="136"/>
    </row>
    <row r="93" spans="1:16" ht="87" customHeight="1" x14ac:dyDescent="0.25">
      <c r="A93" s="114"/>
      <c r="B93" s="105"/>
      <c r="C93" s="106"/>
      <c r="D93" s="57" t="s">
        <v>105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f t="shared" ref="J93" si="31">I93-G93</f>
        <v>0</v>
      </c>
      <c r="K93" s="47">
        <f t="shared" si="26"/>
        <v>0</v>
      </c>
      <c r="L93" s="47">
        <f t="shared" si="23"/>
        <v>0</v>
      </c>
      <c r="M93" s="49">
        <f t="shared" si="24"/>
        <v>0</v>
      </c>
      <c r="N93" s="107"/>
      <c r="O93" s="137"/>
      <c r="P93" s="136"/>
    </row>
    <row r="94" spans="1:16" ht="87" customHeight="1" x14ac:dyDescent="0.25">
      <c r="A94" s="114"/>
      <c r="B94" s="105"/>
      <c r="C94" s="106"/>
      <c r="D94" s="57" t="s">
        <v>106</v>
      </c>
      <c r="E94" s="61">
        <v>16606.07</v>
      </c>
      <c r="F94" s="48">
        <v>0</v>
      </c>
      <c r="G94" s="48">
        <v>0</v>
      </c>
      <c r="H94" s="48">
        <v>0</v>
      </c>
      <c r="I94" s="48">
        <v>0</v>
      </c>
      <c r="J94" s="48">
        <f t="shared" ref="J94:J97" si="32">I94-G94</f>
        <v>0</v>
      </c>
      <c r="K94" s="47">
        <f t="shared" ref="K94:K97" si="33">IF(I94=0, ,I94/H94*100)</f>
        <v>0</v>
      </c>
      <c r="L94" s="47">
        <f t="shared" ref="L94:L97" si="34">IF(I94=0,0,I94/G94*100)</f>
        <v>0</v>
      </c>
      <c r="M94" s="49">
        <f t="shared" ref="M94:M97" si="35">IF(I94=0,0,I94/F94*100)</f>
        <v>0</v>
      </c>
      <c r="N94" s="107"/>
      <c r="O94" s="137"/>
      <c r="P94" s="136"/>
    </row>
    <row r="95" spans="1:16" ht="127.5" customHeight="1" x14ac:dyDescent="0.25">
      <c r="A95" s="114"/>
      <c r="B95" s="105"/>
      <c r="C95" s="106"/>
      <c r="D95" s="58" t="s">
        <v>99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f t="shared" si="32"/>
        <v>0</v>
      </c>
      <c r="K95" s="47">
        <f t="shared" si="33"/>
        <v>0</v>
      </c>
      <c r="L95" s="47">
        <f t="shared" si="34"/>
        <v>0</v>
      </c>
      <c r="M95" s="49">
        <f t="shared" si="35"/>
        <v>0</v>
      </c>
      <c r="N95" s="107"/>
      <c r="O95" s="137"/>
      <c r="P95" s="136"/>
    </row>
    <row r="96" spans="1:16" ht="116.25" customHeight="1" x14ac:dyDescent="0.25">
      <c r="A96" s="114"/>
      <c r="B96" s="105"/>
      <c r="C96" s="106"/>
      <c r="D96" s="59" t="s">
        <v>111</v>
      </c>
      <c r="E96" s="61">
        <v>303725.61</v>
      </c>
      <c r="F96" s="48">
        <v>0</v>
      </c>
      <c r="G96" s="48">
        <v>0</v>
      </c>
      <c r="H96" s="48">
        <v>0</v>
      </c>
      <c r="I96" s="48">
        <v>0</v>
      </c>
      <c r="J96" s="48">
        <f t="shared" si="32"/>
        <v>0</v>
      </c>
      <c r="K96" s="47">
        <f t="shared" si="33"/>
        <v>0</v>
      </c>
      <c r="L96" s="47">
        <f t="shared" si="34"/>
        <v>0</v>
      </c>
      <c r="M96" s="49">
        <f t="shared" si="35"/>
        <v>0</v>
      </c>
      <c r="N96" s="107"/>
      <c r="O96" s="137"/>
      <c r="P96" s="136"/>
    </row>
    <row r="97" spans="1:16" ht="87" customHeight="1" x14ac:dyDescent="0.25">
      <c r="A97" s="114"/>
      <c r="B97" s="105"/>
      <c r="C97" s="106"/>
      <c r="D97" s="60" t="s">
        <v>98</v>
      </c>
      <c r="E97" s="48">
        <v>11000</v>
      </c>
      <c r="F97" s="48">
        <v>0</v>
      </c>
      <c r="G97" s="48">
        <v>0</v>
      </c>
      <c r="H97" s="48">
        <v>0</v>
      </c>
      <c r="I97" s="48">
        <v>0</v>
      </c>
      <c r="J97" s="48">
        <f t="shared" si="32"/>
        <v>0</v>
      </c>
      <c r="K97" s="47">
        <f t="shared" si="33"/>
        <v>0</v>
      </c>
      <c r="L97" s="47">
        <f t="shared" si="34"/>
        <v>0</v>
      </c>
      <c r="M97" s="49">
        <f t="shared" si="35"/>
        <v>0</v>
      </c>
      <c r="N97" s="107"/>
      <c r="O97" s="137"/>
      <c r="P97" s="136"/>
    </row>
    <row r="98" spans="1:16" ht="132" customHeight="1" x14ac:dyDescent="0.25">
      <c r="A98" s="114">
        <v>13</v>
      </c>
      <c r="B98" s="105" t="s">
        <v>48</v>
      </c>
      <c r="C98" s="106">
        <v>7</v>
      </c>
      <c r="D98" s="56" t="s">
        <v>6</v>
      </c>
      <c r="E98" s="46">
        <f>E99+E100+E101+E103</f>
        <v>44145.1</v>
      </c>
      <c r="F98" s="46">
        <f t="shared" ref="F98:I98" si="36">F99+F100+F101+F103</f>
        <v>0</v>
      </c>
      <c r="G98" s="46">
        <f t="shared" si="36"/>
        <v>0</v>
      </c>
      <c r="H98" s="46">
        <f t="shared" si="36"/>
        <v>0</v>
      </c>
      <c r="I98" s="46">
        <f t="shared" si="36"/>
        <v>0</v>
      </c>
      <c r="J98" s="43">
        <f>I98-G98</f>
        <v>0</v>
      </c>
      <c r="K98" s="46">
        <f t="shared" si="26"/>
        <v>0</v>
      </c>
      <c r="L98" s="46">
        <f t="shared" si="23"/>
        <v>0</v>
      </c>
      <c r="M98" s="46">
        <f t="shared" si="24"/>
        <v>0</v>
      </c>
      <c r="N98" s="107"/>
      <c r="O98" s="137" t="s">
        <v>65</v>
      </c>
      <c r="P98" s="140" t="s">
        <v>102</v>
      </c>
    </row>
    <row r="99" spans="1:16" ht="107.25" customHeight="1" x14ac:dyDescent="0.25">
      <c r="A99" s="114"/>
      <c r="B99" s="105"/>
      <c r="C99" s="106"/>
      <c r="D99" s="57" t="s">
        <v>104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f>I99-G99</f>
        <v>0</v>
      </c>
      <c r="K99" s="47">
        <f t="shared" si="26"/>
        <v>0</v>
      </c>
      <c r="L99" s="47">
        <f t="shared" si="23"/>
        <v>0</v>
      </c>
      <c r="M99" s="47">
        <f t="shared" si="24"/>
        <v>0</v>
      </c>
      <c r="N99" s="119"/>
      <c r="O99" s="137"/>
      <c r="P99" s="140"/>
    </row>
    <row r="100" spans="1:16" ht="107.25" customHeight="1" x14ac:dyDescent="0.25">
      <c r="A100" s="114"/>
      <c r="B100" s="105"/>
      <c r="C100" s="106"/>
      <c r="D100" s="57" t="s">
        <v>105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f t="shared" ref="J100:J104" si="37">I100-G100</f>
        <v>0</v>
      </c>
      <c r="K100" s="47">
        <f t="shared" si="26"/>
        <v>0</v>
      </c>
      <c r="L100" s="47">
        <f t="shared" si="23"/>
        <v>0</v>
      </c>
      <c r="M100" s="47">
        <f t="shared" si="24"/>
        <v>0</v>
      </c>
      <c r="N100" s="119"/>
      <c r="O100" s="137"/>
      <c r="P100" s="140"/>
    </row>
    <row r="101" spans="1:16" ht="107.25" customHeight="1" x14ac:dyDescent="0.25">
      <c r="A101" s="114"/>
      <c r="B101" s="105"/>
      <c r="C101" s="106"/>
      <c r="D101" s="57" t="s">
        <v>106</v>
      </c>
      <c r="E101" s="62">
        <v>34692.5</v>
      </c>
      <c r="F101" s="62">
        <v>0</v>
      </c>
      <c r="G101" s="61">
        <v>0</v>
      </c>
      <c r="H101" s="61">
        <v>0</v>
      </c>
      <c r="I101" s="61">
        <v>0</v>
      </c>
      <c r="J101" s="66">
        <f t="shared" si="37"/>
        <v>0</v>
      </c>
      <c r="K101" s="47">
        <f t="shared" si="26"/>
        <v>0</v>
      </c>
      <c r="L101" s="47">
        <f t="shared" si="23"/>
        <v>0</v>
      </c>
      <c r="M101" s="47">
        <f t="shared" si="24"/>
        <v>0</v>
      </c>
      <c r="N101" s="119"/>
      <c r="O101" s="137"/>
      <c r="P101" s="140"/>
    </row>
    <row r="102" spans="1:16" ht="154.5" customHeight="1" x14ac:dyDescent="0.25">
      <c r="A102" s="114"/>
      <c r="B102" s="105"/>
      <c r="C102" s="106"/>
      <c r="D102" s="58" t="s">
        <v>99</v>
      </c>
      <c r="E102" s="61">
        <v>0</v>
      </c>
      <c r="F102" s="61">
        <v>0</v>
      </c>
      <c r="G102" s="48">
        <v>0</v>
      </c>
      <c r="H102" s="48">
        <v>0</v>
      </c>
      <c r="I102" s="48">
        <v>0</v>
      </c>
      <c r="J102" s="48">
        <f t="shared" si="37"/>
        <v>0</v>
      </c>
      <c r="K102" s="47">
        <f t="shared" si="26"/>
        <v>0</v>
      </c>
      <c r="L102" s="47">
        <f t="shared" si="23"/>
        <v>0</v>
      </c>
      <c r="M102" s="47">
        <f t="shared" si="24"/>
        <v>0</v>
      </c>
      <c r="N102" s="119"/>
      <c r="O102" s="137"/>
      <c r="P102" s="140"/>
    </row>
    <row r="103" spans="1:16" ht="107.25" customHeight="1" x14ac:dyDescent="0.25">
      <c r="A103" s="114"/>
      <c r="B103" s="105"/>
      <c r="C103" s="106"/>
      <c r="D103" s="59" t="s">
        <v>111</v>
      </c>
      <c r="E103" s="61">
        <v>9452.6</v>
      </c>
      <c r="F103" s="62">
        <v>0</v>
      </c>
      <c r="G103" s="48">
        <v>0</v>
      </c>
      <c r="H103" s="48">
        <v>0</v>
      </c>
      <c r="I103" s="48">
        <v>0</v>
      </c>
      <c r="J103" s="44">
        <f t="shared" si="37"/>
        <v>0</v>
      </c>
      <c r="K103" s="47">
        <f t="shared" si="26"/>
        <v>0</v>
      </c>
      <c r="L103" s="47">
        <f t="shared" si="23"/>
        <v>0</v>
      </c>
      <c r="M103" s="47">
        <f t="shared" si="24"/>
        <v>0</v>
      </c>
      <c r="N103" s="119"/>
      <c r="O103" s="137"/>
      <c r="P103" s="140"/>
    </row>
    <row r="104" spans="1:16" ht="107.25" customHeight="1" x14ac:dyDescent="0.25">
      <c r="A104" s="114"/>
      <c r="B104" s="105"/>
      <c r="C104" s="106"/>
      <c r="D104" s="60" t="s">
        <v>98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f t="shared" si="37"/>
        <v>0</v>
      </c>
      <c r="K104" s="47">
        <f t="shared" si="26"/>
        <v>0</v>
      </c>
      <c r="L104" s="47">
        <f t="shared" si="23"/>
        <v>0</v>
      </c>
      <c r="M104" s="47">
        <f t="shared" si="24"/>
        <v>0</v>
      </c>
      <c r="N104" s="119"/>
      <c r="O104" s="137"/>
      <c r="P104" s="140"/>
    </row>
    <row r="105" spans="1:16" ht="147.75" customHeight="1" x14ac:dyDescent="0.25">
      <c r="A105" s="114">
        <v>14</v>
      </c>
      <c r="B105" s="105" t="s">
        <v>49</v>
      </c>
      <c r="C105" s="106">
        <v>13</v>
      </c>
      <c r="D105" s="56" t="s">
        <v>6</v>
      </c>
      <c r="E105" s="46">
        <f>E106+E107+E108+E110</f>
        <v>4565</v>
      </c>
      <c r="F105" s="46">
        <f>F106+F107+F108+F110</f>
        <v>0</v>
      </c>
      <c r="G105" s="46">
        <f t="shared" ref="G105:I105" si="38">G106+G107+G108+G110</f>
        <v>0</v>
      </c>
      <c r="H105" s="46">
        <f t="shared" si="38"/>
        <v>9</v>
      </c>
      <c r="I105" s="46">
        <f t="shared" si="38"/>
        <v>0</v>
      </c>
      <c r="J105" s="43">
        <f>I105-G105</f>
        <v>0</v>
      </c>
      <c r="K105" s="46">
        <f t="shared" si="26"/>
        <v>0</v>
      </c>
      <c r="L105" s="46">
        <f t="shared" si="23"/>
        <v>0</v>
      </c>
      <c r="M105" s="46">
        <f t="shared" si="24"/>
        <v>0</v>
      </c>
      <c r="N105" s="120"/>
      <c r="O105" s="137" t="s">
        <v>65</v>
      </c>
      <c r="P105" s="132" t="s">
        <v>88</v>
      </c>
    </row>
    <row r="106" spans="1:16" ht="104.25" customHeight="1" x14ac:dyDescent="0.25">
      <c r="A106" s="114"/>
      <c r="B106" s="105"/>
      <c r="C106" s="106"/>
      <c r="D106" s="57" t="s">
        <v>104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f>I106-G106</f>
        <v>0</v>
      </c>
      <c r="K106" s="47">
        <f t="shared" si="26"/>
        <v>0</v>
      </c>
      <c r="L106" s="47">
        <f t="shared" si="23"/>
        <v>0</v>
      </c>
      <c r="M106" s="47">
        <f t="shared" si="24"/>
        <v>0</v>
      </c>
      <c r="N106" s="120"/>
      <c r="O106" s="137"/>
      <c r="P106" s="134"/>
    </row>
    <row r="107" spans="1:16" ht="104.25" customHeight="1" x14ac:dyDescent="0.25">
      <c r="A107" s="114"/>
      <c r="B107" s="105"/>
      <c r="C107" s="106"/>
      <c r="D107" s="57" t="s">
        <v>105</v>
      </c>
      <c r="E107" s="61">
        <v>0</v>
      </c>
      <c r="F107" s="61">
        <v>0</v>
      </c>
      <c r="G107" s="61">
        <v>0</v>
      </c>
      <c r="H107" s="61">
        <v>0</v>
      </c>
      <c r="I107" s="61"/>
      <c r="J107" s="66">
        <f t="shared" ref="J107:J111" si="39">I107-G107</f>
        <v>0</v>
      </c>
      <c r="K107" s="47">
        <f t="shared" si="26"/>
        <v>0</v>
      </c>
      <c r="L107" s="47">
        <f t="shared" si="23"/>
        <v>0</v>
      </c>
      <c r="M107" s="47">
        <f t="shared" si="24"/>
        <v>0</v>
      </c>
      <c r="N107" s="120"/>
      <c r="O107" s="137"/>
      <c r="P107" s="134"/>
    </row>
    <row r="108" spans="1:16" ht="104.25" customHeight="1" x14ac:dyDescent="0.25">
      <c r="A108" s="114"/>
      <c r="B108" s="105"/>
      <c r="C108" s="106"/>
      <c r="D108" s="57" t="s">
        <v>106</v>
      </c>
      <c r="E108" s="61">
        <v>1106</v>
      </c>
      <c r="F108" s="61">
        <v>0</v>
      </c>
      <c r="G108" s="61">
        <v>0</v>
      </c>
      <c r="H108" s="61">
        <v>9</v>
      </c>
      <c r="I108" s="61"/>
      <c r="J108" s="66">
        <f t="shared" si="39"/>
        <v>0</v>
      </c>
      <c r="K108" s="47">
        <f t="shared" si="26"/>
        <v>0</v>
      </c>
      <c r="L108" s="47">
        <f t="shared" si="23"/>
        <v>0</v>
      </c>
      <c r="M108" s="47">
        <f t="shared" si="24"/>
        <v>0</v>
      </c>
      <c r="N108" s="120"/>
      <c r="O108" s="137"/>
      <c r="P108" s="134"/>
    </row>
    <row r="109" spans="1:16" ht="145.5" customHeight="1" x14ac:dyDescent="0.25">
      <c r="A109" s="114"/>
      <c r="B109" s="105"/>
      <c r="C109" s="106"/>
      <c r="D109" s="58" t="s">
        <v>99</v>
      </c>
      <c r="E109" s="61">
        <v>0</v>
      </c>
      <c r="F109" s="61">
        <v>0</v>
      </c>
      <c r="G109" s="48">
        <v>0</v>
      </c>
      <c r="H109" s="48">
        <v>0</v>
      </c>
      <c r="I109" s="48">
        <v>0</v>
      </c>
      <c r="J109" s="48">
        <f t="shared" si="39"/>
        <v>0</v>
      </c>
      <c r="K109" s="47">
        <f t="shared" si="26"/>
        <v>0</v>
      </c>
      <c r="L109" s="47">
        <f t="shared" si="23"/>
        <v>0</v>
      </c>
      <c r="M109" s="47">
        <f t="shared" si="24"/>
        <v>0</v>
      </c>
      <c r="N109" s="120"/>
      <c r="O109" s="137"/>
      <c r="P109" s="134"/>
    </row>
    <row r="110" spans="1:16" ht="104.25" customHeight="1" x14ac:dyDescent="0.25">
      <c r="A110" s="114"/>
      <c r="B110" s="105"/>
      <c r="C110" s="106"/>
      <c r="D110" s="59" t="s">
        <v>111</v>
      </c>
      <c r="E110" s="48">
        <v>3459</v>
      </c>
      <c r="F110" s="48">
        <v>0</v>
      </c>
      <c r="G110" s="48">
        <v>0</v>
      </c>
      <c r="H110" s="48">
        <v>0</v>
      </c>
      <c r="I110" s="48">
        <v>0</v>
      </c>
      <c r="J110" s="44">
        <f t="shared" si="39"/>
        <v>0</v>
      </c>
      <c r="K110" s="47">
        <f t="shared" si="26"/>
        <v>0</v>
      </c>
      <c r="L110" s="47">
        <f t="shared" si="23"/>
        <v>0</v>
      </c>
      <c r="M110" s="47">
        <f t="shared" si="24"/>
        <v>0</v>
      </c>
      <c r="N110" s="120"/>
      <c r="O110" s="137"/>
      <c r="P110" s="134"/>
    </row>
    <row r="111" spans="1:16" ht="104.25" customHeight="1" x14ac:dyDescent="0.25">
      <c r="A111" s="114"/>
      <c r="B111" s="105"/>
      <c r="C111" s="106"/>
      <c r="D111" s="60" t="s">
        <v>98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f t="shared" si="39"/>
        <v>0</v>
      </c>
      <c r="K111" s="47">
        <f t="shared" si="26"/>
        <v>0</v>
      </c>
      <c r="L111" s="47">
        <f t="shared" si="23"/>
        <v>0</v>
      </c>
      <c r="M111" s="47">
        <f t="shared" si="24"/>
        <v>0</v>
      </c>
      <c r="N111" s="120"/>
      <c r="O111" s="137"/>
      <c r="P111" s="134"/>
    </row>
    <row r="112" spans="1:16" ht="138" customHeight="1" x14ac:dyDescent="0.25">
      <c r="A112" s="114">
        <v>15</v>
      </c>
      <c r="B112" s="105" t="s">
        <v>50</v>
      </c>
      <c r="C112" s="106">
        <v>7</v>
      </c>
      <c r="D112" s="56" t="s">
        <v>6</v>
      </c>
      <c r="E112" s="46">
        <f>E113+E114+E115+E117</f>
        <v>74620.7</v>
      </c>
      <c r="F112" s="46">
        <f>F113+F114+F115+F117+F116</f>
        <v>0</v>
      </c>
      <c r="G112" s="46">
        <f t="shared" ref="G112:I112" si="40">G113+G114+G115+G117+G116</f>
        <v>0</v>
      </c>
      <c r="H112" s="46">
        <f t="shared" si="40"/>
        <v>0</v>
      </c>
      <c r="I112" s="46">
        <f t="shared" si="40"/>
        <v>0</v>
      </c>
      <c r="J112" s="43">
        <f>I112-G112</f>
        <v>0</v>
      </c>
      <c r="K112" s="46">
        <f t="shared" si="26"/>
        <v>0</v>
      </c>
      <c r="L112" s="46">
        <f t="shared" si="23"/>
        <v>0</v>
      </c>
      <c r="M112" s="46">
        <f t="shared" si="24"/>
        <v>0</v>
      </c>
      <c r="N112" s="107"/>
      <c r="O112" s="137" t="s">
        <v>92</v>
      </c>
      <c r="P112" s="138" t="s">
        <v>89</v>
      </c>
    </row>
    <row r="113" spans="1:16" ht="104.25" customHeight="1" x14ac:dyDescent="0.25">
      <c r="A113" s="114"/>
      <c r="B113" s="105"/>
      <c r="C113" s="106"/>
      <c r="D113" s="57" t="s">
        <v>104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7">
        <f t="shared" si="26"/>
        <v>0</v>
      </c>
      <c r="L113" s="47">
        <f t="shared" si="23"/>
        <v>0</v>
      </c>
      <c r="M113" s="47">
        <f t="shared" si="24"/>
        <v>0</v>
      </c>
      <c r="N113" s="107"/>
      <c r="O113" s="137"/>
      <c r="P113" s="139"/>
    </row>
    <row r="114" spans="1:16" ht="104.25" customHeight="1" x14ac:dyDescent="0.25">
      <c r="A114" s="114"/>
      <c r="B114" s="105"/>
      <c r="C114" s="106"/>
      <c r="D114" s="57" t="s">
        <v>105</v>
      </c>
      <c r="E114" s="61">
        <v>42613.599999999999</v>
      </c>
      <c r="F114" s="61">
        <v>0</v>
      </c>
      <c r="G114" s="61">
        <v>0</v>
      </c>
      <c r="H114" s="61">
        <v>0</v>
      </c>
      <c r="I114" s="61">
        <v>0</v>
      </c>
      <c r="J114" s="66">
        <f t="shared" ref="J114" si="41">I114-G114</f>
        <v>0</v>
      </c>
      <c r="K114" s="47">
        <f t="shared" si="26"/>
        <v>0</v>
      </c>
      <c r="L114" s="47">
        <f t="shared" si="23"/>
        <v>0</v>
      </c>
      <c r="M114" s="47">
        <f t="shared" si="24"/>
        <v>0</v>
      </c>
      <c r="N114" s="107"/>
      <c r="O114" s="137"/>
      <c r="P114" s="139"/>
    </row>
    <row r="115" spans="1:16" ht="104.25" customHeight="1" x14ac:dyDescent="0.25">
      <c r="A115" s="114"/>
      <c r="B115" s="105"/>
      <c r="C115" s="106"/>
      <c r="D115" s="57" t="s">
        <v>106</v>
      </c>
      <c r="E115" s="61">
        <v>25007.1</v>
      </c>
      <c r="F115" s="61">
        <v>0</v>
      </c>
      <c r="G115" s="61">
        <v>0</v>
      </c>
      <c r="H115" s="61">
        <v>0</v>
      </c>
      <c r="I115" s="61">
        <v>0</v>
      </c>
      <c r="J115" s="66">
        <f t="shared" ref="J115:J116" si="42">I115-G115</f>
        <v>0</v>
      </c>
      <c r="K115" s="47">
        <f t="shared" si="26"/>
        <v>0</v>
      </c>
      <c r="L115" s="47">
        <f t="shared" si="23"/>
        <v>0</v>
      </c>
      <c r="M115" s="47">
        <f t="shared" si="24"/>
        <v>0</v>
      </c>
      <c r="N115" s="107"/>
      <c r="O115" s="137"/>
      <c r="P115" s="139"/>
    </row>
    <row r="116" spans="1:16" ht="135.75" customHeight="1" x14ac:dyDescent="0.25">
      <c r="A116" s="114"/>
      <c r="B116" s="105"/>
      <c r="C116" s="106"/>
      <c r="D116" s="58" t="s">
        <v>99</v>
      </c>
      <c r="E116" s="61">
        <v>0</v>
      </c>
      <c r="F116" s="61">
        <v>0</v>
      </c>
      <c r="G116" s="48">
        <v>0</v>
      </c>
      <c r="H116" s="48">
        <v>0</v>
      </c>
      <c r="I116" s="48">
        <v>0</v>
      </c>
      <c r="J116" s="66">
        <f t="shared" si="42"/>
        <v>0</v>
      </c>
      <c r="K116" s="47">
        <f t="shared" si="26"/>
        <v>0</v>
      </c>
      <c r="L116" s="47">
        <f t="shared" si="23"/>
        <v>0</v>
      </c>
      <c r="M116" s="47">
        <f t="shared" si="24"/>
        <v>0</v>
      </c>
      <c r="N116" s="107"/>
      <c r="O116" s="137"/>
      <c r="P116" s="139"/>
    </row>
    <row r="117" spans="1:16" ht="104.25" customHeight="1" x14ac:dyDescent="0.25">
      <c r="A117" s="114"/>
      <c r="B117" s="105"/>
      <c r="C117" s="106"/>
      <c r="D117" s="59" t="s">
        <v>111</v>
      </c>
      <c r="E117" s="61">
        <v>7000</v>
      </c>
      <c r="F117" s="50">
        <v>0</v>
      </c>
      <c r="G117" s="48">
        <v>0</v>
      </c>
      <c r="H117" s="48">
        <v>0</v>
      </c>
      <c r="I117" s="48">
        <v>0</v>
      </c>
      <c r="J117" s="44">
        <v>0</v>
      </c>
      <c r="K117" s="47">
        <f t="shared" si="26"/>
        <v>0</v>
      </c>
      <c r="L117" s="47">
        <f t="shared" si="23"/>
        <v>0</v>
      </c>
      <c r="M117" s="47">
        <f t="shared" si="24"/>
        <v>0</v>
      </c>
      <c r="N117" s="107"/>
      <c r="O117" s="137"/>
      <c r="P117" s="139"/>
    </row>
    <row r="118" spans="1:16" ht="104.25" customHeight="1" x14ac:dyDescent="0.25">
      <c r="A118" s="114"/>
      <c r="B118" s="105"/>
      <c r="C118" s="106"/>
      <c r="D118" s="60" t="s">
        <v>98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7">
        <f t="shared" si="26"/>
        <v>0</v>
      </c>
      <c r="L118" s="47">
        <f t="shared" si="23"/>
        <v>0</v>
      </c>
      <c r="M118" s="47">
        <f t="shared" si="24"/>
        <v>0</v>
      </c>
      <c r="N118" s="107"/>
      <c r="O118" s="137"/>
      <c r="P118" s="139"/>
    </row>
    <row r="119" spans="1:16" ht="115.5" customHeight="1" x14ac:dyDescent="0.25">
      <c r="A119" s="114">
        <v>16</v>
      </c>
      <c r="B119" s="105" t="s">
        <v>51</v>
      </c>
      <c r="C119" s="106">
        <v>5</v>
      </c>
      <c r="D119" s="56" t="s">
        <v>6</v>
      </c>
      <c r="E119" s="46">
        <f>E120+E121+E122+E124</f>
        <v>31250.5</v>
      </c>
      <c r="F119" s="46">
        <f>F120+F121+F122+F124+F123</f>
        <v>0</v>
      </c>
      <c r="G119" s="46">
        <f t="shared" ref="G119:I119" si="43">G120+G121+G122+G124</f>
        <v>3678.7</v>
      </c>
      <c r="H119" s="46">
        <f t="shared" si="43"/>
        <v>12118.599999999999</v>
      </c>
      <c r="I119" s="46">
        <f t="shared" si="43"/>
        <v>3288.9</v>
      </c>
      <c r="J119" s="43">
        <f>I119-G119</f>
        <v>-389.79999999999973</v>
      </c>
      <c r="K119" s="46">
        <f t="shared" si="26"/>
        <v>27.139273513442152</v>
      </c>
      <c r="L119" s="46">
        <f t="shared" si="23"/>
        <v>89.403865495963259</v>
      </c>
      <c r="M119" s="46">
        <v>0</v>
      </c>
      <c r="N119" s="122"/>
      <c r="O119" s="137" t="s">
        <v>63</v>
      </c>
      <c r="P119" s="132" t="s">
        <v>109</v>
      </c>
    </row>
    <row r="120" spans="1:16" ht="115.5" customHeight="1" x14ac:dyDescent="0.25">
      <c r="A120" s="114"/>
      <c r="B120" s="105"/>
      <c r="C120" s="106"/>
      <c r="D120" s="57" t="s">
        <v>104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f>I120-G120</f>
        <v>0</v>
      </c>
      <c r="K120" s="47">
        <f t="shared" si="26"/>
        <v>0</v>
      </c>
      <c r="L120" s="47">
        <f t="shared" si="23"/>
        <v>0</v>
      </c>
      <c r="M120" s="47">
        <f t="shared" si="24"/>
        <v>0</v>
      </c>
      <c r="N120" s="123"/>
      <c r="O120" s="137"/>
      <c r="P120" s="134"/>
    </row>
    <row r="121" spans="1:16" ht="115.5" customHeight="1" x14ac:dyDescent="0.25">
      <c r="A121" s="114"/>
      <c r="B121" s="105"/>
      <c r="C121" s="106"/>
      <c r="D121" s="57" t="s">
        <v>105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48">
        <f t="shared" ref="J121:J125" si="44">I121-G121</f>
        <v>0</v>
      </c>
      <c r="K121" s="47">
        <f t="shared" si="26"/>
        <v>0</v>
      </c>
      <c r="L121" s="47">
        <f t="shared" si="23"/>
        <v>0</v>
      </c>
      <c r="M121" s="47">
        <f t="shared" si="24"/>
        <v>0</v>
      </c>
      <c r="N121" s="123"/>
      <c r="O121" s="137"/>
      <c r="P121" s="134"/>
    </row>
    <row r="122" spans="1:16" ht="115.5" customHeight="1" x14ac:dyDescent="0.25">
      <c r="A122" s="114"/>
      <c r="B122" s="105"/>
      <c r="C122" s="106"/>
      <c r="D122" s="57" t="s">
        <v>106</v>
      </c>
      <c r="E122" s="61">
        <v>31250.5</v>
      </c>
      <c r="F122" s="61">
        <v>0</v>
      </c>
      <c r="G122" s="62">
        <v>3678.7</v>
      </c>
      <c r="H122" s="62">
        <v>12118.599999999999</v>
      </c>
      <c r="I122" s="62">
        <v>3288.9</v>
      </c>
      <c r="J122" s="65">
        <f t="shared" si="44"/>
        <v>-389.79999999999973</v>
      </c>
      <c r="K122" s="47">
        <f t="shared" si="26"/>
        <v>27.139273513442152</v>
      </c>
      <c r="L122" s="47">
        <f t="shared" si="23"/>
        <v>89.403865495963259</v>
      </c>
      <c r="M122" s="47">
        <v>0</v>
      </c>
      <c r="N122" s="123"/>
      <c r="O122" s="137"/>
      <c r="P122" s="134"/>
    </row>
    <row r="123" spans="1:16" ht="115.5" customHeight="1" x14ac:dyDescent="0.25">
      <c r="A123" s="114"/>
      <c r="B123" s="105"/>
      <c r="C123" s="106"/>
      <c r="D123" s="58" t="s">
        <v>99</v>
      </c>
      <c r="E123" s="61">
        <v>0</v>
      </c>
      <c r="F123" s="61">
        <v>0</v>
      </c>
      <c r="G123" s="48">
        <v>0</v>
      </c>
      <c r="H123" s="48">
        <v>0</v>
      </c>
      <c r="I123" s="48">
        <v>0</v>
      </c>
      <c r="J123" s="48">
        <f t="shared" si="44"/>
        <v>0</v>
      </c>
      <c r="K123" s="47">
        <f t="shared" si="26"/>
        <v>0</v>
      </c>
      <c r="L123" s="47">
        <f t="shared" si="23"/>
        <v>0</v>
      </c>
      <c r="M123" s="47">
        <f t="shared" si="24"/>
        <v>0</v>
      </c>
      <c r="N123" s="123"/>
      <c r="O123" s="137"/>
      <c r="P123" s="134"/>
    </row>
    <row r="124" spans="1:16" ht="115.5" customHeight="1" x14ac:dyDescent="0.25">
      <c r="A124" s="114"/>
      <c r="B124" s="105"/>
      <c r="C124" s="106"/>
      <c r="D124" s="59" t="s">
        <v>111</v>
      </c>
      <c r="E124" s="61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f t="shared" si="44"/>
        <v>0</v>
      </c>
      <c r="K124" s="47">
        <f t="shared" si="26"/>
        <v>0</v>
      </c>
      <c r="L124" s="47">
        <f t="shared" si="23"/>
        <v>0</v>
      </c>
      <c r="M124" s="47">
        <f t="shared" si="24"/>
        <v>0</v>
      </c>
      <c r="N124" s="123"/>
      <c r="O124" s="137"/>
      <c r="P124" s="134"/>
    </row>
    <row r="125" spans="1:16" ht="115.5" customHeight="1" x14ac:dyDescent="0.25">
      <c r="A125" s="114"/>
      <c r="B125" s="105"/>
      <c r="C125" s="106"/>
      <c r="D125" s="60" t="s">
        <v>98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f t="shared" si="44"/>
        <v>0</v>
      </c>
      <c r="K125" s="47">
        <f t="shared" si="26"/>
        <v>0</v>
      </c>
      <c r="L125" s="47">
        <f t="shared" si="23"/>
        <v>0</v>
      </c>
      <c r="M125" s="47">
        <f t="shared" si="24"/>
        <v>0</v>
      </c>
      <c r="N125" s="123"/>
      <c r="O125" s="137"/>
      <c r="P125" s="134"/>
    </row>
    <row r="126" spans="1:16" ht="131.25" customHeight="1" x14ac:dyDescent="0.25">
      <c r="A126" s="114">
        <v>17</v>
      </c>
      <c r="B126" s="121" t="s">
        <v>52</v>
      </c>
      <c r="C126" s="106">
        <v>7</v>
      </c>
      <c r="D126" s="56" t="s">
        <v>6</v>
      </c>
      <c r="E126" s="46">
        <f>E127+E128+E129+E131</f>
        <v>400282.2</v>
      </c>
      <c r="F126" s="46">
        <f>F127+F128+F129+F130+F131</f>
        <v>0</v>
      </c>
      <c r="G126" s="46">
        <f t="shared" ref="G126:I126" si="45">G127+G128+G129+G130+G131</f>
        <v>31732.6</v>
      </c>
      <c r="H126" s="46">
        <f t="shared" si="45"/>
        <v>31732.3</v>
      </c>
      <c r="I126" s="46">
        <f t="shared" si="45"/>
        <v>30214.096999999998</v>
      </c>
      <c r="J126" s="43">
        <f>I126-G126</f>
        <v>-1518.5030000000006</v>
      </c>
      <c r="K126" s="46">
        <f t="shared" si="26"/>
        <v>95.215591053910359</v>
      </c>
      <c r="L126" s="46">
        <f t="shared" si="23"/>
        <v>95.21469088571375</v>
      </c>
      <c r="M126" s="46">
        <v>0</v>
      </c>
      <c r="N126" s="122"/>
      <c r="O126" s="137" t="s">
        <v>68</v>
      </c>
      <c r="P126" s="132" t="s">
        <v>90</v>
      </c>
    </row>
    <row r="127" spans="1:16" ht="115.5" customHeight="1" x14ac:dyDescent="0.25">
      <c r="A127" s="114"/>
      <c r="B127" s="121"/>
      <c r="C127" s="106"/>
      <c r="D127" s="57" t="s">
        <v>104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7">
        <f t="shared" si="26"/>
        <v>0</v>
      </c>
      <c r="L127" s="47">
        <f t="shared" si="23"/>
        <v>0</v>
      </c>
      <c r="M127" s="47">
        <f t="shared" si="24"/>
        <v>0</v>
      </c>
      <c r="N127" s="122"/>
      <c r="O127" s="137"/>
      <c r="P127" s="134"/>
    </row>
    <row r="128" spans="1:16" ht="115.5" customHeight="1" x14ac:dyDescent="0.25">
      <c r="A128" s="114"/>
      <c r="B128" s="121"/>
      <c r="C128" s="106"/>
      <c r="D128" s="57" t="s">
        <v>105</v>
      </c>
      <c r="E128" s="61">
        <v>96480.6</v>
      </c>
      <c r="F128" s="61">
        <v>0</v>
      </c>
      <c r="G128" s="61">
        <v>6432.3</v>
      </c>
      <c r="H128" s="61">
        <v>6432</v>
      </c>
      <c r="I128" s="61">
        <v>6432</v>
      </c>
      <c r="J128" s="65">
        <v>-0.3000000000001819</v>
      </c>
      <c r="K128" s="47">
        <f t="shared" si="26"/>
        <v>100</v>
      </c>
      <c r="L128" s="47">
        <f t="shared" si="23"/>
        <v>99.995336038431034</v>
      </c>
      <c r="M128" s="47">
        <v>0</v>
      </c>
      <c r="N128" s="122"/>
      <c r="O128" s="137"/>
      <c r="P128" s="134"/>
    </row>
    <row r="129" spans="1:16" ht="115.5" customHeight="1" x14ac:dyDescent="0.25">
      <c r="A129" s="114"/>
      <c r="B129" s="121"/>
      <c r="C129" s="106"/>
      <c r="D129" s="57" t="s">
        <v>106</v>
      </c>
      <c r="E129" s="61">
        <v>276705.8</v>
      </c>
      <c r="F129" s="61">
        <v>0</v>
      </c>
      <c r="G129" s="48">
        <v>25300.3</v>
      </c>
      <c r="H129" s="48">
        <v>25300.3</v>
      </c>
      <c r="I129" s="48">
        <v>23782.096999999998</v>
      </c>
      <c r="J129" s="65">
        <v>-1518.2030000000013</v>
      </c>
      <c r="K129" s="47">
        <f t="shared" si="26"/>
        <v>93.999268783374106</v>
      </c>
      <c r="L129" s="47">
        <f t="shared" si="23"/>
        <v>93.999268783374106</v>
      </c>
      <c r="M129" s="47">
        <v>0</v>
      </c>
      <c r="N129" s="122"/>
      <c r="O129" s="137"/>
      <c r="P129" s="134"/>
    </row>
    <row r="130" spans="1:16" ht="115.5" customHeight="1" x14ac:dyDescent="0.25">
      <c r="A130" s="114"/>
      <c r="B130" s="121"/>
      <c r="C130" s="106"/>
      <c r="D130" s="58" t="s">
        <v>99</v>
      </c>
      <c r="E130" s="61">
        <v>526.447</v>
      </c>
      <c r="F130" s="61">
        <v>0</v>
      </c>
      <c r="G130" s="48">
        <v>0</v>
      </c>
      <c r="H130" s="48">
        <v>0</v>
      </c>
      <c r="I130" s="48">
        <v>0</v>
      </c>
      <c r="J130" s="65">
        <v>0</v>
      </c>
      <c r="K130" s="47">
        <f t="shared" si="26"/>
        <v>0</v>
      </c>
      <c r="L130" s="47">
        <f t="shared" si="23"/>
        <v>0</v>
      </c>
      <c r="M130" s="47">
        <f t="shared" si="24"/>
        <v>0</v>
      </c>
      <c r="N130" s="122"/>
      <c r="O130" s="137"/>
      <c r="P130" s="134"/>
    </row>
    <row r="131" spans="1:16" ht="115.5" customHeight="1" x14ac:dyDescent="0.25">
      <c r="A131" s="114"/>
      <c r="B131" s="121"/>
      <c r="C131" s="106"/>
      <c r="D131" s="59" t="s">
        <v>111</v>
      </c>
      <c r="E131" s="48">
        <v>27095.8</v>
      </c>
      <c r="F131" s="50">
        <v>0</v>
      </c>
      <c r="G131" s="48">
        <v>0</v>
      </c>
      <c r="H131" s="48">
        <v>0</v>
      </c>
      <c r="I131" s="48">
        <v>0</v>
      </c>
      <c r="J131" s="44">
        <v>0</v>
      </c>
      <c r="K131" s="47">
        <f t="shared" si="26"/>
        <v>0</v>
      </c>
      <c r="L131" s="47">
        <f t="shared" si="23"/>
        <v>0</v>
      </c>
      <c r="M131" s="47">
        <f t="shared" si="24"/>
        <v>0</v>
      </c>
      <c r="N131" s="122"/>
      <c r="O131" s="137"/>
      <c r="P131" s="134"/>
    </row>
    <row r="132" spans="1:16" ht="115.5" customHeight="1" x14ac:dyDescent="0.25">
      <c r="A132" s="114"/>
      <c r="B132" s="121"/>
      <c r="C132" s="106"/>
      <c r="D132" s="60" t="s">
        <v>98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7">
        <f t="shared" si="26"/>
        <v>0</v>
      </c>
      <c r="L132" s="47">
        <f t="shared" si="23"/>
        <v>0</v>
      </c>
      <c r="M132" s="47">
        <f t="shared" si="24"/>
        <v>0</v>
      </c>
      <c r="N132" s="122"/>
      <c r="O132" s="137"/>
      <c r="P132" s="134"/>
    </row>
    <row r="133" spans="1:16" ht="105" customHeight="1" x14ac:dyDescent="0.25">
      <c r="A133" s="114">
        <v>18</v>
      </c>
      <c r="B133" s="105" t="s">
        <v>53</v>
      </c>
      <c r="C133" s="106">
        <v>9</v>
      </c>
      <c r="D133" s="56" t="s">
        <v>6</v>
      </c>
      <c r="E133" s="46">
        <f>E134+E135+E136+E138</f>
        <v>2983.3</v>
      </c>
      <c r="F133" s="46">
        <f t="shared" ref="F133:I133" si="46">F134+F135+F136+F138</f>
        <v>0</v>
      </c>
      <c r="G133" s="46">
        <f t="shared" si="46"/>
        <v>82.3</v>
      </c>
      <c r="H133" s="46">
        <f t="shared" si="46"/>
        <v>82.3</v>
      </c>
      <c r="I133" s="46">
        <f t="shared" si="46"/>
        <v>19.327000000000002</v>
      </c>
      <c r="J133" s="43">
        <f>I133-G133</f>
        <v>-62.972999999999999</v>
      </c>
      <c r="K133" s="46">
        <f t="shared" si="26"/>
        <v>23.483596597812884</v>
      </c>
      <c r="L133" s="46">
        <f t="shared" si="23"/>
        <v>23.483596597812884</v>
      </c>
      <c r="M133" s="46">
        <v>0</v>
      </c>
      <c r="N133" s="107"/>
      <c r="O133" s="137" t="s">
        <v>64</v>
      </c>
      <c r="P133" s="130" t="s">
        <v>91</v>
      </c>
    </row>
    <row r="134" spans="1:16" ht="105" customHeight="1" x14ac:dyDescent="0.25">
      <c r="A134" s="114"/>
      <c r="B134" s="105"/>
      <c r="C134" s="106"/>
      <c r="D134" s="57" t="s">
        <v>104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f t="shared" si="26"/>
        <v>0</v>
      </c>
      <c r="L134" s="48">
        <f t="shared" si="23"/>
        <v>0</v>
      </c>
      <c r="M134" s="48">
        <f t="shared" si="24"/>
        <v>0</v>
      </c>
      <c r="N134" s="107"/>
      <c r="O134" s="137"/>
      <c r="P134" s="131"/>
    </row>
    <row r="135" spans="1:16" ht="105" customHeight="1" x14ac:dyDescent="0.25">
      <c r="A135" s="114"/>
      <c r="B135" s="105"/>
      <c r="C135" s="106"/>
      <c r="D135" s="57" t="s">
        <v>105</v>
      </c>
      <c r="E135" s="61">
        <v>2883.3</v>
      </c>
      <c r="F135" s="61">
        <v>0</v>
      </c>
      <c r="G135" s="61">
        <v>82.3</v>
      </c>
      <c r="H135" s="61">
        <v>82.3</v>
      </c>
      <c r="I135" s="61">
        <v>19.327000000000002</v>
      </c>
      <c r="J135" s="66">
        <f t="shared" ref="J135:J139" si="47">I135-G135</f>
        <v>-62.972999999999999</v>
      </c>
      <c r="K135" s="47">
        <f t="shared" si="26"/>
        <v>23.483596597812884</v>
      </c>
      <c r="L135" s="47">
        <f t="shared" ref="L135:L160" si="48">IF(I135=0,0,I135/G135*100)</f>
        <v>23.483596597812884</v>
      </c>
      <c r="M135" s="47">
        <v>0</v>
      </c>
      <c r="N135" s="107"/>
      <c r="O135" s="137"/>
      <c r="P135" s="131"/>
    </row>
    <row r="136" spans="1:16" ht="105" customHeight="1" x14ac:dyDescent="0.25">
      <c r="A136" s="114"/>
      <c r="B136" s="105"/>
      <c r="C136" s="106"/>
      <c r="D136" s="57" t="s">
        <v>106</v>
      </c>
      <c r="E136" s="61">
        <v>100</v>
      </c>
      <c r="F136" s="61">
        <v>0</v>
      </c>
      <c r="G136" s="61">
        <v>0</v>
      </c>
      <c r="H136" s="61">
        <v>0</v>
      </c>
      <c r="I136" s="61">
        <v>0</v>
      </c>
      <c r="J136" s="66">
        <f t="shared" si="47"/>
        <v>0</v>
      </c>
      <c r="K136" s="47">
        <f t="shared" ref="K136:K160" si="49">IF(I136=0, ,I136/H136*100)</f>
        <v>0</v>
      </c>
      <c r="L136" s="47">
        <f t="shared" si="48"/>
        <v>0</v>
      </c>
      <c r="M136" s="47">
        <f t="shared" ref="M136:M160" si="50">IF(I136=0,0,I136/F136*100)</f>
        <v>0</v>
      </c>
      <c r="N136" s="107"/>
      <c r="O136" s="137"/>
      <c r="P136" s="131"/>
    </row>
    <row r="137" spans="1:16" ht="105" customHeight="1" x14ac:dyDescent="0.25">
      <c r="A137" s="114"/>
      <c r="B137" s="105"/>
      <c r="C137" s="106"/>
      <c r="D137" s="58" t="s">
        <v>99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48">
        <f t="shared" si="47"/>
        <v>0</v>
      </c>
      <c r="K137" s="47">
        <f t="shared" si="49"/>
        <v>0</v>
      </c>
      <c r="L137" s="47">
        <f t="shared" si="48"/>
        <v>0</v>
      </c>
      <c r="M137" s="47">
        <f t="shared" si="50"/>
        <v>0</v>
      </c>
      <c r="N137" s="107"/>
      <c r="O137" s="137"/>
      <c r="P137" s="131"/>
    </row>
    <row r="138" spans="1:16" ht="105" customHeight="1" x14ac:dyDescent="0.25">
      <c r="A138" s="114"/>
      <c r="B138" s="105"/>
      <c r="C138" s="106"/>
      <c r="D138" s="59" t="s">
        <v>111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f t="shared" si="47"/>
        <v>0</v>
      </c>
      <c r="K138" s="47">
        <f t="shared" si="49"/>
        <v>0</v>
      </c>
      <c r="L138" s="47">
        <f t="shared" si="48"/>
        <v>0</v>
      </c>
      <c r="M138" s="47">
        <f t="shared" si="50"/>
        <v>0</v>
      </c>
      <c r="N138" s="107"/>
      <c r="O138" s="137"/>
      <c r="P138" s="131"/>
    </row>
    <row r="139" spans="1:16" ht="105" customHeight="1" x14ac:dyDescent="0.25">
      <c r="A139" s="114"/>
      <c r="B139" s="105"/>
      <c r="C139" s="106"/>
      <c r="D139" s="60" t="s">
        <v>98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f t="shared" si="47"/>
        <v>0</v>
      </c>
      <c r="K139" s="47">
        <f t="shared" si="49"/>
        <v>0</v>
      </c>
      <c r="L139" s="47">
        <f t="shared" si="48"/>
        <v>0</v>
      </c>
      <c r="M139" s="47">
        <f t="shared" si="50"/>
        <v>0</v>
      </c>
      <c r="N139" s="107"/>
      <c r="O139" s="137"/>
      <c r="P139" s="131"/>
    </row>
    <row r="140" spans="1:16" ht="111.75" customHeight="1" x14ac:dyDescent="0.25">
      <c r="A140" s="114">
        <v>19</v>
      </c>
      <c r="B140" s="105" t="s">
        <v>54</v>
      </c>
      <c r="C140" s="106">
        <v>6</v>
      </c>
      <c r="D140" s="56" t="s">
        <v>6</v>
      </c>
      <c r="E140" s="46">
        <f>E141+E142+E143+E145</f>
        <v>88256.400000000009</v>
      </c>
      <c r="F140" s="46">
        <f t="shared" ref="F140:I140" si="51">F141+F142+F143+F145</f>
        <v>0</v>
      </c>
      <c r="G140" s="46">
        <f t="shared" si="51"/>
        <v>949.03300000000013</v>
      </c>
      <c r="H140" s="46">
        <f t="shared" si="51"/>
        <v>1137.5999999999999</v>
      </c>
      <c r="I140" s="46">
        <f t="shared" si="51"/>
        <v>680.91442999999992</v>
      </c>
      <c r="J140" s="43">
        <f>I140-G140</f>
        <v>-268.1185700000002</v>
      </c>
      <c r="K140" s="46">
        <f t="shared" si="49"/>
        <v>59.855347222222221</v>
      </c>
      <c r="L140" s="46">
        <f t="shared" si="48"/>
        <v>71.748235308993458</v>
      </c>
      <c r="M140" s="46">
        <v>0</v>
      </c>
      <c r="N140" s="124"/>
      <c r="O140" s="137" t="s">
        <v>64</v>
      </c>
      <c r="P140" s="132" t="s">
        <v>79</v>
      </c>
    </row>
    <row r="141" spans="1:16" ht="111.75" customHeight="1" x14ac:dyDescent="0.25">
      <c r="A141" s="114"/>
      <c r="B141" s="105"/>
      <c r="C141" s="106"/>
      <c r="D141" s="57" t="s">
        <v>104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6">
        <v>0</v>
      </c>
      <c r="K141" s="47">
        <f t="shared" si="49"/>
        <v>0</v>
      </c>
      <c r="L141" s="47">
        <f t="shared" si="48"/>
        <v>0</v>
      </c>
      <c r="M141" s="47">
        <f t="shared" si="50"/>
        <v>0</v>
      </c>
      <c r="N141" s="124"/>
      <c r="O141" s="137"/>
      <c r="P141" s="134"/>
    </row>
    <row r="142" spans="1:16" ht="111.75" customHeight="1" x14ac:dyDescent="0.25">
      <c r="A142" s="114"/>
      <c r="B142" s="105"/>
      <c r="C142" s="106"/>
      <c r="D142" s="57" t="s">
        <v>105</v>
      </c>
      <c r="E142" s="61">
        <v>82956.400000000009</v>
      </c>
      <c r="F142" s="61">
        <v>0</v>
      </c>
      <c r="G142" s="61">
        <v>949.03300000000013</v>
      </c>
      <c r="H142" s="61">
        <v>1137.5999999999999</v>
      </c>
      <c r="I142" s="61">
        <v>680.91442999999992</v>
      </c>
      <c r="J142" s="66">
        <f t="shared" ref="J142:J146" si="52">I142-G142</f>
        <v>-268.1185700000002</v>
      </c>
      <c r="K142" s="47">
        <f t="shared" si="49"/>
        <v>59.855347222222221</v>
      </c>
      <c r="L142" s="47">
        <f t="shared" si="48"/>
        <v>71.748235308993458</v>
      </c>
      <c r="M142" s="47">
        <v>0</v>
      </c>
      <c r="N142" s="124"/>
      <c r="O142" s="137"/>
      <c r="P142" s="134"/>
    </row>
    <row r="143" spans="1:16" ht="111.75" customHeight="1" x14ac:dyDescent="0.25">
      <c r="A143" s="114"/>
      <c r="B143" s="105"/>
      <c r="C143" s="106"/>
      <c r="D143" s="57" t="s">
        <v>106</v>
      </c>
      <c r="E143" s="61">
        <v>5300</v>
      </c>
      <c r="F143" s="62">
        <v>0</v>
      </c>
      <c r="G143" s="61">
        <v>0</v>
      </c>
      <c r="H143" s="61">
        <v>0</v>
      </c>
      <c r="I143" s="61">
        <v>0</v>
      </c>
      <c r="J143" s="66">
        <f t="shared" si="52"/>
        <v>0</v>
      </c>
      <c r="K143" s="47">
        <f t="shared" si="49"/>
        <v>0</v>
      </c>
      <c r="L143" s="47">
        <f t="shared" si="48"/>
        <v>0</v>
      </c>
      <c r="M143" s="47">
        <f t="shared" si="50"/>
        <v>0</v>
      </c>
      <c r="N143" s="124"/>
      <c r="O143" s="137"/>
      <c r="P143" s="134"/>
    </row>
    <row r="144" spans="1:16" ht="111.75" customHeight="1" x14ac:dyDescent="0.25">
      <c r="A144" s="114"/>
      <c r="B144" s="105"/>
      <c r="C144" s="106"/>
      <c r="D144" s="58" t="s">
        <v>99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48">
        <f t="shared" si="52"/>
        <v>0</v>
      </c>
      <c r="K144" s="47">
        <f t="shared" si="49"/>
        <v>0</v>
      </c>
      <c r="L144" s="47">
        <f t="shared" si="48"/>
        <v>0</v>
      </c>
      <c r="M144" s="47">
        <f t="shared" si="50"/>
        <v>0</v>
      </c>
      <c r="N144" s="124"/>
      <c r="O144" s="137"/>
      <c r="P144" s="134"/>
    </row>
    <row r="145" spans="1:16" ht="111.75" customHeight="1" x14ac:dyDescent="0.25">
      <c r="A145" s="114"/>
      <c r="B145" s="105"/>
      <c r="C145" s="106"/>
      <c r="D145" s="59" t="s">
        <v>111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f t="shared" si="52"/>
        <v>0</v>
      </c>
      <c r="K145" s="47">
        <f t="shared" si="49"/>
        <v>0</v>
      </c>
      <c r="L145" s="47">
        <f t="shared" si="48"/>
        <v>0</v>
      </c>
      <c r="M145" s="47">
        <f t="shared" si="50"/>
        <v>0</v>
      </c>
      <c r="N145" s="124"/>
      <c r="O145" s="137"/>
      <c r="P145" s="134"/>
    </row>
    <row r="146" spans="1:16" ht="111.75" customHeight="1" x14ac:dyDescent="0.25">
      <c r="A146" s="114"/>
      <c r="B146" s="105"/>
      <c r="C146" s="106"/>
      <c r="D146" s="60" t="s">
        <v>98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f t="shared" si="52"/>
        <v>0</v>
      </c>
      <c r="K146" s="47">
        <f t="shared" si="49"/>
        <v>0</v>
      </c>
      <c r="L146" s="47">
        <f t="shared" si="48"/>
        <v>0</v>
      </c>
      <c r="M146" s="47">
        <f t="shared" si="50"/>
        <v>0</v>
      </c>
      <c r="N146" s="124"/>
      <c r="O146" s="137"/>
      <c r="P146" s="134"/>
    </row>
    <row r="147" spans="1:16" ht="129.75" customHeight="1" x14ac:dyDescent="0.25">
      <c r="A147" s="114">
        <v>20</v>
      </c>
      <c r="B147" s="105" t="s">
        <v>55</v>
      </c>
      <c r="C147" s="106">
        <v>10</v>
      </c>
      <c r="D147" s="56" t="s">
        <v>6</v>
      </c>
      <c r="E147" s="46">
        <f>E148+E149+E150+E152</f>
        <v>499269.82200000004</v>
      </c>
      <c r="F147" s="46">
        <f t="shared" ref="F147:I147" si="53">F148+F149+F150+F152</f>
        <v>0</v>
      </c>
      <c r="G147" s="46">
        <f t="shared" si="53"/>
        <v>45729.200400000002</v>
      </c>
      <c r="H147" s="46">
        <f t="shared" si="53"/>
        <v>46038.164570000001</v>
      </c>
      <c r="I147" s="46">
        <f t="shared" si="53"/>
        <v>37580.725789999997</v>
      </c>
      <c r="J147" s="43">
        <f>I147-G147</f>
        <v>-8148.4746100000048</v>
      </c>
      <c r="K147" s="46">
        <f t="shared" si="49"/>
        <v>81.629504870593493</v>
      </c>
      <c r="L147" s="46">
        <f t="shared" si="48"/>
        <v>82.181025387008503</v>
      </c>
      <c r="M147" s="46">
        <v>0</v>
      </c>
      <c r="N147" s="107"/>
      <c r="O147" s="137" t="s">
        <v>66</v>
      </c>
      <c r="P147" s="132" t="s">
        <v>78</v>
      </c>
    </row>
    <row r="148" spans="1:16" ht="136.5" customHeight="1" x14ac:dyDescent="0.25">
      <c r="A148" s="114"/>
      <c r="B148" s="105"/>
      <c r="C148" s="106"/>
      <c r="D148" s="57" t="s">
        <v>104</v>
      </c>
      <c r="E148" s="61">
        <v>3908.1</v>
      </c>
      <c r="F148" s="62">
        <v>0</v>
      </c>
      <c r="G148" s="61">
        <v>684.40099999999995</v>
      </c>
      <c r="H148" s="61">
        <v>308.89999999999998</v>
      </c>
      <c r="I148" s="61">
        <v>0</v>
      </c>
      <c r="J148" s="66">
        <f>I148-G148</f>
        <v>-684.40099999999995</v>
      </c>
      <c r="K148" s="47">
        <f t="shared" si="49"/>
        <v>0</v>
      </c>
      <c r="L148" s="47">
        <f t="shared" si="48"/>
        <v>0</v>
      </c>
      <c r="M148" s="47">
        <f t="shared" si="50"/>
        <v>0</v>
      </c>
      <c r="N148" s="107"/>
      <c r="O148" s="137"/>
      <c r="P148" s="134"/>
    </row>
    <row r="149" spans="1:16" ht="136.5" customHeight="1" x14ac:dyDescent="0.25">
      <c r="A149" s="114"/>
      <c r="B149" s="105"/>
      <c r="C149" s="106"/>
      <c r="D149" s="57" t="s">
        <v>105</v>
      </c>
      <c r="E149" s="61">
        <v>1809.55</v>
      </c>
      <c r="F149" s="62">
        <v>0</v>
      </c>
      <c r="G149" s="61">
        <v>532.63482999999997</v>
      </c>
      <c r="H149" s="61">
        <v>1217.0999999999999</v>
      </c>
      <c r="I149" s="61">
        <v>43.708939999999998</v>
      </c>
      <c r="J149" s="66">
        <f t="shared" ref="J149:J153" si="54">I149-G149</f>
        <v>-488.92588999999998</v>
      </c>
      <c r="K149" s="47">
        <f t="shared" si="49"/>
        <v>3.591236545887766</v>
      </c>
      <c r="L149" s="47">
        <f t="shared" si="48"/>
        <v>8.2061738245694524</v>
      </c>
      <c r="M149" s="47">
        <v>0</v>
      </c>
      <c r="N149" s="107"/>
      <c r="O149" s="137"/>
      <c r="P149" s="134"/>
    </row>
    <row r="150" spans="1:16" ht="136.5" customHeight="1" x14ac:dyDescent="0.25">
      <c r="A150" s="114"/>
      <c r="B150" s="105"/>
      <c r="C150" s="106"/>
      <c r="D150" s="57" t="s">
        <v>106</v>
      </c>
      <c r="E150" s="61">
        <v>348194.10000000003</v>
      </c>
      <c r="F150" s="62">
        <v>0</v>
      </c>
      <c r="G150" s="61">
        <v>44512.164570000001</v>
      </c>
      <c r="H150" s="61">
        <v>44512.164570000001</v>
      </c>
      <c r="I150" s="61">
        <v>37537.01685</v>
      </c>
      <c r="J150" s="66">
        <f t="shared" si="54"/>
        <v>-6975.1477200000008</v>
      </c>
      <c r="K150" s="47">
        <f t="shared" si="49"/>
        <v>84.329794366591955</v>
      </c>
      <c r="L150" s="47">
        <f t="shared" si="48"/>
        <v>84.329794366591955</v>
      </c>
      <c r="M150" s="47">
        <v>0</v>
      </c>
      <c r="N150" s="107"/>
      <c r="O150" s="137"/>
      <c r="P150" s="134"/>
    </row>
    <row r="151" spans="1:16" ht="136.5" customHeight="1" x14ac:dyDescent="0.25">
      <c r="A151" s="114"/>
      <c r="B151" s="105"/>
      <c r="C151" s="106"/>
      <c r="D151" s="58" t="s">
        <v>99</v>
      </c>
      <c r="E151" s="61">
        <v>0</v>
      </c>
      <c r="F151" s="61">
        <v>0</v>
      </c>
      <c r="G151" s="48">
        <v>0</v>
      </c>
      <c r="H151" s="48">
        <v>0</v>
      </c>
      <c r="I151" s="48">
        <v>0</v>
      </c>
      <c r="J151" s="48">
        <f t="shared" si="54"/>
        <v>0</v>
      </c>
      <c r="K151" s="47">
        <f t="shared" si="49"/>
        <v>0</v>
      </c>
      <c r="L151" s="47">
        <f t="shared" si="48"/>
        <v>0</v>
      </c>
      <c r="M151" s="47">
        <f t="shared" si="50"/>
        <v>0</v>
      </c>
      <c r="N151" s="107"/>
      <c r="O151" s="137"/>
      <c r="P151" s="134"/>
    </row>
    <row r="152" spans="1:16" ht="136.5" customHeight="1" x14ac:dyDescent="0.25">
      <c r="A152" s="114"/>
      <c r="B152" s="105"/>
      <c r="C152" s="106"/>
      <c r="D152" s="59" t="s">
        <v>111</v>
      </c>
      <c r="E152" s="61">
        <v>145358.07199999999</v>
      </c>
      <c r="F152" s="61">
        <v>0</v>
      </c>
      <c r="G152" s="61">
        <v>0</v>
      </c>
      <c r="H152" s="61">
        <v>0</v>
      </c>
      <c r="I152" s="61">
        <v>0</v>
      </c>
      <c r="J152" s="48">
        <f t="shared" si="54"/>
        <v>0</v>
      </c>
      <c r="K152" s="47">
        <f t="shared" si="49"/>
        <v>0</v>
      </c>
      <c r="L152" s="47">
        <f t="shared" si="48"/>
        <v>0</v>
      </c>
      <c r="M152" s="47">
        <f t="shared" si="50"/>
        <v>0</v>
      </c>
      <c r="N152" s="107"/>
      <c r="O152" s="137"/>
      <c r="P152" s="134"/>
    </row>
    <row r="153" spans="1:16" ht="136.5" customHeight="1" x14ac:dyDescent="0.25">
      <c r="A153" s="114"/>
      <c r="B153" s="105"/>
      <c r="C153" s="106"/>
      <c r="D153" s="60" t="s">
        <v>98</v>
      </c>
      <c r="E153" s="48">
        <v>0</v>
      </c>
      <c r="F153" s="61">
        <v>0</v>
      </c>
      <c r="G153" s="61">
        <v>0</v>
      </c>
      <c r="H153" s="61">
        <v>0</v>
      </c>
      <c r="I153" s="61">
        <v>0</v>
      </c>
      <c r="J153" s="48">
        <f t="shared" si="54"/>
        <v>0</v>
      </c>
      <c r="K153" s="47">
        <f t="shared" si="49"/>
        <v>0</v>
      </c>
      <c r="L153" s="47">
        <f t="shared" si="48"/>
        <v>0</v>
      </c>
      <c r="M153" s="47">
        <f t="shared" si="50"/>
        <v>0</v>
      </c>
      <c r="N153" s="107"/>
      <c r="O153" s="137"/>
      <c r="P153" s="134"/>
    </row>
    <row r="154" spans="1:16" ht="114" customHeight="1" x14ac:dyDescent="0.25">
      <c r="A154" s="114">
        <v>21</v>
      </c>
      <c r="B154" s="105" t="s">
        <v>93</v>
      </c>
      <c r="C154" s="106">
        <v>12</v>
      </c>
      <c r="D154" s="56" t="s">
        <v>6</v>
      </c>
      <c r="E154" s="46">
        <f>E155+E156+E157+E159</f>
        <v>1535.5</v>
      </c>
      <c r="F154" s="46">
        <f>F155+F156+F157+F159</f>
        <v>0</v>
      </c>
      <c r="G154" s="46">
        <f t="shared" ref="G154:I154" si="55">G155+G156+G157+G159</f>
        <v>0</v>
      </c>
      <c r="H154" s="46">
        <f t="shared" si="55"/>
        <v>0</v>
      </c>
      <c r="I154" s="46">
        <f t="shared" si="55"/>
        <v>0</v>
      </c>
      <c r="J154" s="43">
        <f>I154-G154</f>
        <v>0</v>
      </c>
      <c r="K154" s="46">
        <f t="shared" si="49"/>
        <v>0</v>
      </c>
      <c r="L154" s="46">
        <f t="shared" si="48"/>
        <v>0</v>
      </c>
      <c r="M154" s="46">
        <f t="shared" si="50"/>
        <v>0</v>
      </c>
      <c r="N154" s="122"/>
      <c r="O154" s="137" t="s">
        <v>66</v>
      </c>
      <c r="P154" s="138" t="s">
        <v>101</v>
      </c>
    </row>
    <row r="155" spans="1:16" ht="105.75" customHeight="1" x14ac:dyDescent="0.25">
      <c r="A155" s="114"/>
      <c r="B155" s="105"/>
      <c r="C155" s="106"/>
      <c r="D155" s="57" t="s">
        <v>104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f>I155-G155</f>
        <v>0</v>
      </c>
      <c r="K155" s="47">
        <f t="shared" si="49"/>
        <v>0</v>
      </c>
      <c r="L155" s="47">
        <f t="shared" si="48"/>
        <v>0</v>
      </c>
      <c r="M155" s="47">
        <f t="shared" si="50"/>
        <v>0</v>
      </c>
      <c r="N155" s="125"/>
      <c r="O155" s="137"/>
      <c r="P155" s="141"/>
    </row>
    <row r="156" spans="1:16" ht="120" customHeight="1" x14ac:dyDescent="0.25">
      <c r="A156" s="114"/>
      <c r="B156" s="105"/>
      <c r="C156" s="106"/>
      <c r="D156" s="57" t="s">
        <v>105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f t="shared" ref="J156:J160" si="56">I156-G156</f>
        <v>0</v>
      </c>
      <c r="K156" s="47">
        <f t="shared" si="49"/>
        <v>0</v>
      </c>
      <c r="L156" s="47">
        <f t="shared" si="48"/>
        <v>0</v>
      </c>
      <c r="M156" s="47">
        <f t="shared" si="50"/>
        <v>0</v>
      </c>
      <c r="N156" s="125"/>
      <c r="O156" s="137"/>
      <c r="P156" s="141"/>
    </row>
    <row r="157" spans="1:16" ht="111.75" customHeight="1" x14ac:dyDescent="0.25">
      <c r="A157" s="114"/>
      <c r="B157" s="105"/>
      <c r="C157" s="106"/>
      <c r="D157" s="57" t="s">
        <v>106</v>
      </c>
      <c r="E157" s="61">
        <v>300</v>
      </c>
      <c r="F157" s="61">
        <v>0</v>
      </c>
      <c r="G157" s="48">
        <v>0</v>
      </c>
      <c r="H157" s="48">
        <v>0</v>
      </c>
      <c r="I157" s="48">
        <v>0</v>
      </c>
      <c r="J157" s="44">
        <f t="shared" si="56"/>
        <v>0</v>
      </c>
      <c r="K157" s="47">
        <f t="shared" si="49"/>
        <v>0</v>
      </c>
      <c r="L157" s="47">
        <f t="shared" si="48"/>
        <v>0</v>
      </c>
      <c r="M157" s="47">
        <f t="shared" si="50"/>
        <v>0</v>
      </c>
      <c r="N157" s="125"/>
      <c r="O157" s="137"/>
      <c r="P157" s="141"/>
    </row>
    <row r="158" spans="1:16" ht="132" customHeight="1" x14ac:dyDescent="0.25">
      <c r="A158" s="114"/>
      <c r="B158" s="105"/>
      <c r="C158" s="106"/>
      <c r="D158" s="58" t="s">
        <v>99</v>
      </c>
      <c r="E158" s="61">
        <v>0</v>
      </c>
      <c r="F158" s="61">
        <v>0</v>
      </c>
      <c r="G158" s="48">
        <v>0</v>
      </c>
      <c r="H158" s="48">
        <v>0</v>
      </c>
      <c r="I158" s="48">
        <v>0</v>
      </c>
      <c r="J158" s="48">
        <f t="shared" si="56"/>
        <v>0</v>
      </c>
      <c r="K158" s="47">
        <f t="shared" si="49"/>
        <v>0</v>
      </c>
      <c r="L158" s="47">
        <f t="shared" si="48"/>
        <v>0</v>
      </c>
      <c r="M158" s="47">
        <f t="shared" si="50"/>
        <v>0</v>
      </c>
      <c r="N158" s="125"/>
      <c r="O158" s="137"/>
      <c r="P158" s="141"/>
    </row>
    <row r="159" spans="1:16" ht="102.75" customHeight="1" x14ac:dyDescent="0.25">
      <c r="A159" s="114"/>
      <c r="B159" s="105"/>
      <c r="C159" s="106"/>
      <c r="D159" s="59" t="s">
        <v>111</v>
      </c>
      <c r="E159" s="61">
        <v>1235.5</v>
      </c>
      <c r="F159" s="62">
        <v>0</v>
      </c>
      <c r="G159" s="48">
        <v>0</v>
      </c>
      <c r="H159" s="48">
        <v>0</v>
      </c>
      <c r="I159" s="48">
        <v>0</v>
      </c>
      <c r="J159" s="48">
        <f t="shared" si="56"/>
        <v>0</v>
      </c>
      <c r="K159" s="47">
        <f t="shared" si="49"/>
        <v>0</v>
      </c>
      <c r="L159" s="47">
        <f t="shared" si="48"/>
        <v>0</v>
      </c>
      <c r="M159" s="47">
        <f t="shared" si="50"/>
        <v>0</v>
      </c>
      <c r="N159" s="125"/>
      <c r="O159" s="137"/>
      <c r="P159" s="141"/>
    </row>
    <row r="160" spans="1:16" ht="96" customHeight="1" x14ac:dyDescent="0.25">
      <c r="A160" s="114"/>
      <c r="B160" s="105"/>
      <c r="C160" s="106"/>
      <c r="D160" s="60" t="s">
        <v>98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f t="shared" si="56"/>
        <v>0</v>
      </c>
      <c r="K160" s="47">
        <f t="shared" si="49"/>
        <v>0</v>
      </c>
      <c r="L160" s="47">
        <f t="shared" si="48"/>
        <v>0</v>
      </c>
      <c r="M160" s="47">
        <f t="shared" si="50"/>
        <v>0</v>
      </c>
      <c r="N160" s="125"/>
      <c r="O160" s="137"/>
      <c r="P160" s="141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zoomScale="73" zoomScaleNormal="73" workbookViewId="0">
      <selection activeCell="K31" sqref="K31"/>
    </sheetView>
  </sheetViews>
  <sheetFormatPr defaultRowHeight="15" x14ac:dyDescent="0.25"/>
  <cols>
    <col min="1" max="1" width="18.7109375" style="26" customWidth="1"/>
    <col min="2" max="2" width="11.85546875" style="26" customWidth="1"/>
    <col min="3" max="3" width="25" style="26" customWidth="1"/>
    <col min="4" max="4" width="26.28515625" style="26" customWidth="1"/>
    <col min="5" max="16384" width="9.140625" style="26"/>
  </cols>
  <sheetData>
    <row r="2" spans="2:4" ht="33.75" customHeight="1" x14ac:dyDescent="0.25"/>
    <row r="3" spans="2:4" ht="33.75" customHeight="1" x14ac:dyDescent="0.25">
      <c r="B3" s="34"/>
      <c r="C3" s="32" t="s">
        <v>94</v>
      </c>
      <c r="D3" s="32" t="s">
        <v>95</v>
      </c>
    </row>
    <row r="4" spans="2:4" hidden="1" x14ac:dyDescent="0.25">
      <c r="B4" s="33"/>
      <c r="C4" s="32"/>
      <c r="D4" s="32"/>
    </row>
    <row r="5" spans="2:4" ht="15" customHeight="1" x14ac:dyDescent="0.25">
      <c r="B5" s="39"/>
      <c r="C5" s="32" t="s">
        <v>96</v>
      </c>
      <c r="D5" s="32" t="s">
        <v>96</v>
      </c>
    </row>
    <row r="6" spans="2:4" ht="46.5" x14ac:dyDescent="0.25">
      <c r="B6" s="7" t="s">
        <v>7</v>
      </c>
      <c r="C6" s="38">
        <v>77.19337504469074</v>
      </c>
      <c r="D6" s="35">
        <v>85.1</v>
      </c>
    </row>
    <row r="7" spans="2:4" ht="63.75" customHeight="1" x14ac:dyDescent="0.25">
      <c r="B7" s="7" t="s">
        <v>8</v>
      </c>
      <c r="C7" s="38">
        <v>88.304008610807443</v>
      </c>
      <c r="D7" s="35">
        <v>82.2</v>
      </c>
    </row>
    <row r="8" spans="2:4" ht="68.25" customHeight="1" x14ac:dyDescent="0.25">
      <c r="B8" s="7" t="s">
        <v>9</v>
      </c>
      <c r="C8" s="38">
        <v>88.636882752301176</v>
      </c>
      <c r="D8" s="35">
        <v>88.6</v>
      </c>
    </row>
    <row r="9" spans="2:4" ht="60" customHeight="1" x14ac:dyDescent="0.25">
      <c r="B9" s="14" t="s">
        <v>10</v>
      </c>
      <c r="C9" s="35">
        <v>0</v>
      </c>
      <c r="D9" s="35">
        <v>0</v>
      </c>
    </row>
    <row r="10" spans="2:4" ht="49.5" customHeight="1" x14ac:dyDescent="0.25">
      <c r="B10" s="14" t="s">
        <v>11</v>
      </c>
      <c r="C10" s="35">
        <v>0</v>
      </c>
      <c r="D10" s="35">
        <v>0</v>
      </c>
    </row>
    <row r="18" spans="1:6" ht="75" x14ac:dyDescent="0.25">
      <c r="B18" s="7" t="s">
        <v>7</v>
      </c>
      <c r="C18" s="7" t="s">
        <v>8</v>
      </c>
      <c r="D18" s="7" t="s">
        <v>9</v>
      </c>
      <c r="E18" s="14" t="s">
        <v>10</v>
      </c>
      <c r="F18" s="14" t="s">
        <v>11</v>
      </c>
    </row>
    <row r="19" spans="1:6" ht="33.75" customHeight="1" x14ac:dyDescent="0.25">
      <c r="A19" s="32" t="s">
        <v>94</v>
      </c>
      <c r="B19" s="38">
        <v>77.19337504469074</v>
      </c>
      <c r="C19" s="38">
        <v>88.304008610807443</v>
      </c>
      <c r="D19" s="38">
        <v>88.636882752301176</v>
      </c>
      <c r="E19" s="35">
        <v>0</v>
      </c>
      <c r="F19" s="35">
        <v>0</v>
      </c>
    </row>
    <row r="20" spans="1:6" ht="27" customHeight="1" x14ac:dyDescent="0.25">
      <c r="A20" s="32" t="s">
        <v>95</v>
      </c>
      <c r="B20" s="35">
        <v>85.1</v>
      </c>
      <c r="C20" s="35">
        <v>82.2</v>
      </c>
      <c r="D20" s="35">
        <v>88.6</v>
      </c>
      <c r="E20" s="35">
        <v>0</v>
      </c>
      <c r="F20" s="35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opLeftCell="A2" zoomScale="73" zoomScaleNormal="73" workbookViewId="0">
      <selection activeCell="B7" sqref="B7:B11"/>
    </sheetView>
  </sheetViews>
  <sheetFormatPr defaultRowHeight="15" x14ac:dyDescent="0.25"/>
  <cols>
    <col min="2" max="2" width="11.85546875" customWidth="1"/>
    <col min="3" max="3" width="25" customWidth="1"/>
    <col min="4" max="4" width="26.28515625" customWidth="1"/>
    <col min="16" max="16" width="16.7109375" customWidth="1"/>
    <col min="17" max="17" width="20.42578125" customWidth="1"/>
    <col min="18" max="18" width="21.28515625" customWidth="1"/>
  </cols>
  <sheetData>
    <row r="2" spans="2:4" ht="33.75" customHeight="1" x14ac:dyDescent="0.25"/>
    <row r="3" spans="2:4" ht="33.75" customHeight="1" x14ac:dyDescent="0.25">
      <c r="B3" s="126" t="s">
        <v>6</v>
      </c>
      <c r="C3" s="32" t="s">
        <v>94</v>
      </c>
      <c r="D3" s="32" t="s">
        <v>95</v>
      </c>
    </row>
    <row r="4" spans="2:4" ht="15" hidden="1" customHeight="1" x14ac:dyDescent="0.25">
      <c r="B4" s="126"/>
      <c r="C4" s="32"/>
      <c r="D4" s="32"/>
    </row>
    <row r="5" spans="2:4" s="26" customFormat="1" x14ac:dyDescent="0.25">
      <c r="B5" s="126"/>
      <c r="C5" s="32" t="s">
        <v>96</v>
      </c>
      <c r="D5" s="32" t="s">
        <v>96</v>
      </c>
    </row>
    <row r="6" spans="2:4" ht="82.5" customHeight="1" x14ac:dyDescent="0.25">
      <c r="B6" s="126"/>
      <c r="C6" s="37">
        <v>88.482417548650517</v>
      </c>
      <c r="D6" s="36">
        <v>85.6</v>
      </c>
    </row>
    <row r="7" spans="2:4" ht="33" x14ac:dyDescent="0.25">
      <c r="B7" s="40" t="s">
        <v>7</v>
      </c>
      <c r="C7" s="38">
        <v>77.19337504469074</v>
      </c>
      <c r="D7" s="35">
        <v>85.1</v>
      </c>
    </row>
    <row r="8" spans="2:4" ht="63.75" customHeight="1" x14ac:dyDescent="0.25">
      <c r="B8" s="40" t="s">
        <v>8</v>
      </c>
      <c r="C8" s="38">
        <v>88.304008610807443</v>
      </c>
      <c r="D8" s="35">
        <v>82.2</v>
      </c>
    </row>
    <row r="9" spans="2:4" ht="68.25" customHeight="1" x14ac:dyDescent="0.25">
      <c r="B9" s="40" t="s">
        <v>9</v>
      </c>
      <c r="C9" s="38">
        <v>88.636882752301176</v>
      </c>
      <c r="D9" s="35">
        <v>88.6</v>
      </c>
    </row>
    <row r="10" spans="2:4" ht="60" customHeight="1" x14ac:dyDescent="0.25">
      <c r="B10" s="41" t="s">
        <v>10</v>
      </c>
      <c r="C10" s="35">
        <v>0</v>
      </c>
      <c r="D10" s="35">
        <v>0</v>
      </c>
    </row>
    <row r="11" spans="2:4" ht="49.5" customHeight="1" x14ac:dyDescent="0.25">
      <c r="B11" s="41" t="s">
        <v>11</v>
      </c>
      <c r="C11" s="35">
        <v>0</v>
      </c>
      <c r="D11" s="35">
        <v>0</v>
      </c>
    </row>
  </sheetData>
  <mergeCells count="1">
    <mergeCell ref="B3:B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МП 6</vt:lpstr>
      <vt:lpstr>СВОД(декабрь)</vt:lpstr>
      <vt:lpstr>диаграмы</vt:lpstr>
      <vt:lpstr>Лист1</vt:lpstr>
      <vt:lpstr>'СВОД(декабрь)'!Заголовки_для_печати</vt:lpstr>
      <vt:lpstr>'СВОД(декабрь)'!Область_печати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2016-02-03T11:43:46Z</dcterms:modified>
</cp:coreProperties>
</file>