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СВОД(ноябрь)" sheetId="5" r:id="rId1"/>
  </sheets>
  <definedNames>
    <definedName name="_xlnm.Print_Titles" localSheetId="0">'СВОД(ноябрь)'!$4:$6</definedName>
    <definedName name="_xlnm.Print_Area" localSheetId="0">'СВОД(ноябрь)'!$A$1:$P$161</definedName>
  </definedNames>
  <calcPr calcId="144525"/>
</workbook>
</file>

<file path=xl/calcChain.xml><?xml version="1.0" encoding="utf-8"?>
<calcChain xmlns="http://schemas.openxmlformats.org/spreadsheetml/2006/main">
  <c r="M160" i="5" l="1"/>
  <c r="L160" i="5"/>
  <c r="K160" i="5"/>
  <c r="J160" i="5"/>
  <c r="M159" i="5"/>
  <c r="L159" i="5"/>
  <c r="K159" i="5"/>
  <c r="J159" i="5"/>
  <c r="M158" i="5"/>
  <c r="L158" i="5"/>
  <c r="K158" i="5"/>
  <c r="J158" i="5"/>
  <c r="M157" i="5"/>
  <c r="L157" i="5"/>
  <c r="K157" i="5"/>
  <c r="J157" i="5"/>
  <c r="M156" i="5"/>
  <c r="L156" i="5"/>
  <c r="K156" i="5"/>
  <c r="J156" i="5"/>
  <c r="M155" i="5"/>
  <c r="L155" i="5"/>
  <c r="K155" i="5"/>
  <c r="J155" i="5"/>
  <c r="I154" i="5"/>
  <c r="M154" i="5" s="1"/>
  <c r="H154" i="5"/>
  <c r="K154" i="5" s="1"/>
  <c r="G154" i="5"/>
  <c r="L154" i="5" s="1"/>
  <c r="F154" i="5"/>
  <c r="E154" i="5"/>
  <c r="M153" i="5"/>
  <c r="L153" i="5"/>
  <c r="K153" i="5"/>
  <c r="J153" i="5"/>
  <c r="M152" i="5"/>
  <c r="L152" i="5"/>
  <c r="K152" i="5"/>
  <c r="J152" i="5"/>
  <c r="M151" i="5"/>
  <c r="L151" i="5"/>
  <c r="K151" i="5"/>
  <c r="J151" i="5"/>
  <c r="M150" i="5"/>
  <c r="L150" i="5"/>
  <c r="K150" i="5"/>
  <c r="J150" i="5"/>
  <c r="M149" i="5"/>
  <c r="L149" i="5"/>
  <c r="K149" i="5"/>
  <c r="J149" i="5"/>
  <c r="M148" i="5"/>
  <c r="L148" i="5"/>
  <c r="K148" i="5"/>
  <c r="J148" i="5"/>
  <c r="I147" i="5"/>
  <c r="J147" i="5" s="1"/>
  <c r="H147" i="5"/>
  <c r="G147" i="5"/>
  <c r="F147" i="5"/>
  <c r="E147" i="5"/>
  <c r="M146" i="5"/>
  <c r="L146" i="5"/>
  <c r="K146" i="5"/>
  <c r="J146" i="5"/>
  <c r="M145" i="5"/>
  <c r="L145" i="5"/>
  <c r="K145" i="5"/>
  <c r="J145" i="5"/>
  <c r="M144" i="5"/>
  <c r="L144" i="5"/>
  <c r="K144" i="5"/>
  <c r="J144" i="5"/>
  <c r="M143" i="5"/>
  <c r="L143" i="5"/>
  <c r="K143" i="5"/>
  <c r="J143" i="5"/>
  <c r="M142" i="5"/>
  <c r="L142" i="5"/>
  <c r="K142" i="5"/>
  <c r="J142" i="5"/>
  <c r="M141" i="5"/>
  <c r="L141" i="5"/>
  <c r="K141" i="5"/>
  <c r="J141" i="5"/>
  <c r="I140" i="5"/>
  <c r="K140" i="5" s="1"/>
  <c r="H140" i="5"/>
  <c r="G140" i="5"/>
  <c r="F140" i="5"/>
  <c r="E140" i="5"/>
  <c r="M139" i="5"/>
  <c r="L139" i="5"/>
  <c r="K139" i="5"/>
  <c r="J139" i="5"/>
  <c r="M138" i="5"/>
  <c r="L138" i="5"/>
  <c r="K138" i="5"/>
  <c r="J138" i="5"/>
  <c r="M137" i="5"/>
  <c r="L137" i="5"/>
  <c r="K137" i="5"/>
  <c r="J137" i="5"/>
  <c r="M136" i="5"/>
  <c r="L136" i="5"/>
  <c r="K136" i="5"/>
  <c r="J136" i="5"/>
  <c r="M135" i="5"/>
  <c r="L135" i="5"/>
  <c r="K135" i="5"/>
  <c r="J135" i="5"/>
  <c r="M134" i="5"/>
  <c r="L134" i="5"/>
  <c r="K134" i="5"/>
  <c r="J133" i="5"/>
  <c r="I133" i="5"/>
  <c r="K133" i="5" s="1"/>
  <c r="H133" i="5"/>
  <c r="G133" i="5"/>
  <c r="F133" i="5"/>
  <c r="E133" i="5"/>
  <c r="M132" i="5"/>
  <c r="L132" i="5"/>
  <c r="K132" i="5"/>
  <c r="M131" i="5"/>
  <c r="L131" i="5"/>
  <c r="K131" i="5"/>
  <c r="M130" i="5"/>
  <c r="L130" i="5"/>
  <c r="K130" i="5"/>
  <c r="J130" i="5"/>
  <c r="M129" i="5"/>
  <c r="L129" i="5"/>
  <c r="K129" i="5"/>
  <c r="J129" i="5"/>
  <c r="M128" i="5"/>
  <c r="L128" i="5"/>
  <c r="K128" i="5"/>
  <c r="J128" i="5"/>
  <c r="M127" i="5"/>
  <c r="L127" i="5"/>
  <c r="K127" i="5"/>
  <c r="I126" i="5"/>
  <c r="M126" i="5" s="1"/>
  <c r="H126" i="5"/>
  <c r="K126" i="5" s="1"/>
  <c r="G126" i="5"/>
  <c r="L126" i="5" s="1"/>
  <c r="F126" i="5"/>
  <c r="E126" i="5"/>
  <c r="M125" i="5"/>
  <c r="L125" i="5"/>
  <c r="K125" i="5"/>
  <c r="J125" i="5"/>
  <c r="M124" i="5"/>
  <c r="L124" i="5"/>
  <c r="K124" i="5"/>
  <c r="J124" i="5"/>
  <c r="M123" i="5"/>
  <c r="L123" i="5"/>
  <c r="K123" i="5"/>
  <c r="J123" i="5"/>
  <c r="M122" i="5"/>
  <c r="L122" i="5"/>
  <c r="K122" i="5"/>
  <c r="J122" i="5"/>
  <c r="M121" i="5"/>
  <c r="L121" i="5"/>
  <c r="K121" i="5"/>
  <c r="J121" i="5"/>
  <c r="M120" i="5"/>
  <c r="L120" i="5"/>
  <c r="K120" i="5"/>
  <c r="J120" i="5"/>
  <c r="I119" i="5"/>
  <c r="J119" i="5" s="1"/>
  <c r="H119" i="5"/>
  <c r="G119" i="5"/>
  <c r="F119" i="5"/>
  <c r="E119" i="5"/>
  <c r="M118" i="5"/>
  <c r="L118" i="5"/>
  <c r="K118" i="5"/>
  <c r="M117" i="5"/>
  <c r="L117" i="5"/>
  <c r="K117" i="5"/>
  <c r="M116" i="5"/>
  <c r="L116" i="5"/>
  <c r="K116" i="5"/>
  <c r="M115" i="5"/>
  <c r="L115" i="5"/>
  <c r="K115" i="5"/>
  <c r="M114" i="5"/>
  <c r="L114" i="5"/>
  <c r="K114" i="5"/>
  <c r="M113" i="5"/>
  <c r="L113" i="5"/>
  <c r="K113" i="5"/>
  <c r="I112" i="5"/>
  <c r="M112" i="5" s="1"/>
  <c r="H112" i="5"/>
  <c r="K112" i="5" s="1"/>
  <c r="G112" i="5"/>
  <c r="L112" i="5" s="1"/>
  <c r="F112" i="5"/>
  <c r="E112" i="5"/>
  <c r="M111" i="5"/>
  <c r="L111" i="5"/>
  <c r="K111" i="5"/>
  <c r="J111" i="5"/>
  <c r="M110" i="5"/>
  <c r="L110" i="5"/>
  <c r="K110" i="5"/>
  <c r="J110" i="5"/>
  <c r="M109" i="5"/>
  <c r="L109" i="5"/>
  <c r="K109" i="5"/>
  <c r="J109" i="5"/>
  <c r="M108" i="5"/>
  <c r="L108" i="5"/>
  <c r="K108" i="5"/>
  <c r="J108" i="5"/>
  <c r="M107" i="5"/>
  <c r="L107" i="5"/>
  <c r="K107" i="5"/>
  <c r="J107" i="5"/>
  <c r="M106" i="5"/>
  <c r="L106" i="5"/>
  <c r="K106" i="5"/>
  <c r="J106" i="5"/>
  <c r="I105" i="5"/>
  <c r="J105" i="5" s="1"/>
  <c r="H105" i="5"/>
  <c r="G105" i="5"/>
  <c r="F105" i="5"/>
  <c r="E105" i="5"/>
  <c r="M104" i="5"/>
  <c r="L104" i="5"/>
  <c r="K104" i="5"/>
  <c r="J104" i="5"/>
  <c r="M103" i="5"/>
  <c r="L103" i="5"/>
  <c r="K103" i="5"/>
  <c r="J103" i="5"/>
  <c r="M102" i="5"/>
  <c r="L102" i="5"/>
  <c r="K102" i="5"/>
  <c r="J102" i="5"/>
  <c r="M101" i="5"/>
  <c r="L101" i="5"/>
  <c r="K101" i="5"/>
  <c r="J101" i="5"/>
  <c r="M100" i="5"/>
  <c r="L100" i="5"/>
  <c r="K100" i="5"/>
  <c r="J100" i="5"/>
  <c r="M99" i="5"/>
  <c r="L99" i="5"/>
  <c r="K99" i="5"/>
  <c r="J99" i="5"/>
  <c r="J98" i="5"/>
  <c r="I98" i="5"/>
  <c r="K98" i="5" s="1"/>
  <c r="H98" i="5"/>
  <c r="G98" i="5"/>
  <c r="F98" i="5"/>
  <c r="E98" i="5"/>
  <c r="M97" i="5"/>
  <c r="L97" i="5"/>
  <c r="K97" i="5"/>
  <c r="J97" i="5"/>
  <c r="M96" i="5"/>
  <c r="L96" i="5"/>
  <c r="K96" i="5"/>
  <c r="J96" i="5"/>
  <c r="M95" i="5"/>
  <c r="L95" i="5"/>
  <c r="K95" i="5"/>
  <c r="J95" i="5"/>
  <c r="M94" i="5"/>
  <c r="L94" i="5"/>
  <c r="K94" i="5"/>
  <c r="J94" i="5"/>
  <c r="M93" i="5"/>
  <c r="L93" i="5"/>
  <c r="K93" i="5"/>
  <c r="J93" i="5"/>
  <c r="M92" i="5"/>
  <c r="L92" i="5"/>
  <c r="K92" i="5"/>
  <c r="J92" i="5"/>
  <c r="K91" i="5"/>
  <c r="I91" i="5"/>
  <c r="M91" i="5" s="1"/>
  <c r="H91" i="5"/>
  <c r="G91" i="5"/>
  <c r="L91" i="5" s="1"/>
  <c r="F91" i="5"/>
  <c r="E91" i="5"/>
  <c r="M90" i="5"/>
  <c r="L90" i="5"/>
  <c r="K90" i="5"/>
  <c r="M89" i="5"/>
  <c r="L89" i="5"/>
  <c r="K89" i="5"/>
  <c r="M88" i="5"/>
  <c r="L88" i="5"/>
  <c r="K88" i="5"/>
  <c r="M87" i="5"/>
  <c r="L87" i="5"/>
  <c r="K87" i="5"/>
  <c r="M86" i="5"/>
  <c r="L86" i="5"/>
  <c r="K86" i="5"/>
  <c r="M85" i="5"/>
  <c r="L85" i="5"/>
  <c r="K85" i="5"/>
  <c r="J84" i="5"/>
  <c r="I84" i="5"/>
  <c r="K84" i="5" s="1"/>
  <c r="H84" i="5"/>
  <c r="G84" i="5"/>
  <c r="F84" i="5"/>
  <c r="E84" i="5"/>
  <c r="M83" i="5"/>
  <c r="L83" i="5"/>
  <c r="K83" i="5"/>
  <c r="J83" i="5"/>
  <c r="M82" i="5"/>
  <c r="L82" i="5"/>
  <c r="K82" i="5"/>
  <c r="J82" i="5"/>
  <c r="M81" i="5"/>
  <c r="L81" i="5"/>
  <c r="K81" i="5"/>
  <c r="J81" i="5"/>
  <c r="M80" i="5"/>
  <c r="L80" i="5"/>
  <c r="K80" i="5"/>
  <c r="J80" i="5"/>
  <c r="M79" i="5"/>
  <c r="L79" i="5"/>
  <c r="K79" i="5"/>
  <c r="J79" i="5"/>
  <c r="M78" i="5"/>
  <c r="L78" i="5"/>
  <c r="K78" i="5"/>
  <c r="J78" i="5"/>
  <c r="K77" i="5"/>
  <c r="I77" i="5"/>
  <c r="M77" i="5" s="1"/>
  <c r="H77" i="5"/>
  <c r="G77" i="5"/>
  <c r="L77" i="5" s="1"/>
  <c r="F77" i="5"/>
  <c r="E77" i="5"/>
  <c r="M76" i="5"/>
  <c r="L76" i="5"/>
  <c r="K76" i="5"/>
  <c r="J76" i="5"/>
  <c r="M75" i="5"/>
  <c r="L75" i="5"/>
  <c r="K75" i="5"/>
  <c r="J75" i="5"/>
  <c r="M74" i="5"/>
  <c r="L74" i="5"/>
  <c r="K74" i="5"/>
  <c r="J74" i="5"/>
  <c r="M73" i="5"/>
  <c r="L73" i="5"/>
  <c r="K73" i="5"/>
  <c r="J73" i="5"/>
  <c r="M72" i="5"/>
  <c r="L72" i="5"/>
  <c r="K72" i="5"/>
  <c r="J72" i="5"/>
  <c r="M71" i="5"/>
  <c r="L71" i="5"/>
  <c r="K71" i="5"/>
  <c r="J71" i="5"/>
  <c r="L70" i="5"/>
  <c r="I70" i="5"/>
  <c r="M70" i="5" s="1"/>
  <c r="H70" i="5"/>
  <c r="K70" i="5" s="1"/>
  <c r="G70" i="5"/>
  <c r="F70" i="5"/>
  <c r="E70" i="5"/>
  <c r="M69" i="5"/>
  <c r="L69" i="5"/>
  <c r="K69" i="5"/>
  <c r="J69" i="5"/>
  <c r="M68" i="5"/>
  <c r="L68" i="5"/>
  <c r="K68" i="5"/>
  <c r="J68" i="5"/>
  <c r="M67" i="5"/>
  <c r="L67" i="5"/>
  <c r="K67" i="5"/>
  <c r="J67" i="5"/>
  <c r="M66" i="5"/>
  <c r="L66" i="5"/>
  <c r="K66" i="5"/>
  <c r="J66" i="5"/>
  <c r="M65" i="5"/>
  <c r="L65" i="5"/>
  <c r="K65" i="5"/>
  <c r="J65" i="5"/>
  <c r="M64" i="5"/>
  <c r="L64" i="5"/>
  <c r="K64" i="5"/>
  <c r="J64" i="5"/>
  <c r="I63" i="5"/>
  <c r="J63" i="5" s="1"/>
  <c r="H63" i="5"/>
  <c r="G63" i="5"/>
  <c r="F63" i="5"/>
  <c r="E63" i="5"/>
  <c r="M62" i="5"/>
  <c r="L62" i="5"/>
  <c r="K62" i="5"/>
  <c r="J62" i="5"/>
  <c r="M61" i="5"/>
  <c r="L61" i="5"/>
  <c r="K61" i="5"/>
  <c r="J61" i="5"/>
  <c r="M60" i="5"/>
  <c r="L60" i="5"/>
  <c r="K60" i="5"/>
  <c r="J60" i="5"/>
  <c r="M59" i="5"/>
  <c r="L59" i="5"/>
  <c r="K59" i="5"/>
  <c r="J59" i="5"/>
  <c r="M58" i="5"/>
  <c r="L58" i="5"/>
  <c r="K58" i="5"/>
  <c r="J58" i="5"/>
  <c r="M57" i="5"/>
  <c r="L57" i="5"/>
  <c r="K57" i="5"/>
  <c r="J57" i="5"/>
  <c r="J56" i="5"/>
  <c r="I56" i="5"/>
  <c r="K56" i="5" s="1"/>
  <c r="H56" i="5"/>
  <c r="G56" i="5"/>
  <c r="F56" i="5"/>
  <c r="E56" i="5"/>
  <c r="M55" i="5"/>
  <c r="L55" i="5"/>
  <c r="K55" i="5"/>
  <c r="J55" i="5"/>
  <c r="M54" i="5"/>
  <c r="L54" i="5"/>
  <c r="K54" i="5"/>
  <c r="J54" i="5"/>
  <c r="M53" i="5"/>
  <c r="L53" i="5"/>
  <c r="K53" i="5"/>
  <c r="J53" i="5"/>
  <c r="M52" i="5"/>
  <c r="L52" i="5"/>
  <c r="K52" i="5"/>
  <c r="J52" i="5"/>
  <c r="M51" i="5"/>
  <c r="L51" i="5"/>
  <c r="K51" i="5"/>
  <c r="J51" i="5"/>
  <c r="M50" i="5"/>
  <c r="L50" i="5"/>
  <c r="K50" i="5"/>
  <c r="J50" i="5"/>
  <c r="K49" i="5"/>
  <c r="I49" i="5"/>
  <c r="L49" i="5" s="1"/>
  <c r="H49" i="5"/>
  <c r="G49" i="5"/>
  <c r="J49" i="5" s="1"/>
  <c r="F49" i="5"/>
  <c r="E49" i="5"/>
  <c r="M48" i="5"/>
  <c r="L48" i="5"/>
  <c r="K48" i="5"/>
  <c r="J48" i="5"/>
  <c r="M47" i="5"/>
  <c r="L47" i="5"/>
  <c r="K47" i="5"/>
  <c r="J47" i="5"/>
  <c r="M46" i="5"/>
  <c r="L46" i="5"/>
  <c r="K46" i="5"/>
  <c r="J46" i="5"/>
  <c r="M45" i="5"/>
  <c r="L45" i="5"/>
  <c r="K45" i="5"/>
  <c r="J45" i="5"/>
  <c r="M44" i="5"/>
  <c r="L44" i="5"/>
  <c r="K44" i="5"/>
  <c r="J44" i="5"/>
  <c r="M43" i="5"/>
  <c r="L43" i="5"/>
  <c r="K43" i="5"/>
  <c r="J43" i="5"/>
  <c r="L42" i="5"/>
  <c r="I42" i="5"/>
  <c r="M42" i="5" s="1"/>
  <c r="H42" i="5"/>
  <c r="K42" i="5" s="1"/>
  <c r="G42" i="5"/>
  <c r="F42" i="5"/>
  <c r="E42" i="5"/>
  <c r="M41" i="5"/>
  <c r="L41" i="5"/>
  <c r="K41" i="5"/>
  <c r="J41" i="5"/>
  <c r="M40" i="5"/>
  <c r="L40" i="5"/>
  <c r="K40" i="5"/>
  <c r="J40" i="5"/>
  <c r="M39" i="5"/>
  <c r="L39" i="5"/>
  <c r="K39" i="5"/>
  <c r="J39" i="5"/>
  <c r="M38" i="5"/>
  <c r="L38" i="5"/>
  <c r="K38" i="5"/>
  <c r="J38" i="5"/>
  <c r="M37" i="5"/>
  <c r="L37" i="5"/>
  <c r="K37" i="5"/>
  <c r="J37" i="5"/>
  <c r="M36" i="5"/>
  <c r="L36" i="5"/>
  <c r="K36" i="5"/>
  <c r="J36" i="5"/>
  <c r="I35" i="5"/>
  <c r="J35" i="5" s="1"/>
  <c r="H35" i="5"/>
  <c r="G35" i="5"/>
  <c r="F35" i="5"/>
  <c r="E35" i="5"/>
  <c r="M34" i="5"/>
  <c r="L34" i="5"/>
  <c r="K34" i="5"/>
  <c r="J34" i="5"/>
  <c r="M33" i="5"/>
  <c r="L33" i="5"/>
  <c r="K33" i="5"/>
  <c r="J33" i="5"/>
  <c r="M32" i="5"/>
  <c r="L32" i="5"/>
  <c r="K32" i="5"/>
  <c r="J32" i="5"/>
  <c r="M31" i="5"/>
  <c r="L31" i="5"/>
  <c r="K31" i="5"/>
  <c r="J31" i="5"/>
  <c r="M30" i="5"/>
  <c r="L30" i="5"/>
  <c r="K30" i="5"/>
  <c r="J30" i="5"/>
  <c r="M29" i="5"/>
  <c r="L29" i="5"/>
  <c r="K29" i="5"/>
  <c r="J29" i="5"/>
  <c r="J28" i="5"/>
  <c r="I28" i="5"/>
  <c r="K28" i="5" s="1"/>
  <c r="H28" i="5"/>
  <c r="G28" i="5"/>
  <c r="F28" i="5"/>
  <c r="E28" i="5"/>
  <c r="M27" i="5"/>
  <c r="L27" i="5"/>
  <c r="K27" i="5"/>
  <c r="J27" i="5"/>
  <c r="M26" i="5"/>
  <c r="L26" i="5"/>
  <c r="K26" i="5"/>
  <c r="J26" i="5"/>
  <c r="M25" i="5"/>
  <c r="L25" i="5"/>
  <c r="K25" i="5"/>
  <c r="J25" i="5"/>
  <c r="M24" i="5"/>
  <c r="L24" i="5"/>
  <c r="K24" i="5"/>
  <c r="J24" i="5"/>
  <c r="M23" i="5"/>
  <c r="L23" i="5"/>
  <c r="K23" i="5"/>
  <c r="J23" i="5"/>
  <c r="M22" i="5"/>
  <c r="L22" i="5"/>
  <c r="K22" i="5"/>
  <c r="J22" i="5"/>
  <c r="K21" i="5"/>
  <c r="I21" i="5"/>
  <c r="L21" i="5" s="1"/>
  <c r="H21" i="5"/>
  <c r="G21" i="5"/>
  <c r="J21" i="5" s="1"/>
  <c r="F21" i="5"/>
  <c r="E21" i="5"/>
  <c r="M20" i="5"/>
  <c r="L20" i="5"/>
  <c r="K20" i="5"/>
  <c r="J20" i="5"/>
  <c r="M19" i="5"/>
  <c r="J19" i="5"/>
  <c r="M18" i="5"/>
  <c r="L18" i="5"/>
  <c r="K18" i="5"/>
  <c r="J18" i="5"/>
  <c r="M17" i="5"/>
  <c r="L17" i="5"/>
  <c r="K17" i="5"/>
  <c r="J17" i="5"/>
  <c r="M16" i="5"/>
  <c r="L16" i="5"/>
  <c r="K16" i="5"/>
  <c r="J16" i="5"/>
  <c r="M15" i="5"/>
  <c r="L15" i="5"/>
  <c r="K15" i="5"/>
  <c r="J15" i="5"/>
  <c r="J14" i="5"/>
  <c r="I14" i="5"/>
  <c r="K14" i="5" s="1"/>
  <c r="H14" i="5"/>
  <c r="G14" i="5"/>
  <c r="F14" i="5"/>
  <c r="E14" i="5"/>
  <c r="K13" i="5"/>
  <c r="I13" i="5"/>
  <c r="L13" i="5" s="1"/>
  <c r="H13" i="5"/>
  <c r="G13" i="5"/>
  <c r="J13" i="5" s="1"/>
  <c r="F13" i="5"/>
  <c r="E13" i="5"/>
  <c r="I12" i="5"/>
  <c r="M12" i="5" s="1"/>
  <c r="H12" i="5"/>
  <c r="G12" i="5"/>
  <c r="F12" i="5"/>
  <c r="E12" i="5"/>
  <c r="K11" i="5"/>
  <c r="J11" i="5"/>
  <c r="I11" i="5"/>
  <c r="L11" i="5" s="1"/>
  <c r="H11" i="5"/>
  <c r="G11" i="5"/>
  <c r="F11" i="5"/>
  <c r="E11" i="5"/>
  <c r="K10" i="5"/>
  <c r="I10" i="5"/>
  <c r="M10" i="5" s="1"/>
  <c r="H10" i="5"/>
  <c r="G10" i="5"/>
  <c r="G7" i="5" s="1"/>
  <c r="F10" i="5"/>
  <c r="E10" i="5"/>
  <c r="L9" i="5"/>
  <c r="I9" i="5"/>
  <c r="J9" i="5" s="1"/>
  <c r="H9" i="5"/>
  <c r="G9" i="5"/>
  <c r="F9" i="5"/>
  <c r="E9" i="5"/>
  <c r="I8" i="5"/>
  <c r="K8" i="5" s="1"/>
  <c r="H8" i="5"/>
  <c r="H7" i="5" s="1"/>
  <c r="G8" i="5"/>
  <c r="F8" i="5"/>
  <c r="E8" i="5"/>
  <c r="E7" i="5" s="1"/>
  <c r="F7" i="5"/>
  <c r="C7" i="5"/>
  <c r="M8" i="5" l="1"/>
  <c r="M9" i="5"/>
  <c r="J12" i="5"/>
  <c r="I7" i="5"/>
  <c r="L8" i="5"/>
  <c r="K9" i="5"/>
  <c r="J10" i="5"/>
  <c r="M11" i="5"/>
  <c r="M13" i="5"/>
  <c r="L14" i="5"/>
  <c r="M21" i="5"/>
  <c r="L28" i="5"/>
  <c r="K35" i="5"/>
  <c r="J42" i="5"/>
  <c r="M49" i="5"/>
  <c r="L56" i="5"/>
  <c r="K63" i="5"/>
  <c r="J70" i="5"/>
  <c r="L84" i="5"/>
  <c r="L98" i="5"/>
  <c r="K105" i="5"/>
  <c r="J112" i="5"/>
  <c r="K119" i="5"/>
  <c r="J126" i="5"/>
  <c r="L133" i="5"/>
  <c r="L140" i="5"/>
  <c r="K147" i="5"/>
  <c r="J154" i="5"/>
  <c r="M14" i="5"/>
  <c r="M28" i="5"/>
  <c r="L35" i="5"/>
  <c r="M56" i="5"/>
  <c r="L63" i="5"/>
  <c r="J77" i="5"/>
  <c r="M84" i="5"/>
  <c r="J91" i="5"/>
  <c r="M98" i="5"/>
  <c r="L105" i="5"/>
  <c r="L119" i="5"/>
  <c r="M133" i="5"/>
  <c r="M140" i="5"/>
  <c r="L147" i="5"/>
  <c r="J8" i="5"/>
  <c r="L10" i="5"/>
  <c r="M35" i="5"/>
  <c r="M63" i="5"/>
  <c r="M105" i="5"/>
  <c r="M119" i="5"/>
  <c r="J140" i="5"/>
  <c r="M147" i="5"/>
  <c r="L7" i="5" l="1"/>
  <c r="K7" i="5"/>
  <c r="J7" i="5"/>
  <c r="M7" i="5"/>
</calcChain>
</file>

<file path=xl/comments1.xml><?xml version="1.0" encoding="utf-8"?>
<comments xmlns="http://schemas.openxmlformats.org/spreadsheetml/2006/main">
  <authors>
    <author>Автор</author>
  </authors>
  <commentList>
    <comment ref="F105" authorId="0">
      <text>
        <r>
          <rPr>
            <b/>
            <sz val="24"/>
            <color indexed="81"/>
            <rFont val="Tahoma"/>
            <family val="2"/>
            <charset val="204"/>
          </rPr>
          <t>Автор:</t>
        </r>
        <r>
          <rPr>
            <sz val="24"/>
            <color indexed="81"/>
            <rFont val="Tahoma"/>
            <family val="2"/>
            <charset val="204"/>
          </rPr>
          <t xml:space="preserve">
4 024,2 по РД 625</t>
        </r>
      </text>
    </comment>
  </commentList>
</comments>
</file>

<file path=xl/sharedStrings.xml><?xml version="1.0" encoding="utf-8"?>
<sst xmlns="http://schemas.openxmlformats.org/spreadsheetml/2006/main" count="241" uniqueCount="84">
  <si>
    <t>Отчет о ходе реализации  муниципальных программ  и ведомственных  целевых программ   Нефтеюганского района.</t>
  </si>
  <si>
    <t>№ п/п</t>
  </si>
  <si>
    <t xml:space="preserve">Количество  муниципальных  программ </t>
  </si>
  <si>
    <t>Количество мероприятий  по программ</t>
  </si>
  <si>
    <t>Источники финансирования</t>
  </si>
  <si>
    <t>на "01" декабря 2015</t>
  </si>
  <si>
    <t>Примечание</t>
  </si>
  <si>
    <t>Количество мероприятий</t>
  </si>
  <si>
    <t>Ответственные исполнители              (Ф.И.О.  телефон)</t>
  </si>
  <si>
    <t xml:space="preserve">План на 2015 год
</t>
  </si>
  <si>
    <t xml:space="preserve">Уточненный план на 2015 год
</t>
  </si>
  <si>
    <t>План (согласно сетевого графика)</t>
  </si>
  <si>
    <t xml:space="preserve">Лимит финансирования </t>
  </si>
  <si>
    <t>Кассовое исполнение</t>
  </si>
  <si>
    <t>Отклонение от сетевого графика</t>
  </si>
  <si>
    <t>% исполнения к  лимиту финансированию</t>
  </si>
  <si>
    <t>% исполнения к плану (согласно сетевого графика)</t>
  </si>
  <si>
    <t>% исполнения к уточненному плану</t>
  </si>
  <si>
    <t>10 
= гр.9/гр.8*100</t>
  </si>
  <si>
    <t>11
= гр.9/гр.7*100</t>
  </si>
  <si>
    <t>12
= гр.9/гр.6*100</t>
  </si>
  <si>
    <t>12</t>
  </si>
  <si>
    <t xml:space="preserve">Всего 21 </t>
  </si>
  <si>
    <t>всего:</t>
  </si>
  <si>
    <t>125 целевых показателей</t>
  </si>
  <si>
    <t>ФБ</t>
  </si>
  <si>
    <t>БАО</t>
  </si>
  <si>
    <t>МБ</t>
  </si>
  <si>
    <t>средства по Соглашениям по передаче полномочий</t>
  </si>
  <si>
    <t>ИВИ</t>
  </si>
  <si>
    <t>в т.ч.
КАПы</t>
  </si>
  <si>
    <t>"Образование 21 века на 2014 - 2020 годы"</t>
  </si>
  <si>
    <t>16 целевых показателей</t>
  </si>
  <si>
    <t>Заместитель директора департамента образования и молодежной политики
Пайвина С.Д.
223811
Заместитель начальника управления  экономики, анализа и целевых программ 
Кофанова О.А.
223279</t>
  </si>
  <si>
    <t>"Доступная среда муниципального образования Нефтеюганский район на 2014 - 2020 годы"</t>
  </si>
  <si>
    <t>8 целевых показателей</t>
  </si>
  <si>
    <t>Начальник отдела  социально-трудовых отношений
Захаров А.А.
250218
Главный специалист 
Рошка И.В.
238014</t>
  </si>
  <si>
    <t>в т.ч.     КАПы</t>
  </si>
  <si>
    <t>"Развитие культуры Нефтеюганского района на 2014 -2020 годы"</t>
  </si>
  <si>
    <t>7 целевых показателей</t>
  </si>
  <si>
    <t>Заместитель директоар МКУ "Управление по обеспечению деятельности учереждений культуры и спорта"
Елисеева Н.Н.
236907
Заместитель председателя комитета по культуре
Ковалевская Е.А.
277379</t>
  </si>
  <si>
    <t>"Информационное  общество - Югра  на  2014 - 2020 годы на  территории  муниципального образования  Нефтеюганский район"</t>
  </si>
  <si>
    <t>3 целевых показателя</t>
  </si>
  <si>
    <t>Начальник  УИТиАР
Еременко М.В.
290003</t>
  </si>
  <si>
    <t>"Развитие физической  культуры  и  спорта в Нефтеюганском  районе на  2014 - 2020 годы"</t>
  </si>
  <si>
    <t>Председатель комитета по физической культуре и спорту
Абрамович В.В.
278107</t>
  </si>
  <si>
    <t>"Развитие агропромышленного комплекса и рынков сельскохозяйственной продукции, сырья и продовольствия Нефтеюганского района в 2014-2020 годах"</t>
  </si>
  <si>
    <t>3 целевых показателей</t>
  </si>
  <si>
    <t>Начальник отдела по сельскому хозяйству
Березецкая Ю.Н.
250-242</t>
  </si>
  <si>
    <t>"Социально-экономическое развитие населения района из числа коренных малочисленных народов Севера Нефтеюганского района на 2014–2020 годы"</t>
  </si>
  <si>
    <t>Заместитель председателя комитета по делам народов Севера, охраны окружающей среды и водных ресурсов,
Голдобин В. Г.
 250238</t>
  </si>
  <si>
    <t>"Доступное жилье - жителям Нефтеюганского района в 2014-2020 годах"</t>
  </si>
  <si>
    <t xml:space="preserve">Председатель комитета по жилищной политике
Мага А.В.
256851
</t>
  </si>
  <si>
    <t>"Развитие жилищно - коммунального комплекса и  повышение  энергетической  эффективности в муниципальном  образовании  Нефтеюганский  район в 2014 - 2020 годы"</t>
  </si>
  <si>
    <t>23 целевых показателей</t>
  </si>
  <si>
    <t>Начальник ОРИМП 
Травкина В.М. 
250202</t>
  </si>
  <si>
    <t>"Обеспечение прав и законных интересов населения   Нефтеюганского  района Ханты-Мансийского автономного округа-Югры в отдельных сферах жизнедеятельности   в  2014 - 2020  годы"</t>
  </si>
  <si>
    <t>4 целевых показателя</t>
  </si>
  <si>
    <t xml:space="preserve">Секретарь административной комиссии
Хамитова С.А. 290001
</t>
  </si>
  <si>
    <t>"Защита населения и территорий от чрезвычайных ситуаций, обеспечение пожарной безопасности в  Нефтеюганском районе на 2014-2020 годы"</t>
  </si>
  <si>
    <t>Председатель комитета гражданской защиты населения Нефтеюганского района 
Сычёв А.М. 
250162</t>
  </si>
  <si>
    <t>"Обеспечение экологической безопасности Нефтеюганского района  на 2014-2020 годы"</t>
  </si>
  <si>
    <t>1 целевой показатель</t>
  </si>
  <si>
    <t>"Развитие гражданского общества Нефтеюганского   района  на  2014 – 2020 годы"</t>
  </si>
  <si>
    <t>Начальник управления по связям с общественностью
А.Н.Федорова
256815</t>
  </si>
  <si>
    <t>"Содействие развитию малого и среднего предпринимательства и создание условий для развития потребительского рынка в Нефтеюганском районе на 2014-2020 годы"</t>
  </si>
  <si>
    <t xml:space="preserve">Председатель комитета по экономической политике и предпринимательству
Шумейко И.М.
250179
</t>
  </si>
  <si>
    <t>"Развитие транспортной системы   Нефтеюганского   района на   2014 - 2020 годы"</t>
  </si>
  <si>
    <t>5 целевых показателя</t>
  </si>
  <si>
    <t>Заместитель директора ДСиЖКК
Любиев Н.А.
250144
Начальник отдела по транспорту и дорогам
Юношева К.В.
250194</t>
  </si>
  <si>
    <t>"Управление имуществом муниципального образования Нефтеюганский район на 2014 - 2020 годы"</t>
  </si>
  <si>
    <t>Исполняющий обязаности директор департамента имущественных отношений
 Большакова О.Н,
290043</t>
  </si>
  <si>
    <t>"Управление  муниципальными финансами в   Нефтеюганском  районе  на 2014 - 2020 годы"</t>
  </si>
  <si>
    <t>6 целевых показателей</t>
  </si>
  <si>
    <t>Директор департамента финансов - Заместитель главы администрации района 
Бузунова М.Ф.
250167
Заместители директора департамента финансов:
Московкина Л.Д.
250146
Курова Н.В.
250196</t>
  </si>
  <si>
    <t>"Улучшение  условий и охраны  труда, развитие социального  партнёрства в муниципальном  образование  Нефтеюганский  район на 2014 - 2020 годы"</t>
  </si>
  <si>
    <t>Начальник отдела социально-трудовых отношений
Захаров А.А.
250218
Рошка И.В.
238014</t>
  </si>
  <si>
    <t>"Социальная поддержка жителей  Нефтеюганского района  на 2014-2020 годы"</t>
  </si>
  <si>
    <t xml:space="preserve">Председатель комитета по опеке и попечительству
Лобанкова В.В.
247606
</t>
  </si>
  <si>
    <t>"Совершенствование  муниципального  управления  Нефтеюганского  района на 2014  - 2020 годы"</t>
  </si>
  <si>
    <t>5 целевых показателей</t>
  </si>
  <si>
    <t xml:space="preserve">Начальник управления по учету и отчетности – главный бухгалтер АНР
Пятигор Т.А.
250152
</t>
  </si>
  <si>
    <t>"Профилактика экстремизма, гармонизация межэтнических и межкультурных отношений в Нефтеюганском районе  на  2014- 2020 годы"</t>
  </si>
  <si>
    <t>Начальник управления по связям с 
общественностью
А.Н.Федорова
256815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</si>
</sst>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-* #,##0_р_._-;\-* #,##0_р_._-;_-* &quot;-&quot;_р_._-;_-@_-"/>
    <numFmt numFmtId="43" formatCode="_-* #,##0.00_р_._-;\-* #,##0.00_р_._-;_-* &quot;-&quot;??_р_._-;_-@_-"/>
    <numFmt numFmtId="164" formatCode="_-* #,##0.0_р_._-;\-* #,##0.0_р_._-;_-* &quot;-&quot;?_р_._-;_-@_-"/>
    <numFmt numFmtId="165" formatCode="_-* #,##0.000_р_._-;\-* #,##0.000_р_._-;_-* &quot;-&quot;???_р_._-;_-@_-"/>
    <numFmt numFmtId="166" formatCode="_(* #,##0.00_);_(* \(#,##0.00\);_(* &quot;-&quot;??_);_(@_)"/>
  </numFmts>
  <fonts count="2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scheme val="minor"/>
    </font>
    <font>
      <sz val="20"/>
      <color theme="1"/>
      <name val="Calibri"/>
      <family val="2"/>
      <scheme val="minor"/>
    </font>
    <font>
      <sz val="12"/>
      <color theme="1"/>
      <name val="Times New Roman"/>
      <family val="1"/>
      <charset val="204"/>
    </font>
    <font>
      <sz val="36"/>
      <color theme="1"/>
      <name val="Times New Roman"/>
      <family val="1"/>
      <charset val="204"/>
    </font>
    <font>
      <sz val="20"/>
      <color indexed="8"/>
      <name val="Times New Roman"/>
      <family val="1"/>
      <charset val="204"/>
    </font>
    <font>
      <sz val="11"/>
      <color indexed="8"/>
      <name val="Calibri"/>
      <family val="2"/>
      <charset val="204"/>
    </font>
    <font>
      <sz val="24"/>
      <name val="Times New Roman"/>
      <family val="1"/>
      <charset val="204"/>
    </font>
    <font>
      <sz val="20"/>
      <name val="Times New Roman"/>
      <family val="1"/>
      <charset val="204"/>
    </font>
    <font>
      <sz val="12"/>
      <color indexed="8"/>
      <name val="Times New Roman"/>
      <family val="1"/>
      <charset val="204"/>
    </font>
    <font>
      <sz val="12"/>
      <name val="Times New Roman"/>
      <family val="1"/>
      <charset val="204"/>
    </font>
    <font>
      <b/>
      <sz val="28"/>
      <name val="Times New Roman"/>
      <family val="1"/>
      <charset val="204"/>
    </font>
    <font>
      <b/>
      <sz val="20"/>
      <color indexed="8"/>
      <name val="Times New Roman"/>
      <family val="1"/>
      <charset val="204"/>
    </font>
    <font>
      <b/>
      <sz val="20"/>
      <name val="Times New Roman"/>
      <family val="1"/>
      <charset val="204"/>
    </font>
    <font>
      <b/>
      <sz val="24"/>
      <name val="Times New Roman"/>
      <family val="1"/>
      <charset val="204"/>
    </font>
    <font>
      <sz val="16"/>
      <color indexed="8"/>
      <name val="Times New Roman"/>
      <family val="1"/>
      <charset val="204"/>
    </font>
    <font>
      <sz val="24"/>
      <color indexed="8"/>
      <name val="Times New Roman"/>
      <family val="1"/>
      <charset val="204"/>
    </font>
    <font>
      <sz val="18"/>
      <name val="Times New Roman"/>
      <family val="1"/>
      <charset val="204"/>
    </font>
    <font>
      <sz val="28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name val="Times New Roman"/>
      <family val="1"/>
      <charset val="204"/>
    </font>
    <font>
      <sz val="16"/>
      <name val="Calibri"/>
      <family val="2"/>
      <charset val="204"/>
    </font>
    <font>
      <sz val="20"/>
      <color theme="1"/>
      <name val="Times New Roman"/>
      <family val="1"/>
      <charset val="204"/>
    </font>
    <font>
      <b/>
      <sz val="24"/>
      <color indexed="81"/>
      <name val="Tahoma"/>
      <family val="2"/>
      <charset val="204"/>
    </font>
    <font>
      <sz val="24"/>
      <color indexed="81"/>
      <name val="Tahoma"/>
      <family val="2"/>
      <charset val="204"/>
    </font>
    <font>
      <sz val="10"/>
      <name val="Arial"/>
      <family val="2"/>
      <charset val="204"/>
    </font>
    <font>
      <sz val="11"/>
      <color indexed="8"/>
      <name val="Calibri"/>
      <family val="2"/>
    </font>
  </fonts>
  <fills count="6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504">
    <xf numFmtId="0" fontId="0" fillId="0" borderId="0"/>
    <xf numFmtId="43" fontId="3" fillId="0" borderId="0" applyFont="0" applyFill="0" applyBorder="0" applyAlignment="0" applyProtection="0"/>
    <xf numFmtId="0" fontId="2" fillId="0" borderId="0"/>
    <xf numFmtId="0" fontId="8" fillId="0" borderId="0"/>
    <xf numFmtId="43" fontId="8" fillId="0" borderId="0" applyFont="0" applyFill="0" applyBorder="0" applyAlignment="0" applyProtection="0"/>
    <xf numFmtId="0" fontId="2" fillId="0" borderId="0"/>
    <xf numFmtId="0" fontId="2" fillId="0" borderId="0"/>
    <xf numFmtId="0" fontId="2" fillId="0" borderId="0"/>
    <xf numFmtId="0" fontId="2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7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166" fontId="27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28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1" fillId="0" borderId="0"/>
  </cellStyleXfs>
  <cellXfs count="81">
    <xf numFmtId="0" fontId="0" fillId="0" borderId="0" xfId="0"/>
    <xf numFmtId="0" fontId="4" fillId="0" borderId="0" xfId="0" applyFont="1"/>
    <xf numFmtId="0" fontId="5" fillId="0" borderId="0" xfId="0" applyFont="1" applyAlignment="1">
      <alignment vertical="center"/>
    </xf>
    <xf numFmtId="0" fontId="7" fillId="2" borderId="1" xfId="3" applyFont="1" applyFill="1" applyBorder="1" applyAlignment="1">
      <alignment horizontal="center" vertical="center" wrapText="1"/>
    </xf>
    <xf numFmtId="0" fontId="10" fillId="2" borderId="1" xfId="3" applyFont="1" applyFill="1" applyBorder="1" applyAlignment="1">
      <alignment horizontal="center" vertical="center" wrapText="1"/>
    </xf>
    <xf numFmtId="0" fontId="11" fillId="2" borderId="1" xfId="3" applyFont="1" applyFill="1" applyBorder="1" applyAlignment="1">
      <alignment horizontal="center" vertical="center" wrapText="1"/>
    </xf>
    <xf numFmtId="0" fontId="12" fillId="2" borderId="1" xfId="3" applyFont="1" applyFill="1" applyBorder="1" applyAlignment="1">
      <alignment horizontal="center" vertical="center" wrapText="1"/>
    </xf>
    <xf numFmtId="49" fontId="11" fillId="2" borderId="1" xfId="3" applyNumberFormat="1" applyFont="1" applyFill="1" applyBorder="1" applyAlignment="1">
      <alignment horizontal="center" vertical="center" wrapText="1"/>
    </xf>
    <xf numFmtId="164" fontId="16" fillId="4" borderId="1" xfId="4" applyNumberFormat="1" applyFont="1" applyFill="1" applyBorder="1" applyAlignment="1">
      <alignment horizontal="center" vertical="center" wrapText="1"/>
    </xf>
    <xf numFmtId="164" fontId="16" fillId="4" borderId="1" xfId="4" applyNumberFormat="1" applyFont="1" applyFill="1" applyBorder="1" applyAlignment="1">
      <alignment horizontal="right" vertical="center" wrapText="1"/>
    </xf>
    <xf numFmtId="164" fontId="9" fillId="2" borderId="1" xfId="1" applyNumberFormat="1" applyFont="1" applyFill="1" applyBorder="1" applyAlignment="1">
      <alignment horizontal="right" vertical="center" wrapText="1"/>
    </xf>
    <xf numFmtId="164" fontId="9" fillId="5" borderId="1" xfId="4" applyNumberFormat="1" applyFont="1" applyFill="1" applyBorder="1" applyAlignment="1">
      <alignment horizontal="center" vertical="center" wrapText="1"/>
    </xf>
    <xf numFmtId="164" fontId="16" fillId="0" borderId="1" xfId="4" applyNumberFormat="1" applyFont="1" applyFill="1" applyBorder="1" applyAlignment="1">
      <alignment horizontal="center" vertical="center" wrapText="1"/>
    </xf>
    <xf numFmtId="164" fontId="16" fillId="5" borderId="1" xfId="4" applyNumberFormat="1" applyFont="1" applyFill="1" applyBorder="1" applyAlignment="1">
      <alignment horizontal="right" vertical="center" wrapText="1"/>
    </xf>
    <xf numFmtId="164" fontId="9" fillId="5" borderId="1" xfId="4" applyNumberFormat="1" applyFont="1" applyFill="1" applyBorder="1" applyAlignment="1">
      <alignment horizontal="right" vertical="center" wrapText="1"/>
    </xf>
    <xf numFmtId="164" fontId="16" fillId="3" borderId="1" xfId="4" applyNumberFormat="1" applyFont="1" applyFill="1" applyBorder="1" applyAlignment="1">
      <alignment horizontal="right" vertical="center" wrapText="1"/>
    </xf>
    <xf numFmtId="164" fontId="9" fillId="3" borderId="1" xfId="4" applyNumberFormat="1" applyFont="1" applyFill="1" applyBorder="1" applyAlignment="1">
      <alignment horizontal="center" vertical="center" wrapText="1"/>
    </xf>
    <xf numFmtId="164" fontId="9" fillId="5" borderId="1" xfId="1" applyNumberFormat="1" applyFont="1" applyFill="1" applyBorder="1" applyAlignment="1">
      <alignment horizontal="right" vertical="center" wrapText="1"/>
    </xf>
    <xf numFmtId="164" fontId="16" fillId="3" borderId="1" xfId="4" applyNumberFormat="1" applyFont="1" applyFill="1" applyBorder="1" applyAlignment="1">
      <alignment horizontal="center" vertical="center" wrapText="1"/>
    </xf>
    <xf numFmtId="164" fontId="9" fillId="3" borderId="1" xfId="4" applyNumberFormat="1" applyFont="1" applyFill="1" applyBorder="1" applyAlignment="1">
      <alignment horizontal="right" vertical="center" wrapText="1"/>
    </xf>
    <xf numFmtId="164" fontId="16" fillId="4" borderId="1" xfId="1" applyNumberFormat="1" applyFont="1" applyFill="1" applyBorder="1" applyAlignment="1">
      <alignment horizontal="right" vertical="center" wrapText="1"/>
    </xf>
    <xf numFmtId="164" fontId="9" fillId="3" borderId="1" xfId="1" applyNumberFormat="1" applyFont="1" applyFill="1" applyBorder="1" applyAlignment="1">
      <alignment horizontal="right" vertical="center" wrapText="1"/>
    </xf>
    <xf numFmtId="0" fontId="20" fillId="0" borderId="1" xfId="0" applyFont="1" applyBorder="1" applyAlignment="1">
      <alignment horizontal="center" vertical="center"/>
    </xf>
    <xf numFmtId="164" fontId="10" fillId="3" borderId="1" xfId="4" applyNumberFormat="1" applyFont="1" applyFill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2" fontId="10" fillId="3" borderId="1" xfId="4" applyNumberFormat="1" applyFont="1" applyFill="1" applyBorder="1" applyAlignment="1">
      <alignment horizontal="center" vertical="center" wrapText="1"/>
    </xf>
    <xf numFmtId="165" fontId="22" fillId="0" borderId="1" xfId="3" applyNumberFormat="1" applyFont="1" applyFill="1" applyBorder="1" applyAlignment="1">
      <alignment horizontal="center" vertical="center" wrapText="1"/>
    </xf>
    <xf numFmtId="165" fontId="22" fillId="0" borderId="1" xfId="3" applyNumberFormat="1" applyFont="1" applyBorder="1" applyAlignment="1">
      <alignment horizontal="center" vertical="center" wrapText="1"/>
    </xf>
    <xf numFmtId="49" fontId="10" fillId="3" borderId="1" xfId="4" applyNumberFormat="1" applyFont="1" applyFill="1" applyBorder="1" applyAlignment="1">
      <alignment horizontal="left" vertical="center" wrapText="1"/>
    </xf>
    <xf numFmtId="164" fontId="15" fillId="3" borderId="1" xfId="4" applyNumberFormat="1" applyFont="1" applyFill="1" applyBorder="1" applyAlignment="1">
      <alignment horizontal="center" vertical="center"/>
    </xf>
    <xf numFmtId="164" fontId="10" fillId="3" borderId="1" xfId="4" applyNumberFormat="1" applyFont="1" applyFill="1" applyBorder="1" applyAlignment="1">
      <alignment horizontal="left" vertical="center"/>
    </xf>
    <xf numFmtId="165" fontId="23" fillId="0" borderId="1" xfId="3" applyNumberFormat="1" applyFont="1" applyBorder="1" applyAlignment="1">
      <alignment horizontal="center" vertical="center" wrapText="1"/>
    </xf>
    <xf numFmtId="2" fontId="10" fillId="3" borderId="1" xfId="4" applyNumberFormat="1" applyFont="1" applyFill="1" applyBorder="1" applyAlignment="1">
      <alignment horizontal="left" vertical="center" wrapText="1"/>
    </xf>
    <xf numFmtId="49" fontId="10" fillId="3" borderId="1" xfId="4" applyNumberFormat="1" applyFont="1" applyFill="1" applyBorder="1" applyAlignment="1">
      <alignment horizontal="left" vertical="center"/>
    </xf>
    <xf numFmtId="0" fontId="24" fillId="0" borderId="1" xfId="4" applyNumberFormat="1" applyFont="1" applyFill="1" applyBorder="1" applyAlignment="1">
      <alignment horizontal="left" vertical="center" wrapText="1"/>
    </xf>
    <xf numFmtId="49" fontId="15" fillId="3" borderId="1" xfId="4" applyNumberFormat="1" applyFont="1" applyFill="1" applyBorder="1" applyAlignment="1">
      <alignment horizontal="left" vertical="center" wrapText="1"/>
    </xf>
    <xf numFmtId="0" fontId="21" fillId="0" borderId="1" xfId="0" applyFont="1" applyBorder="1" applyAlignment="1">
      <alignment horizontal="center" vertical="center" wrapText="1"/>
    </xf>
    <xf numFmtId="0" fontId="21" fillId="0" borderId="1" xfId="0" applyFont="1" applyBorder="1" applyAlignment="1">
      <alignment horizontal="center" vertical="center"/>
    </xf>
    <xf numFmtId="49" fontId="15" fillId="3" borderId="1" xfId="4" applyNumberFormat="1" applyFont="1" applyFill="1" applyBorder="1" applyAlignment="1">
      <alignment horizontal="center" vertical="center"/>
    </xf>
    <xf numFmtId="0" fontId="6" fillId="0" borderId="0" xfId="0" applyFont="1" applyAlignment="1">
      <alignment horizontal="center"/>
    </xf>
    <xf numFmtId="0" fontId="9" fillId="2" borderId="1" xfId="3" applyFont="1" applyFill="1" applyBorder="1" applyAlignment="1">
      <alignment horizontal="center" vertical="center"/>
    </xf>
    <xf numFmtId="0" fontId="7" fillId="0" borderId="1" xfId="500" applyFont="1" applyBorder="1" applyAlignment="1">
      <alignment horizontal="center" vertical="center" wrapText="1"/>
    </xf>
    <xf numFmtId="0" fontId="10" fillId="3" borderId="1" xfId="500" applyFont="1" applyFill="1" applyBorder="1" applyAlignment="1">
      <alignment horizontal="center" vertical="center"/>
    </xf>
    <xf numFmtId="0" fontId="10" fillId="3" borderId="1" xfId="500" applyFont="1" applyFill="1" applyBorder="1" applyAlignment="1">
      <alignment horizontal="center" vertical="center" wrapText="1"/>
    </xf>
    <xf numFmtId="0" fontId="1" fillId="0" borderId="0" xfId="500"/>
    <xf numFmtId="0" fontId="7" fillId="0" borderId="1" xfId="500" applyFont="1" applyBorder="1" applyAlignment="1">
      <alignment horizontal="center" vertical="center" wrapText="1"/>
    </xf>
    <xf numFmtId="0" fontId="11" fillId="0" borderId="1" xfId="500" applyFont="1" applyBorder="1" applyAlignment="1">
      <alignment horizontal="center" vertical="center" wrapText="1"/>
    </xf>
    <xf numFmtId="49" fontId="11" fillId="3" borderId="1" xfId="500" applyNumberFormat="1" applyFont="1" applyFill="1" applyBorder="1" applyAlignment="1">
      <alignment horizontal="center" vertical="center" wrapText="1"/>
    </xf>
    <xf numFmtId="0" fontId="12" fillId="3" borderId="1" xfId="500" applyFont="1" applyFill="1" applyBorder="1" applyAlignment="1">
      <alignment horizontal="center" vertical="center"/>
    </xf>
    <xf numFmtId="0" fontId="13" fillId="0" borderId="1" xfId="500" applyFont="1" applyBorder="1" applyAlignment="1">
      <alignment horizontal="center" vertical="center" wrapText="1"/>
    </xf>
    <xf numFmtId="41" fontId="14" fillId="0" borderId="2" xfId="500" applyNumberFormat="1" applyFont="1" applyBorder="1" applyAlignment="1">
      <alignment horizontal="center" vertical="center"/>
    </xf>
    <xf numFmtId="0" fontId="15" fillId="0" borderId="1" xfId="500" applyFont="1" applyFill="1" applyBorder="1" applyAlignment="1">
      <alignment horizontal="center" vertical="center" textRotation="90" wrapText="1"/>
    </xf>
    <xf numFmtId="0" fontId="17" fillId="0" borderId="1" xfId="500" applyFont="1" applyBorder="1" applyAlignment="1">
      <alignment horizontal="center" vertical="center" wrapText="1"/>
    </xf>
    <xf numFmtId="0" fontId="14" fillId="0" borderId="3" xfId="500" applyFont="1" applyBorder="1" applyAlignment="1">
      <alignment horizontal="center" vertical="center"/>
    </xf>
    <xf numFmtId="16" fontId="10" fillId="5" borderId="1" xfId="500" applyNumberFormat="1" applyFont="1" applyFill="1" applyBorder="1" applyAlignment="1">
      <alignment horizontal="center" vertical="center" textRotation="90" wrapText="1"/>
    </xf>
    <xf numFmtId="164" fontId="18" fillId="2" borderId="1" xfId="500" applyNumberFormat="1" applyFont="1" applyFill="1" applyBorder="1" applyAlignment="1">
      <alignment horizontal="center" vertical="center" wrapText="1"/>
    </xf>
    <xf numFmtId="164" fontId="9" fillId="2" borderId="1" xfId="500" applyNumberFormat="1" applyFont="1" applyFill="1" applyBorder="1" applyAlignment="1">
      <alignment horizontal="center" vertical="center" wrapText="1"/>
    </xf>
    <xf numFmtId="164" fontId="9" fillId="2" borderId="1" xfId="500" applyNumberFormat="1" applyFont="1" applyFill="1" applyBorder="1" applyAlignment="1">
      <alignment horizontal="right" vertical="center" wrapText="1"/>
    </xf>
    <xf numFmtId="16" fontId="10" fillId="5" borderId="1" xfId="501" applyNumberFormat="1" applyFont="1" applyFill="1" applyBorder="1" applyAlignment="1">
      <alignment horizontal="center" vertical="center" textRotation="90" wrapText="1"/>
    </xf>
    <xf numFmtId="0" fontId="10" fillId="5" borderId="1" xfId="501" applyFont="1" applyFill="1" applyBorder="1" applyAlignment="1">
      <alignment horizontal="center" vertical="center" textRotation="90" wrapText="1"/>
    </xf>
    <xf numFmtId="0" fontId="14" fillId="0" borderId="4" xfId="500" applyFont="1" applyBorder="1" applyAlignment="1">
      <alignment horizontal="center" vertical="center"/>
    </xf>
    <xf numFmtId="0" fontId="19" fillId="5" borderId="1" xfId="500" applyFont="1" applyFill="1" applyBorder="1" applyAlignment="1">
      <alignment horizontal="center" vertical="center" textRotation="90" wrapText="1"/>
    </xf>
    <xf numFmtId="0" fontId="20" fillId="5" borderId="1" xfId="500" applyFont="1" applyFill="1" applyBorder="1" applyAlignment="1">
      <alignment horizontal="center" vertical="center"/>
    </xf>
    <xf numFmtId="0" fontId="20" fillId="5" borderId="1" xfId="500" applyFont="1" applyFill="1" applyBorder="1" applyAlignment="1">
      <alignment horizontal="center" vertical="center" wrapText="1"/>
    </xf>
    <xf numFmtId="41" fontId="20" fillId="5" borderId="1" xfId="500" applyNumberFormat="1" applyFont="1" applyFill="1" applyBorder="1" applyAlignment="1">
      <alignment horizontal="left" vertical="center"/>
    </xf>
    <xf numFmtId="0" fontId="22" fillId="0" borderId="1" xfId="502" applyFont="1" applyFill="1" applyBorder="1" applyAlignment="1">
      <alignment horizontal="center" vertical="center" wrapText="1"/>
    </xf>
    <xf numFmtId="0" fontId="23" fillId="0" borderId="1" xfId="502" applyFont="1" applyBorder="1" applyAlignment="1">
      <alignment horizontal="center" vertical="center" wrapText="1"/>
    </xf>
    <xf numFmtId="0" fontId="22" fillId="0" borderId="1" xfId="500" applyFont="1" applyFill="1" applyBorder="1" applyAlignment="1">
      <alignment horizontal="center" vertical="center" wrapText="1"/>
    </xf>
    <xf numFmtId="0" fontId="22" fillId="0" borderId="1" xfId="500" applyFont="1" applyBorder="1" applyAlignment="1">
      <alignment horizontal="center" vertical="center" wrapText="1"/>
    </xf>
    <xf numFmtId="0" fontId="23" fillId="0" borderId="1" xfId="500" applyFont="1" applyBorder="1" applyAlignment="1">
      <alignment horizontal="center" vertical="center" wrapText="1"/>
    </xf>
    <xf numFmtId="164" fontId="9" fillId="5" borderId="1" xfId="500" applyNumberFormat="1" applyFont="1" applyFill="1" applyBorder="1" applyAlignment="1">
      <alignment horizontal="center" vertical="center" wrapText="1"/>
    </xf>
    <xf numFmtId="0" fontId="22" fillId="0" borderId="1" xfId="503" applyFont="1" applyFill="1" applyBorder="1" applyAlignment="1">
      <alignment horizontal="center" vertical="center" wrapText="1"/>
    </xf>
    <xf numFmtId="0" fontId="22" fillId="0" borderId="1" xfId="503" applyFont="1" applyBorder="1" applyAlignment="1">
      <alignment horizontal="center" vertical="center" wrapText="1"/>
    </xf>
    <xf numFmtId="164" fontId="9" fillId="3" borderId="1" xfId="500" applyNumberFormat="1" applyFont="1" applyFill="1" applyBorder="1" applyAlignment="1">
      <alignment horizontal="center" vertical="center" wrapText="1"/>
    </xf>
    <xf numFmtId="164" fontId="9" fillId="3" borderId="1" xfId="500" applyNumberFormat="1" applyFont="1" applyFill="1" applyBorder="1" applyAlignment="1">
      <alignment horizontal="right" vertical="center" wrapText="1"/>
    </xf>
    <xf numFmtId="164" fontId="9" fillId="5" borderId="1" xfId="500" applyNumberFormat="1" applyFont="1" applyFill="1" applyBorder="1" applyAlignment="1">
      <alignment horizontal="right" vertical="center" wrapText="1"/>
    </xf>
    <xf numFmtId="0" fontId="20" fillId="0" borderId="1" xfId="500" applyFont="1" applyFill="1" applyBorder="1" applyAlignment="1">
      <alignment horizontal="center" vertical="center" wrapText="1"/>
    </xf>
    <xf numFmtId="41" fontId="20" fillId="0" borderId="1" xfId="500" applyNumberFormat="1" applyFont="1" applyFill="1" applyBorder="1" applyAlignment="1">
      <alignment horizontal="left" vertical="center"/>
    </xf>
    <xf numFmtId="164" fontId="9" fillId="0" borderId="1" xfId="500" applyNumberFormat="1" applyFont="1" applyFill="1" applyBorder="1" applyAlignment="1">
      <alignment horizontal="center" vertical="center" wrapText="1"/>
    </xf>
    <xf numFmtId="0" fontId="22" fillId="3" borderId="1" xfId="501" applyFont="1" applyFill="1" applyBorder="1" applyAlignment="1">
      <alignment horizontal="center" vertical="center" wrapText="1"/>
    </xf>
    <xf numFmtId="0" fontId="20" fillId="3" borderId="1" xfId="500" applyFont="1" applyFill="1" applyBorder="1" applyAlignment="1">
      <alignment horizontal="center" vertical="center" wrapText="1"/>
    </xf>
  </cellXfs>
  <cellStyles count="504">
    <cellStyle name="Обычный" xfId="0" builtinId="0"/>
    <cellStyle name="Обычный 2" xfId="8"/>
    <cellStyle name="Обычный 2 2" xfId="2"/>
    <cellStyle name="Обычный 2 2 10" xfId="9"/>
    <cellStyle name="Обычный 2 2 10 2" xfId="10"/>
    <cellStyle name="Обычный 2 2 11" xfId="7"/>
    <cellStyle name="Обычный 2 2 11 2" xfId="11"/>
    <cellStyle name="Обычный 2 2 11 3" xfId="503"/>
    <cellStyle name="Обычный 2 2 12" xfId="12"/>
    <cellStyle name="Обычный 2 2 13" xfId="13"/>
    <cellStyle name="Обычный 2 2 14" xfId="500"/>
    <cellStyle name="Обычный 2 2 2" xfId="14"/>
    <cellStyle name="Обычный 2 2 2 2" xfId="15"/>
    <cellStyle name="Обычный 2 2 2 2 2" xfId="16"/>
    <cellStyle name="Обычный 2 2 2 2 2 2" xfId="17"/>
    <cellStyle name="Обычный 2 2 2 2 2 2 2" xfId="18"/>
    <cellStyle name="Обычный 2 2 2 2 2 2 2 2" xfId="19"/>
    <cellStyle name="Обычный 2 2 2 2 2 2 2 3" xfId="20"/>
    <cellStyle name="Обычный 2 2 2 2 2 2 3" xfId="21"/>
    <cellStyle name="Обычный 2 2 2 2 2 2 4" xfId="22"/>
    <cellStyle name="Обычный 2 2 2 2 2 3" xfId="23"/>
    <cellStyle name="Обычный 2 2 2 2 2 3 2" xfId="24"/>
    <cellStyle name="Обычный 2 2 2 2 2 3 3" xfId="25"/>
    <cellStyle name="Обычный 2 2 2 2 2 4" xfId="26"/>
    <cellStyle name="Обычный 2 2 2 2 2 5" xfId="27"/>
    <cellStyle name="Обычный 2 2 2 2 2 6" xfId="28"/>
    <cellStyle name="Обычный 2 2 2 2 3" xfId="29"/>
    <cellStyle name="Обычный 2 2 2 2 3 2" xfId="30"/>
    <cellStyle name="Обычный 2 2 2 2 3 2 2" xfId="31"/>
    <cellStyle name="Обычный 2 2 2 2 3 2 3" xfId="32"/>
    <cellStyle name="Обычный 2 2 2 2 3 3" xfId="33"/>
    <cellStyle name="Обычный 2 2 2 2 3 4" xfId="34"/>
    <cellStyle name="Обычный 2 2 2 2 3 5" xfId="35"/>
    <cellStyle name="Обычный 2 2 2 2 4" xfId="36"/>
    <cellStyle name="Обычный 2 2 2 2 4 2" xfId="37"/>
    <cellStyle name="Обычный 2 2 2 2 4 3" xfId="38"/>
    <cellStyle name="Обычный 2 2 2 2 4 4" xfId="39"/>
    <cellStyle name="Обычный 2 2 2 2 5" xfId="40"/>
    <cellStyle name="Обычный 2 2 2 2 5 2" xfId="41"/>
    <cellStyle name="Обычный 2 2 2 2 6" xfId="42"/>
    <cellStyle name="Обычный 2 2 2 2 6 2" xfId="43"/>
    <cellStyle name="Обычный 2 2 2 2 7" xfId="44"/>
    <cellStyle name="Обычный 2 2 2 3" xfId="45"/>
    <cellStyle name="Обычный 2 2 2 3 2" xfId="46"/>
    <cellStyle name="Обычный 2 2 2 3 2 2" xfId="47"/>
    <cellStyle name="Обычный 2 2 2 3 2 2 2" xfId="48"/>
    <cellStyle name="Обычный 2 2 2 3 2 2 3" xfId="49"/>
    <cellStyle name="Обычный 2 2 2 3 2 3" xfId="50"/>
    <cellStyle name="Обычный 2 2 2 3 2 4" xfId="51"/>
    <cellStyle name="Обычный 2 2 2 3 3" xfId="52"/>
    <cellStyle name="Обычный 2 2 2 3 3 2" xfId="53"/>
    <cellStyle name="Обычный 2 2 2 3 3 3" xfId="54"/>
    <cellStyle name="Обычный 2 2 2 3 4" xfId="55"/>
    <cellStyle name="Обычный 2 2 2 3 5" xfId="56"/>
    <cellStyle name="Обычный 2 2 2 3 6" xfId="57"/>
    <cellStyle name="Обычный 2 2 2 4" xfId="58"/>
    <cellStyle name="Обычный 2 2 2 4 2" xfId="59"/>
    <cellStyle name="Обычный 2 2 2 4 2 2" xfId="60"/>
    <cellStyle name="Обычный 2 2 2 4 2 3" xfId="61"/>
    <cellStyle name="Обычный 2 2 2 4 3" xfId="62"/>
    <cellStyle name="Обычный 2 2 2 4 4" xfId="63"/>
    <cellStyle name="Обычный 2 2 2 4 5" xfId="64"/>
    <cellStyle name="Обычный 2 2 2 5" xfId="65"/>
    <cellStyle name="Обычный 2 2 2 5 2" xfId="66"/>
    <cellStyle name="Обычный 2 2 2 5 3" xfId="67"/>
    <cellStyle name="Обычный 2 2 2 5 4" xfId="68"/>
    <cellStyle name="Обычный 2 2 2 6" xfId="69"/>
    <cellStyle name="Обычный 2 2 2 6 2" xfId="70"/>
    <cellStyle name="Обычный 2 2 2 7" xfId="71"/>
    <cellStyle name="Обычный 2 2 2 7 2" xfId="72"/>
    <cellStyle name="Обычный 2 2 2 8" xfId="73"/>
    <cellStyle name="Обычный 2 2 3" xfId="74"/>
    <cellStyle name="Обычный 2 2 3 2" xfId="75"/>
    <cellStyle name="Обычный 2 2 3 2 2" xfId="76"/>
    <cellStyle name="Обычный 2 2 3 2 2 2" xfId="77"/>
    <cellStyle name="Обычный 2 2 3 2 2 2 2" xfId="78"/>
    <cellStyle name="Обычный 2 2 3 2 2 2 2 2" xfId="79"/>
    <cellStyle name="Обычный 2 2 3 2 2 2 2 3" xfId="80"/>
    <cellStyle name="Обычный 2 2 3 2 2 2 3" xfId="81"/>
    <cellStyle name="Обычный 2 2 3 2 2 2 4" xfId="82"/>
    <cellStyle name="Обычный 2 2 3 2 2 3" xfId="83"/>
    <cellStyle name="Обычный 2 2 3 2 2 3 2" xfId="84"/>
    <cellStyle name="Обычный 2 2 3 2 2 3 3" xfId="85"/>
    <cellStyle name="Обычный 2 2 3 2 2 4" xfId="86"/>
    <cellStyle name="Обычный 2 2 3 2 2 5" xfId="87"/>
    <cellStyle name="Обычный 2 2 3 2 2 6" xfId="88"/>
    <cellStyle name="Обычный 2 2 3 2 3" xfId="89"/>
    <cellStyle name="Обычный 2 2 3 2 3 2" xfId="90"/>
    <cellStyle name="Обычный 2 2 3 2 3 2 2" xfId="91"/>
    <cellStyle name="Обычный 2 2 3 2 3 2 3" xfId="92"/>
    <cellStyle name="Обычный 2 2 3 2 3 3" xfId="93"/>
    <cellStyle name="Обычный 2 2 3 2 3 4" xfId="94"/>
    <cellStyle name="Обычный 2 2 3 2 3 5" xfId="95"/>
    <cellStyle name="Обычный 2 2 3 2 4" xfId="96"/>
    <cellStyle name="Обычный 2 2 3 2 4 2" xfId="97"/>
    <cellStyle name="Обычный 2 2 3 2 4 3" xfId="98"/>
    <cellStyle name="Обычный 2 2 3 2 4 4" xfId="99"/>
    <cellStyle name="Обычный 2 2 3 2 5" xfId="100"/>
    <cellStyle name="Обычный 2 2 3 2 5 2" xfId="101"/>
    <cellStyle name="Обычный 2 2 3 2 6" xfId="102"/>
    <cellStyle name="Обычный 2 2 3 2 6 2" xfId="103"/>
    <cellStyle name="Обычный 2 2 3 2 7" xfId="104"/>
    <cellStyle name="Обычный 2 2 3 3" xfId="105"/>
    <cellStyle name="Обычный 2 2 3 3 2" xfId="106"/>
    <cellStyle name="Обычный 2 2 3 3 2 2" xfId="107"/>
    <cellStyle name="Обычный 2 2 3 3 2 2 2" xfId="108"/>
    <cellStyle name="Обычный 2 2 3 3 2 2 3" xfId="109"/>
    <cellStyle name="Обычный 2 2 3 3 2 3" xfId="110"/>
    <cellStyle name="Обычный 2 2 3 3 2 4" xfId="111"/>
    <cellStyle name="Обычный 2 2 3 3 3" xfId="112"/>
    <cellStyle name="Обычный 2 2 3 3 3 2" xfId="113"/>
    <cellStyle name="Обычный 2 2 3 3 3 3" xfId="114"/>
    <cellStyle name="Обычный 2 2 3 3 4" xfId="115"/>
    <cellStyle name="Обычный 2 2 3 3 5" xfId="116"/>
    <cellStyle name="Обычный 2 2 3 3 6" xfId="117"/>
    <cellStyle name="Обычный 2 2 3 4" xfId="118"/>
    <cellStyle name="Обычный 2 2 3 4 2" xfId="119"/>
    <cellStyle name="Обычный 2 2 3 4 2 2" xfId="120"/>
    <cellStyle name="Обычный 2 2 3 4 2 3" xfId="121"/>
    <cellStyle name="Обычный 2 2 3 4 3" xfId="122"/>
    <cellStyle name="Обычный 2 2 3 4 4" xfId="123"/>
    <cellStyle name="Обычный 2 2 3 4 5" xfId="124"/>
    <cellStyle name="Обычный 2 2 3 5" xfId="125"/>
    <cellStyle name="Обычный 2 2 3 5 2" xfId="126"/>
    <cellStyle name="Обычный 2 2 3 5 3" xfId="127"/>
    <cellStyle name="Обычный 2 2 3 5 4" xfId="128"/>
    <cellStyle name="Обычный 2 2 3 6" xfId="129"/>
    <cellStyle name="Обычный 2 2 3 6 2" xfId="130"/>
    <cellStyle name="Обычный 2 2 3 7" xfId="131"/>
    <cellStyle name="Обычный 2 2 3 7 2" xfId="132"/>
    <cellStyle name="Обычный 2 2 3 8" xfId="133"/>
    <cellStyle name="Обычный 2 2 4" xfId="134"/>
    <cellStyle name="Обычный 2 2 4 2" xfId="135"/>
    <cellStyle name="Обычный 2 2 4 2 2" xfId="136"/>
    <cellStyle name="Обычный 2 2 4 2 2 2" xfId="137"/>
    <cellStyle name="Обычный 2 2 4 2 2 2 2" xfId="138"/>
    <cellStyle name="Обычный 2 2 4 2 2 2 2 2" xfId="139"/>
    <cellStyle name="Обычный 2 2 4 2 2 2 2 3" xfId="140"/>
    <cellStyle name="Обычный 2 2 4 2 2 2 3" xfId="141"/>
    <cellStyle name="Обычный 2 2 4 2 2 2 4" xfId="142"/>
    <cellStyle name="Обычный 2 2 4 2 2 3" xfId="143"/>
    <cellStyle name="Обычный 2 2 4 2 2 3 2" xfId="144"/>
    <cellStyle name="Обычный 2 2 4 2 2 3 3" xfId="145"/>
    <cellStyle name="Обычный 2 2 4 2 2 4" xfId="146"/>
    <cellStyle name="Обычный 2 2 4 2 2 5" xfId="147"/>
    <cellStyle name="Обычный 2 2 4 2 2 6" xfId="148"/>
    <cellStyle name="Обычный 2 2 4 2 3" xfId="149"/>
    <cellStyle name="Обычный 2 2 4 2 3 2" xfId="150"/>
    <cellStyle name="Обычный 2 2 4 2 3 2 2" xfId="151"/>
    <cellStyle name="Обычный 2 2 4 2 3 2 3" xfId="152"/>
    <cellStyle name="Обычный 2 2 4 2 3 3" xfId="153"/>
    <cellStyle name="Обычный 2 2 4 2 3 4" xfId="154"/>
    <cellStyle name="Обычный 2 2 4 2 3 5" xfId="155"/>
    <cellStyle name="Обычный 2 2 4 2 4" xfId="156"/>
    <cellStyle name="Обычный 2 2 4 2 4 2" xfId="157"/>
    <cellStyle name="Обычный 2 2 4 2 4 3" xfId="158"/>
    <cellStyle name="Обычный 2 2 4 2 4 4" xfId="159"/>
    <cellStyle name="Обычный 2 2 4 2 5" xfId="160"/>
    <cellStyle name="Обычный 2 2 4 2 5 2" xfId="161"/>
    <cellStyle name="Обычный 2 2 4 2 6" xfId="162"/>
    <cellStyle name="Обычный 2 2 4 2 6 2" xfId="163"/>
    <cellStyle name="Обычный 2 2 4 2 7" xfId="164"/>
    <cellStyle name="Обычный 2 2 4 3" xfId="165"/>
    <cellStyle name="Обычный 2 2 4 3 2" xfId="166"/>
    <cellStyle name="Обычный 2 2 4 3 2 2" xfId="167"/>
    <cellStyle name="Обычный 2 2 4 3 2 2 2" xfId="168"/>
    <cellStyle name="Обычный 2 2 4 3 2 2 3" xfId="169"/>
    <cellStyle name="Обычный 2 2 4 3 2 3" xfId="170"/>
    <cellStyle name="Обычный 2 2 4 3 2 4" xfId="171"/>
    <cellStyle name="Обычный 2 2 4 3 3" xfId="172"/>
    <cellStyle name="Обычный 2 2 4 3 3 2" xfId="173"/>
    <cellStyle name="Обычный 2 2 4 3 3 3" xfId="174"/>
    <cellStyle name="Обычный 2 2 4 3 4" xfId="175"/>
    <cellStyle name="Обычный 2 2 4 3 5" xfId="176"/>
    <cellStyle name="Обычный 2 2 4 3 6" xfId="177"/>
    <cellStyle name="Обычный 2 2 4 4" xfId="178"/>
    <cellStyle name="Обычный 2 2 4 4 2" xfId="179"/>
    <cellStyle name="Обычный 2 2 4 4 2 2" xfId="180"/>
    <cellStyle name="Обычный 2 2 4 4 2 3" xfId="181"/>
    <cellStyle name="Обычный 2 2 4 4 3" xfId="182"/>
    <cellStyle name="Обычный 2 2 4 4 4" xfId="183"/>
    <cellStyle name="Обычный 2 2 4 4 5" xfId="184"/>
    <cellStyle name="Обычный 2 2 4 5" xfId="185"/>
    <cellStyle name="Обычный 2 2 4 5 2" xfId="186"/>
    <cellStyle name="Обычный 2 2 4 5 3" xfId="187"/>
    <cellStyle name="Обычный 2 2 4 5 4" xfId="188"/>
    <cellStyle name="Обычный 2 2 4 6" xfId="189"/>
    <cellStyle name="Обычный 2 2 4 6 2" xfId="190"/>
    <cellStyle name="Обычный 2 2 4 7" xfId="191"/>
    <cellStyle name="Обычный 2 2 4 7 2" xfId="192"/>
    <cellStyle name="Обычный 2 2 4 8" xfId="193"/>
    <cellStyle name="Обычный 2 2 5" xfId="194"/>
    <cellStyle name="Обычный 2 2 5 2" xfId="195"/>
    <cellStyle name="Обычный 2 2 5 2 2" xfId="196"/>
    <cellStyle name="Обычный 2 2 5 2 2 2" xfId="197"/>
    <cellStyle name="Обычный 2 2 5 2 2 2 2" xfId="198"/>
    <cellStyle name="Обычный 2 2 5 2 2 2 3" xfId="199"/>
    <cellStyle name="Обычный 2 2 5 2 2 3" xfId="200"/>
    <cellStyle name="Обычный 2 2 5 2 2 4" xfId="201"/>
    <cellStyle name="Обычный 2 2 5 2 3" xfId="202"/>
    <cellStyle name="Обычный 2 2 5 2 3 2" xfId="203"/>
    <cellStyle name="Обычный 2 2 5 2 3 3" xfId="204"/>
    <cellStyle name="Обычный 2 2 5 2 4" xfId="205"/>
    <cellStyle name="Обычный 2 2 5 2 5" xfId="206"/>
    <cellStyle name="Обычный 2 2 5 2 6" xfId="207"/>
    <cellStyle name="Обычный 2 2 5 3" xfId="208"/>
    <cellStyle name="Обычный 2 2 5 3 2" xfId="209"/>
    <cellStyle name="Обычный 2 2 5 3 2 2" xfId="210"/>
    <cellStyle name="Обычный 2 2 5 3 2 3" xfId="211"/>
    <cellStyle name="Обычный 2 2 5 3 3" xfId="212"/>
    <cellStyle name="Обычный 2 2 5 3 4" xfId="213"/>
    <cellStyle name="Обычный 2 2 5 3 5" xfId="214"/>
    <cellStyle name="Обычный 2 2 5 4" xfId="215"/>
    <cellStyle name="Обычный 2 2 5 4 2" xfId="216"/>
    <cellStyle name="Обычный 2 2 5 4 3" xfId="217"/>
    <cellStyle name="Обычный 2 2 5 4 4" xfId="218"/>
    <cellStyle name="Обычный 2 2 5 5" xfId="219"/>
    <cellStyle name="Обычный 2 2 5 5 2" xfId="220"/>
    <cellStyle name="Обычный 2 2 5 6" xfId="221"/>
    <cellStyle name="Обычный 2 2 5 6 2" xfId="222"/>
    <cellStyle name="Обычный 2 2 5 7" xfId="223"/>
    <cellStyle name="Обычный 2 2 6" xfId="6"/>
    <cellStyle name="Обычный 2 2 6 2" xfId="224"/>
    <cellStyle name="Обычный 2 2 6 2 2" xfId="225"/>
    <cellStyle name="Обычный 2 2 6 2 2 2" xfId="226"/>
    <cellStyle name="Обычный 2 2 6 2 2 2 2" xfId="227"/>
    <cellStyle name="Обычный 2 2 6 2 2 2 3" xfId="228"/>
    <cellStyle name="Обычный 2 2 6 2 2 3" xfId="229"/>
    <cellStyle name="Обычный 2 2 6 2 2 4" xfId="230"/>
    <cellStyle name="Обычный 2 2 6 2 3" xfId="231"/>
    <cellStyle name="Обычный 2 2 6 2 3 2" xfId="232"/>
    <cellStyle name="Обычный 2 2 6 2 3 3" xfId="233"/>
    <cellStyle name="Обычный 2 2 6 2 4" xfId="234"/>
    <cellStyle name="Обычный 2 2 6 2 5" xfId="235"/>
    <cellStyle name="Обычный 2 2 6 2 6" xfId="236"/>
    <cellStyle name="Обычный 2 2 6 3" xfId="237"/>
    <cellStyle name="Обычный 2 2 6 3 2" xfId="238"/>
    <cellStyle name="Обычный 2 2 6 3 2 2" xfId="239"/>
    <cellStyle name="Обычный 2 2 6 3 2 3" xfId="240"/>
    <cellStyle name="Обычный 2 2 6 3 3" xfId="241"/>
    <cellStyle name="Обычный 2 2 6 3 4" xfId="242"/>
    <cellStyle name="Обычный 2 2 6 3 5" xfId="243"/>
    <cellStyle name="Обычный 2 2 6 4" xfId="244"/>
    <cellStyle name="Обычный 2 2 6 4 2" xfId="245"/>
    <cellStyle name="Обычный 2 2 6 4 3" xfId="246"/>
    <cellStyle name="Обычный 2 2 6 4 4" xfId="247"/>
    <cellStyle name="Обычный 2 2 6 5" xfId="248"/>
    <cellStyle name="Обычный 2 2 6 5 2" xfId="249"/>
    <cellStyle name="Обычный 2 2 6 6" xfId="250"/>
    <cellStyle name="Обычный 2 2 6 6 2" xfId="251"/>
    <cellStyle name="Обычный 2 2 6 7" xfId="252"/>
    <cellStyle name="Обычный 2 2 6 8" xfId="502"/>
    <cellStyle name="Обычный 2 2 7" xfId="5"/>
    <cellStyle name="Обычный 2 2 7 2" xfId="253"/>
    <cellStyle name="Обычный 2 2 7 2 2" xfId="254"/>
    <cellStyle name="Обычный 2 2 7 2 2 2" xfId="255"/>
    <cellStyle name="Обычный 2 2 7 2 2 3" xfId="256"/>
    <cellStyle name="Обычный 2 2 7 2 3" xfId="257"/>
    <cellStyle name="Обычный 2 2 7 2 4" xfId="258"/>
    <cellStyle name="Обычный 2 2 7 2 5" xfId="259"/>
    <cellStyle name="Обычный 2 2 7 3" xfId="260"/>
    <cellStyle name="Обычный 2 2 7 3 2" xfId="261"/>
    <cellStyle name="Обычный 2 2 7 3 3" xfId="262"/>
    <cellStyle name="Обычный 2 2 7 4" xfId="263"/>
    <cellStyle name="Обычный 2 2 7 5" xfId="264"/>
    <cellStyle name="Обычный 2 2 7 6" xfId="265"/>
    <cellStyle name="Обычный 2 2 7 7" xfId="501"/>
    <cellStyle name="Обычный 2 2 8" xfId="266"/>
    <cellStyle name="Обычный 2 2 8 2" xfId="267"/>
    <cellStyle name="Обычный 2 2 8 2 2" xfId="268"/>
    <cellStyle name="Обычный 2 2 8 2 3" xfId="269"/>
    <cellStyle name="Обычный 2 2 8 3" xfId="270"/>
    <cellStyle name="Обычный 2 2 8 4" xfId="271"/>
    <cellStyle name="Обычный 2 2 8 4 3" xfId="272"/>
    <cellStyle name="Обычный 2 2 8 4 3 5" xfId="273"/>
    <cellStyle name="Обычный 2 2 8 5" xfId="274"/>
    <cellStyle name="Обычный 2 2 9" xfId="275"/>
    <cellStyle name="Обычный 2 2 9 2" xfId="276"/>
    <cellStyle name="Обычный 2 2 9 3" xfId="277"/>
    <cellStyle name="Обычный 2 2 9 4" xfId="278"/>
    <cellStyle name="Обычный 2 2_30-ра" xfId="3"/>
    <cellStyle name="Обычный 3" xfId="279"/>
    <cellStyle name="Обычный 4" xfId="280"/>
    <cellStyle name="Обычный 4 10" xfId="281"/>
    <cellStyle name="Обычный 4 10 2" xfId="282"/>
    <cellStyle name="Обычный 4 11" xfId="283"/>
    <cellStyle name="Обычный 4 2" xfId="284"/>
    <cellStyle name="Обычный 4 2 2" xfId="285"/>
    <cellStyle name="Обычный 4 2 2 2" xfId="286"/>
    <cellStyle name="Обычный 4 2 2 2 2" xfId="287"/>
    <cellStyle name="Обычный 4 2 2 2 2 2" xfId="288"/>
    <cellStyle name="Обычный 4 2 2 2 2 2 2" xfId="289"/>
    <cellStyle name="Обычный 4 2 2 2 2 2 3" xfId="290"/>
    <cellStyle name="Обычный 4 2 2 2 2 3" xfId="291"/>
    <cellStyle name="Обычный 4 2 2 2 2 4" xfId="292"/>
    <cellStyle name="Обычный 4 2 2 2 3" xfId="293"/>
    <cellStyle name="Обычный 4 2 2 2 3 2" xfId="294"/>
    <cellStyle name="Обычный 4 2 2 2 3 3" xfId="295"/>
    <cellStyle name="Обычный 4 2 2 2 4" xfId="296"/>
    <cellStyle name="Обычный 4 2 2 2 5" xfId="297"/>
    <cellStyle name="Обычный 4 2 2 2 6" xfId="298"/>
    <cellStyle name="Обычный 4 2 2 3" xfId="299"/>
    <cellStyle name="Обычный 4 2 2 3 2" xfId="300"/>
    <cellStyle name="Обычный 4 2 2 3 2 2" xfId="301"/>
    <cellStyle name="Обычный 4 2 2 3 2 3" xfId="302"/>
    <cellStyle name="Обычный 4 2 2 3 3" xfId="303"/>
    <cellStyle name="Обычный 4 2 2 3 4" xfId="304"/>
    <cellStyle name="Обычный 4 2 2 3 5" xfId="305"/>
    <cellStyle name="Обычный 4 2 2 4" xfId="306"/>
    <cellStyle name="Обычный 4 2 2 4 2" xfId="307"/>
    <cellStyle name="Обычный 4 2 2 4 3" xfId="308"/>
    <cellStyle name="Обычный 4 2 2 4 4" xfId="309"/>
    <cellStyle name="Обычный 4 2 2 5" xfId="310"/>
    <cellStyle name="Обычный 4 2 2 5 2" xfId="311"/>
    <cellStyle name="Обычный 4 2 2 6" xfId="312"/>
    <cellStyle name="Обычный 4 2 2 6 2" xfId="313"/>
    <cellStyle name="Обычный 4 2 2 7" xfId="314"/>
    <cellStyle name="Обычный 4 2 3" xfId="315"/>
    <cellStyle name="Обычный 4 2 3 2" xfId="316"/>
    <cellStyle name="Обычный 4 2 3 2 2" xfId="317"/>
    <cellStyle name="Обычный 4 2 3 2 2 2" xfId="318"/>
    <cellStyle name="Обычный 4 2 3 2 2 3" xfId="319"/>
    <cellStyle name="Обычный 4 2 3 2 3" xfId="320"/>
    <cellStyle name="Обычный 4 2 3 2 4" xfId="321"/>
    <cellStyle name="Обычный 4 2 3 3" xfId="322"/>
    <cellStyle name="Обычный 4 2 3 3 2" xfId="323"/>
    <cellStyle name="Обычный 4 2 3 3 3" xfId="324"/>
    <cellStyle name="Обычный 4 2 3 4" xfId="325"/>
    <cellStyle name="Обычный 4 2 3 5" xfId="326"/>
    <cellStyle name="Обычный 4 2 3 6" xfId="327"/>
    <cellStyle name="Обычный 4 2 4" xfId="328"/>
    <cellStyle name="Обычный 4 2 4 2" xfId="329"/>
    <cellStyle name="Обычный 4 2 4 2 2" xfId="330"/>
    <cellStyle name="Обычный 4 2 4 2 3" xfId="331"/>
    <cellStyle name="Обычный 4 2 4 3" xfId="332"/>
    <cellStyle name="Обычный 4 2 4 4" xfId="333"/>
    <cellStyle name="Обычный 4 2 4 5" xfId="334"/>
    <cellStyle name="Обычный 4 2 5" xfId="335"/>
    <cellStyle name="Обычный 4 2 5 2" xfId="336"/>
    <cellStyle name="Обычный 4 2 5 3" xfId="337"/>
    <cellStyle name="Обычный 4 2 5 4" xfId="338"/>
    <cellStyle name="Обычный 4 2 6" xfId="339"/>
    <cellStyle name="Обычный 4 2 6 2" xfId="340"/>
    <cellStyle name="Обычный 4 2 7" xfId="341"/>
    <cellStyle name="Обычный 4 2 7 2" xfId="342"/>
    <cellStyle name="Обычный 4 2 8" xfId="343"/>
    <cellStyle name="Обычный 4 3" xfId="344"/>
    <cellStyle name="Обычный 4 3 2" xfId="345"/>
    <cellStyle name="Обычный 4 3 2 2" xfId="346"/>
    <cellStyle name="Обычный 4 3 2 2 2" xfId="347"/>
    <cellStyle name="Обычный 4 3 2 2 2 2" xfId="348"/>
    <cellStyle name="Обычный 4 3 2 2 2 2 2" xfId="349"/>
    <cellStyle name="Обычный 4 3 2 2 2 2 3" xfId="350"/>
    <cellStyle name="Обычный 4 3 2 2 2 3" xfId="351"/>
    <cellStyle name="Обычный 4 3 2 2 2 4" xfId="352"/>
    <cellStyle name="Обычный 4 3 2 2 3" xfId="353"/>
    <cellStyle name="Обычный 4 3 2 2 3 2" xfId="354"/>
    <cellStyle name="Обычный 4 3 2 2 3 3" xfId="355"/>
    <cellStyle name="Обычный 4 3 2 2 4" xfId="356"/>
    <cellStyle name="Обычный 4 3 2 2 5" xfId="357"/>
    <cellStyle name="Обычный 4 3 2 2 6" xfId="358"/>
    <cellStyle name="Обычный 4 3 2 3" xfId="359"/>
    <cellStyle name="Обычный 4 3 2 3 2" xfId="360"/>
    <cellStyle name="Обычный 4 3 2 3 2 2" xfId="361"/>
    <cellStyle name="Обычный 4 3 2 3 2 3" xfId="362"/>
    <cellStyle name="Обычный 4 3 2 3 3" xfId="363"/>
    <cellStyle name="Обычный 4 3 2 3 4" xfId="364"/>
    <cellStyle name="Обычный 4 3 2 3 5" xfId="365"/>
    <cellStyle name="Обычный 4 3 2 4" xfId="366"/>
    <cellStyle name="Обычный 4 3 2 4 2" xfId="367"/>
    <cellStyle name="Обычный 4 3 2 4 3" xfId="368"/>
    <cellStyle name="Обычный 4 3 2 4 4" xfId="369"/>
    <cellStyle name="Обычный 4 3 2 5" xfId="370"/>
    <cellStyle name="Обычный 4 3 2 5 2" xfId="371"/>
    <cellStyle name="Обычный 4 3 2 6" xfId="372"/>
    <cellStyle name="Обычный 4 3 2 6 2" xfId="373"/>
    <cellStyle name="Обычный 4 3 2 7" xfId="374"/>
    <cellStyle name="Обычный 4 3 3" xfId="375"/>
    <cellStyle name="Обычный 4 3 3 2" xfId="376"/>
    <cellStyle name="Обычный 4 3 3 2 2" xfId="377"/>
    <cellStyle name="Обычный 4 3 3 2 2 2" xfId="378"/>
    <cellStyle name="Обычный 4 3 3 2 2 3" xfId="379"/>
    <cellStyle name="Обычный 4 3 3 2 3" xfId="380"/>
    <cellStyle name="Обычный 4 3 3 2 4" xfId="381"/>
    <cellStyle name="Обычный 4 3 3 3" xfId="382"/>
    <cellStyle name="Обычный 4 3 3 3 2" xfId="383"/>
    <cellStyle name="Обычный 4 3 3 3 3" xfId="384"/>
    <cellStyle name="Обычный 4 3 3 4" xfId="385"/>
    <cellStyle name="Обычный 4 3 3 5" xfId="386"/>
    <cellStyle name="Обычный 4 3 3 6" xfId="387"/>
    <cellStyle name="Обычный 4 3 4" xfId="388"/>
    <cellStyle name="Обычный 4 3 4 2" xfId="389"/>
    <cellStyle name="Обычный 4 3 4 2 2" xfId="390"/>
    <cellStyle name="Обычный 4 3 4 2 3" xfId="391"/>
    <cellStyle name="Обычный 4 3 4 3" xfId="392"/>
    <cellStyle name="Обычный 4 3 4 4" xfId="393"/>
    <cellStyle name="Обычный 4 3 4 5" xfId="394"/>
    <cellStyle name="Обычный 4 3 5" xfId="395"/>
    <cellStyle name="Обычный 4 3 5 2" xfId="396"/>
    <cellStyle name="Обычный 4 3 5 3" xfId="397"/>
    <cellStyle name="Обычный 4 3 5 4" xfId="398"/>
    <cellStyle name="Обычный 4 3 6" xfId="399"/>
    <cellStyle name="Обычный 4 3 6 2" xfId="400"/>
    <cellStyle name="Обычный 4 3 7" xfId="401"/>
    <cellStyle name="Обычный 4 3 7 2" xfId="402"/>
    <cellStyle name="Обычный 4 3 8" xfId="403"/>
    <cellStyle name="Обычный 4 4" xfId="404"/>
    <cellStyle name="Обычный 4 4 2" xfId="405"/>
    <cellStyle name="Обычный 4 4 2 2" xfId="406"/>
    <cellStyle name="Обычный 4 4 2 2 2" xfId="407"/>
    <cellStyle name="Обычный 4 4 2 2 2 2" xfId="408"/>
    <cellStyle name="Обычный 4 4 2 2 2 3" xfId="409"/>
    <cellStyle name="Обычный 4 4 2 2 3" xfId="410"/>
    <cellStyle name="Обычный 4 4 2 2 4" xfId="411"/>
    <cellStyle name="Обычный 4 4 2 3" xfId="412"/>
    <cellStyle name="Обычный 4 4 2 3 2" xfId="413"/>
    <cellStyle name="Обычный 4 4 2 3 3" xfId="414"/>
    <cellStyle name="Обычный 4 4 2 4" xfId="415"/>
    <cellStyle name="Обычный 4 4 2 5" xfId="416"/>
    <cellStyle name="Обычный 4 4 2 6" xfId="417"/>
    <cellStyle name="Обычный 4 4 3" xfId="418"/>
    <cellStyle name="Обычный 4 4 3 2" xfId="419"/>
    <cellStyle name="Обычный 4 4 3 2 2" xfId="420"/>
    <cellStyle name="Обычный 4 4 3 2 3" xfId="421"/>
    <cellStyle name="Обычный 4 4 3 3" xfId="422"/>
    <cellStyle name="Обычный 4 4 3 4" xfId="423"/>
    <cellStyle name="Обычный 4 4 3 5" xfId="424"/>
    <cellStyle name="Обычный 4 4 4" xfId="425"/>
    <cellStyle name="Обычный 4 4 4 2" xfId="426"/>
    <cellStyle name="Обычный 4 4 4 3" xfId="427"/>
    <cellStyle name="Обычный 4 4 4 4" xfId="428"/>
    <cellStyle name="Обычный 4 4 5" xfId="429"/>
    <cellStyle name="Обычный 4 4 5 2" xfId="430"/>
    <cellStyle name="Обычный 4 4 6" xfId="431"/>
    <cellStyle name="Обычный 4 4 6 2" xfId="432"/>
    <cellStyle name="Обычный 4 4 7" xfId="433"/>
    <cellStyle name="Обычный 4 5" xfId="434"/>
    <cellStyle name="Обычный 4 5 2" xfId="435"/>
    <cellStyle name="Обычный 4 5 2 2" xfId="436"/>
    <cellStyle name="Обычный 4 5 2 2 2" xfId="437"/>
    <cellStyle name="Обычный 4 5 2 2 2 2" xfId="438"/>
    <cellStyle name="Обычный 4 5 2 2 2 3" xfId="439"/>
    <cellStyle name="Обычный 4 5 2 2 3" xfId="440"/>
    <cellStyle name="Обычный 4 5 2 2 4" xfId="441"/>
    <cellStyle name="Обычный 4 5 2 3" xfId="442"/>
    <cellStyle name="Обычный 4 5 2 3 2" xfId="443"/>
    <cellStyle name="Обычный 4 5 2 3 3" xfId="444"/>
    <cellStyle name="Обычный 4 5 2 4" xfId="445"/>
    <cellStyle name="Обычный 4 5 2 5" xfId="446"/>
    <cellStyle name="Обычный 4 5 2 6" xfId="447"/>
    <cellStyle name="Обычный 4 5 3" xfId="448"/>
    <cellStyle name="Обычный 4 5 3 2" xfId="449"/>
    <cellStyle name="Обычный 4 5 3 2 2" xfId="450"/>
    <cellStyle name="Обычный 4 5 3 2 3" xfId="451"/>
    <cellStyle name="Обычный 4 5 3 3" xfId="452"/>
    <cellStyle name="Обычный 4 5 3 4" xfId="453"/>
    <cellStyle name="Обычный 4 5 3 5" xfId="454"/>
    <cellStyle name="Обычный 4 5 4" xfId="455"/>
    <cellStyle name="Обычный 4 5 4 2" xfId="456"/>
    <cellStyle name="Обычный 4 5 4 3" xfId="457"/>
    <cellStyle name="Обычный 4 5 4 4" xfId="458"/>
    <cellStyle name="Обычный 4 5 5" xfId="459"/>
    <cellStyle name="Обычный 4 5 5 2" xfId="460"/>
    <cellStyle name="Обычный 4 5 6" xfId="461"/>
    <cellStyle name="Обычный 4 5 6 2" xfId="462"/>
    <cellStyle name="Обычный 4 5 7" xfId="463"/>
    <cellStyle name="Обычный 4 6" xfId="464"/>
    <cellStyle name="Обычный 4 6 2" xfId="465"/>
    <cellStyle name="Обычный 4 6 2 2" xfId="466"/>
    <cellStyle name="Обычный 4 6 2 2 2" xfId="467"/>
    <cellStyle name="Обычный 4 6 2 2 3" xfId="468"/>
    <cellStyle name="Обычный 4 6 2 3" xfId="469"/>
    <cellStyle name="Обычный 4 6 2 4" xfId="470"/>
    <cellStyle name="Обычный 4 6 3" xfId="471"/>
    <cellStyle name="Обычный 4 6 3 2" xfId="472"/>
    <cellStyle name="Обычный 4 6 3 3" xfId="473"/>
    <cellStyle name="Обычный 4 6 4" xfId="474"/>
    <cellStyle name="Обычный 4 6 5" xfId="475"/>
    <cellStyle name="Обычный 4 6 6" xfId="476"/>
    <cellStyle name="Обычный 4 7" xfId="477"/>
    <cellStyle name="Обычный 4 7 2" xfId="478"/>
    <cellStyle name="Обычный 4 7 2 2" xfId="479"/>
    <cellStyle name="Обычный 4 7 2 3" xfId="480"/>
    <cellStyle name="Обычный 4 7 3" xfId="481"/>
    <cellStyle name="Обычный 4 7 4" xfId="482"/>
    <cellStyle name="Обычный 4 7 5" xfId="483"/>
    <cellStyle name="Обычный 4 8" xfId="484"/>
    <cellStyle name="Обычный 4 8 2" xfId="485"/>
    <cellStyle name="Обычный 4 8 3" xfId="486"/>
    <cellStyle name="Обычный 4 8 4" xfId="487"/>
    <cellStyle name="Обычный 4 9" xfId="488"/>
    <cellStyle name="Обычный 4 9 2" xfId="489"/>
    <cellStyle name="Процентный 2" xfId="490"/>
    <cellStyle name="Процентный 2 2" xfId="491"/>
    <cellStyle name="Процентный 3" xfId="492"/>
    <cellStyle name="Процентный 4" xfId="493"/>
    <cellStyle name="Финансовый" xfId="1" builtinId="3"/>
    <cellStyle name="Финансовый 2" xfId="494"/>
    <cellStyle name="Финансовый 2 2" xfId="4"/>
    <cellStyle name="Финансовый 3" xfId="495"/>
    <cellStyle name="Финансовый 3 2" xfId="496"/>
    <cellStyle name="Финансовый 4" xfId="497"/>
    <cellStyle name="Финансовый 5" xfId="498"/>
    <cellStyle name="Финансовый 6" xfId="499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9999FF"/>
  </sheetPr>
  <dimension ref="A1:P160"/>
  <sheetViews>
    <sheetView tabSelected="1" zoomScale="37" zoomScaleNormal="37" zoomScaleSheetLayoutView="46" workbookViewId="0">
      <selection activeCell="AB16" sqref="AB16"/>
    </sheetView>
  </sheetViews>
  <sheetFormatPr defaultRowHeight="26.25" x14ac:dyDescent="0.4"/>
  <cols>
    <col min="1" max="1" width="10.140625" style="1" customWidth="1"/>
    <col min="2" max="2" width="42.5703125" customWidth="1"/>
    <col min="3" max="3" width="19.42578125" customWidth="1"/>
    <col min="4" max="4" width="24.28515625" customWidth="1"/>
    <col min="5" max="5" width="37.42578125" customWidth="1"/>
    <col min="6" max="6" width="45.5703125" customWidth="1"/>
    <col min="7" max="7" width="35.42578125" customWidth="1"/>
    <col min="8" max="8" width="34.140625" customWidth="1"/>
    <col min="9" max="9" width="33.140625" customWidth="1"/>
    <col min="10" max="10" width="31.5703125" customWidth="1"/>
    <col min="11" max="11" width="29.42578125" customWidth="1"/>
    <col min="12" max="12" width="30.42578125" customWidth="1"/>
    <col min="13" max="13" width="26.85546875" customWidth="1"/>
    <col min="14" max="14" width="26.42578125" hidden="1" customWidth="1"/>
    <col min="15" max="15" width="28.42578125" customWidth="1"/>
    <col min="16" max="16" width="31" customWidth="1"/>
    <col min="17" max="17" width="24.85546875" customWidth="1"/>
  </cols>
  <sheetData>
    <row r="1" spans="1:16" ht="23.45" customHeight="1" x14ac:dyDescent="0.4">
      <c r="P1" s="2"/>
    </row>
    <row r="2" spans="1:16" ht="40.5" customHeight="1" x14ac:dyDescent="0.65">
      <c r="A2" s="39" t="s">
        <v>0</v>
      </c>
      <c r="B2" s="39"/>
      <c r="C2" s="39"/>
      <c r="D2" s="39"/>
      <c r="E2" s="39"/>
      <c r="F2" s="39"/>
      <c r="G2" s="39"/>
      <c r="H2" s="39"/>
      <c r="I2" s="39"/>
      <c r="J2" s="39"/>
      <c r="K2" s="39"/>
      <c r="L2" s="39"/>
      <c r="M2" s="39"/>
      <c r="N2" s="39"/>
      <c r="O2" s="39"/>
    </row>
    <row r="3" spans="1:16" ht="23.45" customHeight="1" x14ac:dyDescent="0.4"/>
    <row r="4" spans="1:16" s="44" customFormat="1" ht="45.6" customHeight="1" x14ac:dyDescent="0.25">
      <c r="A4" s="41" t="s">
        <v>1</v>
      </c>
      <c r="B4" s="41" t="s">
        <v>2</v>
      </c>
      <c r="C4" s="41" t="s">
        <v>3</v>
      </c>
      <c r="D4" s="41" t="s">
        <v>4</v>
      </c>
      <c r="E4" s="40" t="s">
        <v>5</v>
      </c>
      <c r="F4" s="40"/>
      <c r="G4" s="40"/>
      <c r="H4" s="40"/>
      <c r="I4" s="40"/>
      <c r="J4" s="40"/>
      <c r="K4" s="40"/>
      <c r="L4" s="40"/>
      <c r="M4" s="40"/>
      <c r="N4" s="42" t="s">
        <v>6</v>
      </c>
      <c r="O4" s="43" t="s">
        <v>7</v>
      </c>
      <c r="P4" s="41" t="s">
        <v>8</v>
      </c>
    </row>
    <row r="5" spans="1:16" s="44" customFormat="1" ht="118.5" customHeight="1" x14ac:dyDescent="0.25">
      <c r="A5" s="41"/>
      <c r="B5" s="41"/>
      <c r="C5" s="41"/>
      <c r="D5" s="41"/>
      <c r="E5" s="3" t="s">
        <v>9</v>
      </c>
      <c r="F5" s="3" t="s">
        <v>10</v>
      </c>
      <c r="G5" s="4" t="s">
        <v>11</v>
      </c>
      <c r="H5" s="3" t="s">
        <v>12</v>
      </c>
      <c r="I5" s="3" t="s">
        <v>13</v>
      </c>
      <c r="J5" s="3" t="s">
        <v>14</v>
      </c>
      <c r="K5" s="3" t="s">
        <v>15</v>
      </c>
      <c r="L5" s="3" t="s">
        <v>16</v>
      </c>
      <c r="M5" s="3" t="s">
        <v>17</v>
      </c>
      <c r="N5" s="42"/>
      <c r="O5" s="43"/>
      <c r="P5" s="41"/>
    </row>
    <row r="6" spans="1:16" s="44" customFormat="1" ht="44.25" customHeight="1" x14ac:dyDescent="0.25">
      <c r="A6" s="45">
        <v>1</v>
      </c>
      <c r="B6" s="46">
        <v>2</v>
      </c>
      <c r="C6" s="46">
        <v>3</v>
      </c>
      <c r="D6" s="46">
        <v>4</v>
      </c>
      <c r="E6" s="5">
        <v>5</v>
      </c>
      <c r="F6" s="5">
        <v>6</v>
      </c>
      <c r="G6" s="6">
        <v>7</v>
      </c>
      <c r="H6" s="5">
        <v>8</v>
      </c>
      <c r="I6" s="5">
        <v>9</v>
      </c>
      <c r="J6" s="5">
        <v>10</v>
      </c>
      <c r="K6" s="7" t="s">
        <v>18</v>
      </c>
      <c r="L6" s="7" t="s">
        <v>19</v>
      </c>
      <c r="M6" s="7" t="s">
        <v>20</v>
      </c>
      <c r="N6" s="47" t="s">
        <v>21</v>
      </c>
      <c r="O6" s="48">
        <v>13</v>
      </c>
      <c r="P6" s="46">
        <v>14</v>
      </c>
    </row>
    <row r="7" spans="1:16" s="44" customFormat="1" ht="112.5" customHeight="1" x14ac:dyDescent="0.25">
      <c r="A7" s="41"/>
      <c r="B7" s="49" t="s">
        <v>22</v>
      </c>
      <c r="C7" s="50">
        <f>C14+C21+C28+C35+C42+C49+C56+C63+C70+C77+C84+C91+C98+C105+C112+C119+C126++C133+C140+C147+C154</f>
        <v>231</v>
      </c>
      <c r="D7" s="51" t="s">
        <v>23</v>
      </c>
      <c r="E7" s="8">
        <f>E8+E9+E10+E11+E12</f>
        <v>5487488.83421</v>
      </c>
      <c r="F7" s="8">
        <f>F8+F9+F10+F11+F12</f>
        <v>6021941.184129999</v>
      </c>
      <c r="G7" s="8">
        <f t="shared" ref="G7:H7" si="0">G8+G9+G10+G11+G12</f>
        <v>3685995.9890700001</v>
      </c>
      <c r="H7" s="8">
        <f t="shared" si="0"/>
        <v>3679754.22798</v>
      </c>
      <c r="I7" s="8">
        <f>I8+I9+I10+I11+I12</f>
        <v>3189458.112389999</v>
      </c>
      <c r="J7" s="9">
        <f>I7-G7</f>
        <v>-496537.87668000115</v>
      </c>
      <c r="K7" s="8">
        <f>IF(I7=0, ,I7/H7*100)</f>
        <v>86.675846124126906</v>
      </c>
      <c r="L7" s="8">
        <f t="shared" ref="L7:L69" si="1">IF(I7=0,0,I7/G7*100)</f>
        <v>86.52907170402861</v>
      </c>
      <c r="M7" s="9">
        <f t="shared" ref="M7:M70" si="2">IF(I7=0,0,I7/F7*100)</f>
        <v>52.963953231482549</v>
      </c>
      <c r="N7" s="38"/>
      <c r="O7" s="43" t="s">
        <v>24</v>
      </c>
      <c r="P7" s="52"/>
    </row>
    <row r="8" spans="1:16" s="44" customFormat="1" ht="112.5" customHeight="1" x14ac:dyDescent="0.25">
      <c r="A8" s="41"/>
      <c r="B8" s="49"/>
      <c r="C8" s="53"/>
      <c r="D8" s="54" t="s">
        <v>25</v>
      </c>
      <c r="E8" s="55">
        <f t="shared" ref="E8:I13" si="3">E15+E22+E29+E36+E43+E50+E57+E64+E71+E78+E85+E92+E99+E106+E113+E120+E127+E134+E141+E148+E155</f>
        <v>28351.7</v>
      </c>
      <c r="F8" s="56">
        <f>F15+F22+F29+F36+F43+F50+F57+F64+F71+F78+F85+F92+F99+F106+F113+F120+F127+F134+F141+F148+F155</f>
        <v>18855.493000000002</v>
      </c>
      <c r="G8" s="56">
        <f t="shared" ref="G8:I8" si="4">G15+G22+G29+G36+G43+G50+G57+G64+G71+G78+G85+G92+G99+G106+G113+G120+G127+G134+G141+G148+G155</f>
        <v>16601.673000000003</v>
      </c>
      <c r="H8" s="56">
        <f t="shared" si="4"/>
        <v>18108.5</v>
      </c>
      <c r="I8" s="56">
        <f t="shared" si="4"/>
        <v>16256.900000000001</v>
      </c>
      <c r="J8" s="57">
        <f>I8-G8</f>
        <v>-344.77300000000105</v>
      </c>
      <c r="K8" s="56">
        <f t="shared" ref="K8:K71" si="5">IF(I8=0, ,I8/H8*100)</f>
        <v>89.774967556672294</v>
      </c>
      <c r="L8" s="56">
        <f t="shared" si="1"/>
        <v>97.923263516875664</v>
      </c>
      <c r="M8" s="56">
        <f t="shared" si="2"/>
        <v>86.218376788132773</v>
      </c>
      <c r="N8" s="38"/>
      <c r="O8" s="43"/>
      <c r="P8" s="52"/>
    </row>
    <row r="9" spans="1:16" s="44" customFormat="1" ht="112.5" customHeight="1" x14ac:dyDescent="0.25">
      <c r="A9" s="41"/>
      <c r="B9" s="49"/>
      <c r="C9" s="53"/>
      <c r="D9" s="54" t="s">
        <v>26</v>
      </c>
      <c r="E9" s="55">
        <f t="shared" si="3"/>
        <v>1636729.74</v>
      </c>
      <c r="F9" s="56">
        <f t="shared" si="3"/>
        <v>2040340.4878500002</v>
      </c>
      <c r="G9" s="56">
        <f t="shared" si="3"/>
        <v>1589918.95985</v>
      </c>
      <c r="H9" s="56">
        <f t="shared" si="3"/>
        <v>1567101.5997199998</v>
      </c>
      <c r="I9" s="56">
        <f t="shared" si="3"/>
        <v>1496671.6632099997</v>
      </c>
      <c r="J9" s="57">
        <f t="shared" ref="J9:J13" si="6">I9-G9</f>
        <v>-93247.296640000306</v>
      </c>
      <c r="K9" s="56">
        <f t="shared" si="5"/>
        <v>95.505719825531159</v>
      </c>
      <c r="L9" s="56">
        <f t="shared" si="1"/>
        <v>94.135091221957779</v>
      </c>
      <c r="M9" s="56">
        <f t="shared" si="2"/>
        <v>73.354014789321312</v>
      </c>
      <c r="N9" s="38"/>
      <c r="O9" s="43"/>
      <c r="P9" s="52"/>
    </row>
    <row r="10" spans="1:16" s="44" customFormat="1" ht="112.5" customHeight="1" x14ac:dyDescent="0.25">
      <c r="A10" s="41"/>
      <c r="B10" s="49"/>
      <c r="C10" s="53"/>
      <c r="D10" s="54" t="s">
        <v>27</v>
      </c>
      <c r="E10" s="55">
        <f t="shared" si="3"/>
        <v>1370825.1409200002</v>
      </c>
      <c r="F10" s="56">
        <f t="shared" si="3"/>
        <v>2291409.3982199999</v>
      </c>
      <c r="G10" s="56">
        <f t="shared" si="3"/>
        <v>1914282.3747700001</v>
      </c>
      <c r="H10" s="56">
        <f t="shared" si="3"/>
        <v>1930109.5433800004</v>
      </c>
      <c r="I10" s="56">
        <f t="shared" si="3"/>
        <v>1527764.426</v>
      </c>
      <c r="J10" s="57">
        <f t="shared" si="6"/>
        <v>-386517.94877000013</v>
      </c>
      <c r="K10" s="56">
        <f t="shared" si="5"/>
        <v>79.154285892218581</v>
      </c>
      <c r="L10" s="56">
        <f t="shared" si="1"/>
        <v>79.808728646083878</v>
      </c>
      <c r="M10" s="56">
        <f t="shared" si="2"/>
        <v>66.673568991503203</v>
      </c>
      <c r="N10" s="38"/>
      <c r="O10" s="43"/>
      <c r="P10" s="52"/>
    </row>
    <row r="11" spans="1:16" s="44" customFormat="1" ht="112.5" customHeight="1" x14ac:dyDescent="0.25">
      <c r="A11" s="41"/>
      <c r="B11" s="49"/>
      <c r="C11" s="53"/>
      <c r="D11" s="58" t="s">
        <v>28</v>
      </c>
      <c r="E11" s="55">
        <f>E18+E25+E32+E39+E46+E53+E60+E67+E74+E81+E88+E95+E102+E109+E116+E123+E130+E137+E144+E151+E158</f>
        <v>17020.8</v>
      </c>
      <c r="F11" s="56">
        <f t="shared" si="3"/>
        <v>408023.97908999998</v>
      </c>
      <c r="G11" s="56">
        <f t="shared" si="3"/>
        <v>165192.98144999996</v>
      </c>
      <c r="H11" s="56">
        <f t="shared" si="3"/>
        <v>164434.58487999998</v>
      </c>
      <c r="I11" s="56">
        <f t="shared" si="3"/>
        <v>139040.82318000001</v>
      </c>
      <c r="J11" s="57">
        <f t="shared" si="6"/>
        <v>-26152.158269999956</v>
      </c>
      <c r="K11" s="56">
        <f t="shared" si="5"/>
        <v>84.556921697140737</v>
      </c>
      <c r="L11" s="56">
        <f t="shared" si="1"/>
        <v>84.168723125857738</v>
      </c>
      <c r="M11" s="56">
        <f t="shared" si="2"/>
        <v>34.076630371111364</v>
      </c>
      <c r="N11" s="38"/>
      <c r="O11" s="43"/>
      <c r="P11" s="52"/>
    </row>
    <row r="12" spans="1:16" s="44" customFormat="1" ht="112.5" customHeight="1" x14ac:dyDescent="0.25">
      <c r="A12" s="41"/>
      <c r="B12" s="49"/>
      <c r="C12" s="53"/>
      <c r="D12" s="59" t="s">
        <v>29</v>
      </c>
      <c r="E12" s="55">
        <f>E19+E26+E33+E40+E47+E54+E61+E68+E75+E82+E89+E96+E103+E110+E117+E124+E131+E138+E145+E152+E159</f>
        <v>2434561.4532900001</v>
      </c>
      <c r="F12" s="56">
        <f t="shared" si="3"/>
        <v>1263311.8259699999</v>
      </c>
      <c r="G12" s="56">
        <f t="shared" si="3"/>
        <v>0</v>
      </c>
      <c r="H12" s="56">
        <f t="shared" si="3"/>
        <v>0</v>
      </c>
      <c r="I12" s="56">
        <f t="shared" si="3"/>
        <v>9724.2999999999993</v>
      </c>
      <c r="J12" s="57">
        <f t="shared" si="6"/>
        <v>9724.2999999999993</v>
      </c>
      <c r="K12" s="56">
        <v>0</v>
      </c>
      <c r="L12" s="56">
        <v>0</v>
      </c>
      <c r="M12" s="56">
        <f t="shared" si="2"/>
        <v>0.7697466136306812</v>
      </c>
      <c r="N12" s="38"/>
      <c r="O12" s="43"/>
      <c r="P12" s="52"/>
    </row>
    <row r="13" spans="1:16" s="44" customFormat="1" ht="112.5" customHeight="1" x14ac:dyDescent="0.25">
      <c r="A13" s="41"/>
      <c r="B13" s="49"/>
      <c r="C13" s="60"/>
      <c r="D13" s="61" t="s">
        <v>30</v>
      </c>
      <c r="E13" s="55">
        <f>E20+E27+E34+E41+E48+E55+E62+E69+E76+E83+E90+E97+E104+E111+E118+E125+E132+E139+E146+E153+E160</f>
        <v>17000</v>
      </c>
      <c r="F13" s="56">
        <f t="shared" si="3"/>
        <v>19809</v>
      </c>
      <c r="G13" s="56">
        <f t="shared" si="3"/>
        <v>0</v>
      </c>
      <c r="H13" s="56">
        <f t="shared" si="3"/>
        <v>0</v>
      </c>
      <c r="I13" s="56">
        <f t="shared" si="3"/>
        <v>0</v>
      </c>
      <c r="J13" s="10">
        <f t="shared" si="6"/>
        <v>0</v>
      </c>
      <c r="K13" s="56">
        <f t="shared" si="5"/>
        <v>0</v>
      </c>
      <c r="L13" s="56">
        <f t="shared" si="1"/>
        <v>0</v>
      </c>
      <c r="M13" s="56">
        <f t="shared" si="2"/>
        <v>0</v>
      </c>
      <c r="N13" s="38"/>
      <c r="O13" s="43"/>
      <c r="P13" s="52"/>
    </row>
    <row r="14" spans="1:16" ht="117" customHeight="1" x14ac:dyDescent="0.25">
      <c r="A14" s="62">
        <v>1</v>
      </c>
      <c r="B14" s="63" t="s">
        <v>31</v>
      </c>
      <c r="C14" s="64">
        <v>25</v>
      </c>
      <c r="D14" s="51" t="s">
        <v>23</v>
      </c>
      <c r="E14" s="8">
        <f>E15+E16+E17+E19</f>
        <v>1416227.8</v>
      </c>
      <c r="F14" s="8">
        <f t="shared" ref="F14:I14" si="7">F15+F16+F17+F19</f>
        <v>1540808.7</v>
      </c>
      <c r="G14" s="8">
        <f t="shared" si="7"/>
        <v>1349450.51</v>
      </c>
      <c r="H14" s="8">
        <f t="shared" si="7"/>
        <v>1321576.8036</v>
      </c>
      <c r="I14" s="8">
        <f t="shared" si="7"/>
        <v>1295601.3693700002</v>
      </c>
      <c r="J14" s="9">
        <f>I14-G14</f>
        <v>-53849.140629999805</v>
      </c>
      <c r="K14" s="8">
        <f t="shared" si="5"/>
        <v>98.034511943668946</v>
      </c>
      <c r="L14" s="8">
        <f t="shared" si="1"/>
        <v>96.009550536981166</v>
      </c>
      <c r="M14" s="9">
        <f t="shared" si="2"/>
        <v>84.085803083147198</v>
      </c>
      <c r="N14" s="28"/>
      <c r="O14" s="43" t="s">
        <v>32</v>
      </c>
      <c r="P14" s="36" t="s">
        <v>33</v>
      </c>
    </row>
    <row r="15" spans="1:16" ht="117" customHeight="1" x14ac:dyDescent="0.25">
      <c r="A15" s="62"/>
      <c r="B15" s="63"/>
      <c r="C15" s="64"/>
      <c r="D15" s="54" t="s">
        <v>25</v>
      </c>
      <c r="E15" s="11">
        <v>0</v>
      </c>
      <c r="F15" s="11">
        <v>3400</v>
      </c>
      <c r="G15" s="11">
        <v>3400</v>
      </c>
      <c r="H15" s="11">
        <v>3400</v>
      </c>
      <c r="I15" s="11">
        <v>3400</v>
      </c>
      <c r="J15" s="11">
        <f>I15-G15</f>
        <v>0</v>
      </c>
      <c r="K15" s="12">
        <f t="shared" si="5"/>
        <v>100</v>
      </c>
      <c r="L15" s="12">
        <f t="shared" si="1"/>
        <v>100</v>
      </c>
      <c r="M15" s="13">
        <f t="shared" si="2"/>
        <v>100</v>
      </c>
      <c r="N15" s="28"/>
      <c r="O15" s="43"/>
      <c r="P15" s="37"/>
    </row>
    <row r="16" spans="1:16" ht="117" customHeight="1" x14ac:dyDescent="0.25">
      <c r="A16" s="62"/>
      <c r="B16" s="63"/>
      <c r="C16" s="64"/>
      <c r="D16" s="54" t="s">
        <v>26</v>
      </c>
      <c r="E16" s="11">
        <v>1171507.1000000001</v>
      </c>
      <c r="F16" s="11">
        <v>1146998.6000000001</v>
      </c>
      <c r="G16" s="11">
        <v>1012700.2</v>
      </c>
      <c r="H16" s="11">
        <v>985269</v>
      </c>
      <c r="I16" s="11">
        <v>960790.52577000007</v>
      </c>
      <c r="J16" s="14">
        <f t="shared" ref="J16:J20" si="8">I16-G16</f>
        <v>-51909.674229999888</v>
      </c>
      <c r="K16" s="12">
        <f t="shared" si="5"/>
        <v>97.51555420600873</v>
      </c>
      <c r="L16" s="12">
        <f t="shared" si="1"/>
        <v>94.874132124196294</v>
      </c>
      <c r="M16" s="15">
        <f t="shared" si="2"/>
        <v>83.765623233541874</v>
      </c>
      <c r="N16" s="28"/>
      <c r="O16" s="43"/>
      <c r="P16" s="37"/>
    </row>
    <row r="17" spans="1:16" ht="117" customHeight="1" x14ac:dyDescent="0.25">
      <c r="A17" s="62"/>
      <c r="B17" s="63"/>
      <c r="C17" s="64"/>
      <c r="D17" s="54" t="s">
        <v>27</v>
      </c>
      <c r="E17" s="11">
        <v>231260.7</v>
      </c>
      <c r="F17" s="11">
        <v>377624.79999999993</v>
      </c>
      <c r="G17" s="11">
        <v>333350.31</v>
      </c>
      <c r="H17" s="11">
        <v>332907.80359999998</v>
      </c>
      <c r="I17" s="11">
        <v>321686.54359999998</v>
      </c>
      <c r="J17" s="14">
        <f t="shared" si="8"/>
        <v>-11663.766400000022</v>
      </c>
      <c r="K17" s="12">
        <f t="shared" si="5"/>
        <v>96.629319025070757</v>
      </c>
      <c r="L17" s="12">
        <f t="shared" si="1"/>
        <v>96.50104828161102</v>
      </c>
      <c r="M17" s="15">
        <f t="shared" si="2"/>
        <v>85.186816014202478</v>
      </c>
      <c r="N17" s="28"/>
      <c r="O17" s="43"/>
      <c r="P17" s="37"/>
    </row>
    <row r="18" spans="1:16" ht="117" customHeight="1" x14ac:dyDescent="0.25">
      <c r="A18" s="62"/>
      <c r="B18" s="63"/>
      <c r="C18" s="64"/>
      <c r="D18" s="58" t="s">
        <v>28</v>
      </c>
      <c r="E18" s="11">
        <v>0</v>
      </c>
      <c r="F18" s="11">
        <v>0</v>
      </c>
      <c r="G18" s="11">
        <v>0</v>
      </c>
      <c r="H18" s="11">
        <v>0</v>
      </c>
      <c r="I18" s="11">
        <v>0</v>
      </c>
      <c r="J18" s="11">
        <f t="shared" si="8"/>
        <v>0</v>
      </c>
      <c r="K18" s="12">
        <f t="shared" si="5"/>
        <v>0</v>
      </c>
      <c r="L18" s="12">
        <f t="shared" si="1"/>
        <v>0</v>
      </c>
      <c r="M18" s="15">
        <f t="shared" si="2"/>
        <v>0</v>
      </c>
      <c r="N18" s="28"/>
      <c r="O18" s="43"/>
      <c r="P18" s="37"/>
    </row>
    <row r="19" spans="1:16" ht="117" customHeight="1" x14ac:dyDescent="0.25">
      <c r="A19" s="62"/>
      <c r="B19" s="63"/>
      <c r="C19" s="64"/>
      <c r="D19" s="59" t="s">
        <v>29</v>
      </c>
      <c r="E19" s="11">
        <v>13460</v>
      </c>
      <c r="F19" s="16">
        <v>12785.3</v>
      </c>
      <c r="G19" s="11">
        <v>0</v>
      </c>
      <c r="H19" s="11">
        <v>0</v>
      </c>
      <c r="I19" s="11">
        <v>9724.2999999999993</v>
      </c>
      <c r="J19" s="14">
        <f t="shared" si="8"/>
        <v>9724.2999999999993</v>
      </c>
      <c r="K19" s="12">
        <v>0</v>
      </c>
      <c r="L19" s="12">
        <v>0</v>
      </c>
      <c r="M19" s="13">
        <f t="shared" si="2"/>
        <v>76.058442117118872</v>
      </c>
      <c r="N19" s="28"/>
      <c r="O19" s="43"/>
      <c r="P19" s="37"/>
    </row>
    <row r="20" spans="1:16" ht="117" customHeight="1" x14ac:dyDescent="0.25">
      <c r="A20" s="62"/>
      <c r="B20" s="63"/>
      <c r="C20" s="64"/>
      <c r="D20" s="61" t="s">
        <v>30</v>
      </c>
      <c r="E20" s="11">
        <v>6000</v>
      </c>
      <c r="F20" s="16">
        <v>8809</v>
      </c>
      <c r="G20" s="11">
        <v>0</v>
      </c>
      <c r="H20" s="11">
        <v>0</v>
      </c>
      <c r="I20" s="11">
        <v>0</v>
      </c>
      <c r="J20" s="17">
        <f t="shared" si="8"/>
        <v>0</v>
      </c>
      <c r="K20" s="12">
        <f t="shared" si="5"/>
        <v>0</v>
      </c>
      <c r="L20" s="12">
        <f t="shared" si="1"/>
        <v>0</v>
      </c>
      <c r="M20" s="13">
        <f t="shared" si="2"/>
        <v>0</v>
      </c>
      <c r="N20" s="28"/>
      <c r="O20" s="43"/>
      <c r="P20" s="37"/>
    </row>
    <row r="21" spans="1:16" ht="109.5" customHeight="1" x14ac:dyDescent="0.25">
      <c r="A21" s="62">
        <v>2</v>
      </c>
      <c r="B21" s="63" t="s">
        <v>34</v>
      </c>
      <c r="C21" s="64">
        <v>10</v>
      </c>
      <c r="D21" s="51" t="s">
        <v>23</v>
      </c>
      <c r="E21" s="8">
        <f>E22+E23+E24+E26</f>
        <v>5835.65</v>
      </c>
      <c r="F21" s="8">
        <f t="shared" ref="F21:I21" si="9">F22+F23+F24+F26</f>
        <v>7023.7</v>
      </c>
      <c r="G21" s="8">
        <f t="shared" si="9"/>
        <v>1748</v>
      </c>
      <c r="H21" s="8">
        <f t="shared" si="9"/>
        <v>1748</v>
      </c>
      <c r="I21" s="8">
        <f t="shared" si="9"/>
        <v>1746.1</v>
      </c>
      <c r="J21" s="9">
        <f>I21-G21</f>
        <v>-1.9000000000000909</v>
      </c>
      <c r="K21" s="8">
        <f t="shared" si="5"/>
        <v>99.891304347826079</v>
      </c>
      <c r="L21" s="8">
        <f t="shared" si="1"/>
        <v>99.891304347826079</v>
      </c>
      <c r="M21" s="9">
        <f t="shared" si="2"/>
        <v>24.86011646283298</v>
      </c>
      <c r="N21" s="28"/>
      <c r="O21" s="43" t="s">
        <v>35</v>
      </c>
      <c r="P21" s="65" t="s">
        <v>36</v>
      </c>
    </row>
    <row r="22" spans="1:16" ht="109.5" customHeight="1" x14ac:dyDescent="0.25">
      <c r="A22" s="62"/>
      <c r="B22" s="63"/>
      <c r="C22" s="64"/>
      <c r="D22" s="54" t="s">
        <v>25</v>
      </c>
      <c r="E22" s="11">
        <v>0</v>
      </c>
      <c r="F22" s="11">
        <v>0</v>
      </c>
      <c r="G22" s="11">
        <v>0</v>
      </c>
      <c r="H22" s="11">
        <v>0</v>
      </c>
      <c r="I22" s="11">
        <v>0</v>
      </c>
      <c r="J22" s="11">
        <f>I22-G22</f>
        <v>0</v>
      </c>
      <c r="K22" s="12">
        <f t="shared" si="5"/>
        <v>0</v>
      </c>
      <c r="L22" s="12">
        <f t="shared" si="1"/>
        <v>0</v>
      </c>
      <c r="M22" s="13">
        <f t="shared" si="2"/>
        <v>0</v>
      </c>
      <c r="N22" s="28"/>
      <c r="O22" s="43"/>
      <c r="P22" s="66"/>
    </row>
    <row r="23" spans="1:16" ht="109.5" customHeight="1" x14ac:dyDescent="0.25">
      <c r="A23" s="62"/>
      <c r="B23" s="63"/>
      <c r="C23" s="64"/>
      <c r="D23" s="54" t="s">
        <v>26</v>
      </c>
      <c r="E23" s="11">
        <v>0</v>
      </c>
      <c r="F23" s="11">
        <v>0</v>
      </c>
      <c r="G23" s="11">
        <v>0</v>
      </c>
      <c r="H23" s="11">
        <v>0</v>
      </c>
      <c r="I23" s="11">
        <v>0</v>
      </c>
      <c r="J23" s="11">
        <f t="shared" ref="J23:J27" si="10">I23-G23</f>
        <v>0</v>
      </c>
      <c r="K23" s="12">
        <f t="shared" si="5"/>
        <v>0</v>
      </c>
      <c r="L23" s="12">
        <f t="shared" si="1"/>
        <v>0</v>
      </c>
      <c r="M23" s="15">
        <f t="shared" si="2"/>
        <v>0</v>
      </c>
      <c r="N23" s="28"/>
      <c r="O23" s="43"/>
      <c r="P23" s="66"/>
    </row>
    <row r="24" spans="1:16" ht="109.5" customHeight="1" x14ac:dyDescent="0.25">
      <c r="A24" s="62"/>
      <c r="B24" s="63"/>
      <c r="C24" s="64"/>
      <c r="D24" s="54" t="s">
        <v>27</v>
      </c>
      <c r="E24" s="11">
        <v>610</v>
      </c>
      <c r="F24" s="11">
        <v>1798</v>
      </c>
      <c r="G24" s="11">
        <v>1748</v>
      </c>
      <c r="H24" s="11">
        <v>1748</v>
      </c>
      <c r="I24" s="11">
        <v>1746.1</v>
      </c>
      <c r="J24" s="14">
        <f t="shared" si="10"/>
        <v>-1.9000000000000909</v>
      </c>
      <c r="K24" s="12">
        <f t="shared" si="5"/>
        <v>99.891304347826079</v>
      </c>
      <c r="L24" s="12">
        <f>IF(I24=0,0,I24/G24*100)</f>
        <v>99.891304347826079</v>
      </c>
      <c r="M24" s="15">
        <f t="shared" si="2"/>
        <v>97.113459399332598</v>
      </c>
      <c r="N24" s="28"/>
      <c r="O24" s="43"/>
      <c r="P24" s="66"/>
    </row>
    <row r="25" spans="1:16" ht="109.5" customHeight="1" x14ac:dyDescent="0.25">
      <c r="A25" s="62"/>
      <c r="B25" s="63"/>
      <c r="C25" s="64"/>
      <c r="D25" s="58" t="s">
        <v>28</v>
      </c>
      <c r="E25" s="11">
        <v>0</v>
      </c>
      <c r="F25" s="11">
        <v>0</v>
      </c>
      <c r="G25" s="11">
        <v>0</v>
      </c>
      <c r="H25" s="11">
        <v>0</v>
      </c>
      <c r="I25" s="11">
        <v>0</v>
      </c>
      <c r="J25" s="11">
        <f t="shared" si="10"/>
        <v>0</v>
      </c>
      <c r="K25" s="12">
        <f t="shared" si="5"/>
        <v>0</v>
      </c>
      <c r="L25" s="12">
        <f t="shared" si="1"/>
        <v>0</v>
      </c>
      <c r="M25" s="12">
        <f t="shared" si="2"/>
        <v>0</v>
      </c>
      <c r="N25" s="28"/>
      <c r="O25" s="43"/>
      <c r="P25" s="66"/>
    </row>
    <row r="26" spans="1:16" ht="109.5" customHeight="1" x14ac:dyDescent="0.25">
      <c r="A26" s="62"/>
      <c r="B26" s="63"/>
      <c r="C26" s="64"/>
      <c r="D26" s="59" t="s">
        <v>29</v>
      </c>
      <c r="E26" s="11">
        <v>5225.6499999999996</v>
      </c>
      <c r="F26" s="16">
        <v>5225.7</v>
      </c>
      <c r="G26" s="11">
        <v>0</v>
      </c>
      <c r="H26" s="11">
        <v>0</v>
      </c>
      <c r="I26" s="11">
        <v>0</v>
      </c>
      <c r="J26" s="17">
        <f t="shared" si="10"/>
        <v>0</v>
      </c>
      <c r="K26" s="12">
        <f t="shared" si="5"/>
        <v>0</v>
      </c>
      <c r="L26" s="12">
        <f t="shared" si="1"/>
        <v>0</v>
      </c>
      <c r="M26" s="13">
        <f t="shared" si="2"/>
        <v>0</v>
      </c>
      <c r="N26" s="28"/>
      <c r="O26" s="43"/>
      <c r="P26" s="66"/>
    </row>
    <row r="27" spans="1:16" ht="109.5" customHeight="1" x14ac:dyDescent="0.25">
      <c r="A27" s="62"/>
      <c r="B27" s="63"/>
      <c r="C27" s="64"/>
      <c r="D27" s="61" t="s">
        <v>37</v>
      </c>
      <c r="E27" s="11">
        <v>0</v>
      </c>
      <c r="F27" s="11">
        <v>0</v>
      </c>
      <c r="G27" s="11">
        <v>0</v>
      </c>
      <c r="H27" s="11">
        <v>0</v>
      </c>
      <c r="I27" s="11">
        <v>0</v>
      </c>
      <c r="J27" s="11">
        <f t="shared" si="10"/>
        <v>0</v>
      </c>
      <c r="K27" s="12">
        <f t="shared" si="5"/>
        <v>0</v>
      </c>
      <c r="L27" s="12">
        <f t="shared" si="1"/>
        <v>0</v>
      </c>
      <c r="M27" s="13">
        <f t="shared" si="2"/>
        <v>0</v>
      </c>
      <c r="N27" s="28"/>
      <c r="O27" s="43"/>
      <c r="P27" s="66"/>
    </row>
    <row r="28" spans="1:16" ht="109.5" customHeight="1" x14ac:dyDescent="0.25">
      <c r="A28" s="62">
        <v>3</v>
      </c>
      <c r="B28" s="63" t="s">
        <v>38</v>
      </c>
      <c r="C28" s="64">
        <v>15</v>
      </c>
      <c r="D28" s="51" t="s">
        <v>23</v>
      </c>
      <c r="E28" s="8">
        <f>E29+E30+E31+E32+E33</f>
        <v>381241.78408000001</v>
      </c>
      <c r="F28" s="8">
        <f t="shared" ref="F28:I28" si="11">F29+F30+F31+F32+F33</f>
        <v>542887.15237999998</v>
      </c>
      <c r="G28" s="8">
        <f t="shared" si="11"/>
        <v>515247.24289999995</v>
      </c>
      <c r="H28" s="8">
        <f t="shared" si="11"/>
        <v>514565.74648999993</v>
      </c>
      <c r="I28" s="8">
        <f t="shared" si="11"/>
        <v>248575.79560999997</v>
      </c>
      <c r="J28" s="9">
        <f>I28-G28</f>
        <v>-266671.44728999998</v>
      </c>
      <c r="K28" s="8">
        <f t="shared" si="5"/>
        <v>48.307878498638232</v>
      </c>
      <c r="L28" s="8">
        <f t="shared" si="1"/>
        <v>48.243983647719197</v>
      </c>
      <c r="M28" s="8">
        <f t="shared" si="2"/>
        <v>45.787746959980836</v>
      </c>
      <c r="N28" s="28"/>
      <c r="O28" s="43" t="s">
        <v>39</v>
      </c>
      <c r="P28" s="67" t="s">
        <v>40</v>
      </c>
    </row>
    <row r="29" spans="1:16" ht="109.5" customHeight="1" x14ac:dyDescent="0.25">
      <c r="A29" s="62"/>
      <c r="B29" s="63"/>
      <c r="C29" s="64"/>
      <c r="D29" s="54" t="s">
        <v>25</v>
      </c>
      <c r="E29" s="11">
        <v>12</v>
      </c>
      <c r="F29" s="11">
        <v>60.8</v>
      </c>
      <c r="G29" s="11">
        <v>60.8</v>
      </c>
      <c r="H29" s="11">
        <v>60.8</v>
      </c>
      <c r="I29" s="11">
        <v>60.8</v>
      </c>
      <c r="J29" s="14">
        <f>I29-G29</f>
        <v>0</v>
      </c>
      <c r="K29" s="12">
        <f t="shared" si="5"/>
        <v>100</v>
      </c>
      <c r="L29" s="12">
        <f t="shared" si="1"/>
        <v>100</v>
      </c>
      <c r="M29" s="12">
        <f t="shared" si="2"/>
        <v>100</v>
      </c>
      <c r="N29" s="28"/>
      <c r="O29" s="43"/>
      <c r="P29" s="68"/>
    </row>
    <row r="30" spans="1:16" ht="109.5" customHeight="1" x14ac:dyDescent="0.25">
      <c r="A30" s="62"/>
      <c r="B30" s="63"/>
      <c r="C30" s="64"/>
      <c r="D30" s="54" t="s">
        <v>26</v>
      </c>
      <c r="E30" s="11">
        <v>69037.100000000006</v>
      </c>
      <c r="F30" s="11">
        <v>5810.835</v>
      </c>
      <c r="G30" s="11">
        <v>5351</v>
      </c>
      <c r="H30" s="11">
        <v>5320.0410000000002</v>
      </c>
      <c r="I30" s="11">
        <v>4432.5999999999995</v>
      </c>
      <c r="J30" s="14">
        <f t="shared" ref="J30:J34" si="12">I30-G30</f>
        <v>-918.40000000000055</v>
      </c>
      <c r="K30" s="12">
        <f t="shared" si="5"/>
        <v>83.31890675278629</v>
      </c>
      <c r="L30" s="12">
        <f t="shared" si="1"/>
        <v>82.836852924686966</v>
      </c>
      <c r="M30" s="12">
        <f t="shared" si="2"/>
        <v>76.281635943887565</v>
      </c>
      <c r="N30" s="28"/>
      <c r="O30" s="43"/>
      <c r="P30" s="68"/>
    </row>
    <row r="31" spans="1:16" ht="109.5" customHeight="1" x14ac:dyDescent="0.25">
      <c r="A31" s="62"/>
      <c r="B31" s="63"/>
      <c r="C31" s="64"/>
      <c r="D31" s="54" t="s">
        <v>27</v>
      </c>
      <c r="E31" s="11">
        <v>150398.11050000001</v>
      </c>
      <c r="F31" s="11">
        <v>429918.61738000001</v>
      </c>
      <c r="G31" s="11">
        <v>414119.87999999995</v>
      </c>
      <c r="H31" s="11">
        <v>414119.87994999991</v>
      </c>
      <c r="I31" s="11">
        <v>163832.69938999999</v>
      </c>
      <c r="J31" s="14">
        <f t="shared" si="12"/>
        <v>-250287.18060999995</v>
      </c>
      <c r="K31" s="12">
        <f t="shared" si="5"/>
        <v>39.561660118751327</v>
      </c>
      <c r="L31" s="12">
        <f t="shared" si="1"/>
        <v>39.561660113974725</v>
      </c>
      <c r="M31" s="12">
        <f t="shared" si="2"/>
        <v>38.107840127609592</v>
      </c>
      <c r="N31" s="28"/>
      <c r="O31" s="43"/>
      <c r="P31" s="68"/>
    </row>
    <row r="32" spans="1:16" ht="109.5" customHeight="1" x14ac:dyDescent="0.25">
      <c r="A32" s="62"/>
      <c r="B32" s="63"/>
      <c r="C32" s="64"/>
      <c r="D32" s="58" t="s">
        <v>28</v>
      </c>
      <c r="E32" s="11">
        <v>0</v>
      </c>
      <c r="F32" s="11">
        <v>107096.90000000001</v>
      </c>
      <c r="G32" s="11">
        <v>95715.56289999999</v>
      </c>
      <c r="H32" s="11">
        <v>95065.025540000002</v>
      </c>
      <c r="I32" s="11">
        <v>80249.696219999998</v>
      </c>
      <c r="J32" s="11">
        <f t="shared" si="12"/>
        <v>-15465.866679999992</v>
      </c>
      <c r="K32" s="12">
        <f t="shared" si="5"/>
        <v>84.415583716677972</v>
      </c>
      <c r="L32" s="12">
        <f t="shared" si="1"/>
        <v>83.841847436912488</v>
      </c>
      <c r="M32" s="12">
        <f t="shared" si="2"/>
        <v>74.931857243300215</v>
      </c>
      <c r="N32" s="28"/>
      <c r="O32" s="43"/>
      <c r="P32" s="68"/>
    </row>
    <row r="33" spans="1:16" ht="109.5" customHeight="1" x14ac:dyDescent="0.25">
      <c r="A33" s="62"/>
      <c r="B33" s="63"/>
      <c r="C33" s="64"/>
      <c r="D33" s="59" t="s">
        <v>29</v>
      </c>
      <c r="E33" s="11">
        <v>161794.57358</v>
      </c>
      <c r="F33" s="16">
        <v>0</v>
      </c>
      <c r="G33" s="11">
        <v>0</v>
      </c>
      <c r="H33" s="11">
        <v>0</v>
      </c>
      <c r="I33" s="11">
        <v>0</v>
      </c>
      <c r="J33" s="11">
        <f t="shared" si="12"/>
        <v>0</v>
      </c>
      <c r="K33" s="12">
        <f t="shared" si="5"/>
        <v>0</v>
      </c>
      <c r="L33" s="12">
        <f t="shared" si="1"/>
        <v>0</v>
      </c>
      <c r="M33" s="12">
        <f t="shared" si="2"/>
        <v>0</v>
      </c>
      <c r="N33" s="28"/>
      <c r="O33" s="43"/>
      <c r="P33" s="68"/>
    </row>
    <row r="34" spans="1:16" ht="109.5" customHeight="1" x14ac:dyDescent="0.25">
      <c r="A34" s="62"/>
      <c r="B34" s="63"/>
      <c r="C34" s="64"/>
      <c r="D34" s="61" t="s">
        <v>30</v>
      </c>
      <c r="E34" s="11">
        <v>0</v>
      </c>
      <c r="F34" s="11">
        <v>0</v>
      </c>
      <c r="G34" s="11">
        <v>0</v>
      </c>
      <c r="H34" s="11">
        <v>0</v>
      </c>
      <c r="I34" s="11">
        <v>0</v>
      </c>
      <c r="J34" s="11">
        <f t="shared" si="12"/>
        <v>0</v>
      </c>
      <c r="K34" s="12">
        <f t="shared" si="5"/>
        <v>0</v>
      </c>
      <c r="L34" s="12">
        <f t="shared" si="1"/>
        <v>0</v>
      </c>
      <c r="M34" s="12">
        <f t="shared" si="2"/>
        <v>0</v>
      </c>
      <c r="N34" s="28"/>
      <c r="O34" s="43"/>
      <c r="P34" s="68"/>
    </row>
    <row r="35" spans="1:16" ht="132" customHeight="1" x14ac:dyDescent="0.25">
      <c r="A35" s="22">
        <v>4</v>
      </c>
      <c r="B35" s="63" t="s">
        <v>41</v>
      </c>
      <c r="C35" s="64">
        <v>4</v>
      </c>
      <c r="D35" s="51" t="s">
        <v>23</v>
      </c>
      <c r="E35" s="8">
        <f>E36+E37+E38+E40</f>
        <v>22350</v>
      </c>
      <c r="F35" s="8">
        <f>F36+F37+F38+F40</f>
        <v>21020</v>
      </c>
      <c r="G35" s="8">
        <f t="shared" ref="G35:I35" si="13">G36+G37+G38+G40</f>
        <v>9775.7999999999993</v>
      </c>
      <c r="H35" s="8">
        <f t="shared" si="13"/>
        <v>10000.700000000001</v>
      </c>
      <c r="I35" s="8">
        <f t="shared" si="13"/>
        <v>8769.2000000000007</v>
      </c>
      <c r="J35" s="9">
        <f>I35-G35</f>
        <v>-1006.5999999999985</v>
      </c>
      <c r="K35" s="8">
        <f t="shared" si="5"/>
        <v>87.685861989660737</v>
      </c>
      <c r="L35" s="8">
        <f t="shared" si="1"/>
        <v>89.703144499682907</v>
      </c>
      <c r="M35" s="8">
        <f t="shared" si="2"/>
        <v>41.718363463368227</v>
      </c>
      <c r="N35" s="28"/>
      <c r="O35" s="43" t="s">
        <v>42</v>
      </c>
      <c r="P35" s="67" t="s">
        <v>43</v>
      </c>
    </row>
    <row r="36" spans="1:16" ht="132" customHeight="1" x14ac:dyDescent="0.25">
      <c r="A36" s="22"/>
      <c r="B36" s="63"/>
      <c r="C36" s="64"/>
      <c r="D36" s="54" t="s">
        <v>25</v>
      </c>
      <c r="E36" s="11">
        <v>0</v>
      </c>
      <c r="F36" s="11">
        <v>0</v>
      </c>
      <c r="G36" s="11">
        <v>0</v>
      </c>
      <c r="H36" s="11">
        <v>0</v>
      </c>
      <c r="I36" s="11">
        <v>0</v>
      </c>
      <c r="J36" s="11">
        <f>I36-G36</f>
        <v>0</v>
      </c>
      <c r="K36" s="12">
        <f t="shared" si="5"/>
        <v>0</v>
      </c>
      <c r="L36" s="12">
        <f t="shared" si="1"/>
        <v>0</v>
      </c>
      <c r="M36" s="12">
        <f t="shared" si="2"/>
        <v>0</v>
      </c>
      <c r="N36" s="28"/>
      <c r="O36" s="43"/>
      <c r="P36" s="69"/>
    </row>
    <row r="37" spans="1:16" ht="132" customHeight="1" x14ac:dyDescent="0.25">
      <c r="A37" s="22"/>
      <c r="B37" s="63"/>
      <c r="C37" s="64"/>
      <c r="D37" s="54" t="s">
        <v>26</v>
      </c>
      <c r="E37" s="11">
        <v>0</v>
      </c>
      <c r="F37" s="11">
        <v>0</v>
      </c>
      <c r="G37" s="11">
        <v>0</v>
      </c>
      <c r="H37" s="11">
        <v>0</v>
      </c>
      <c r="I37" s="11">
        <v>0</v>
      </c>
      <c r="J37" s="11">
        <f t="shared" ref="J37:J41" si="14">I37-G37</f>
        <v>0</v>
      </c>
      <c r="K37" s="12">
        <f t="shared" si="5"/>
        <v>0</v>
      </c>
      <c r="L37" s="12">
        <f t="shared" si="1"/>
        <v>0</v>
      </c>
      <c r="M37" s="12">
        <f t="shared" si="2"/>
        <v>0</v>
      </c>
      <c r="N37" s="28"/>
      <c r="O37" s="43"/>
      <c r="P37" s="69"/>
    </row>
    <row r="38" spans="1:16" ht="132" customHeight="1" x14ac:dyDescent="0.25">
      <c r="A38" s="22"/>
      <c r="B38" s="63"/>
      <c r="C38" s="64"/>
      <c r="D38" s="54" t="s">
        <v>27</v>
      </c>
      <c r="E38" s="11">
        <v>6558</v>
      </c>
      <c r="F38" s="11">
        <v>10000.700000000001</v>
      </c>
      <c r="G38" s="11">
        <v>9775.7999999999993</v>
      </c>
      <c r="H38" s="11">
        <v>10000.700000000001</v>
      </c>
      <c r="I38" s="11">
        <v>8769.2000000000007</v>
      </c>
      <c r="J38" s="14">
        <f t="shared" si="14"/>
        <v>-1006.5999999999985</v>
      </c>
      <c r="K38" s="12">
        <f t="shared" si="5"/>
        <v>87.685861989660737</v>
      </c>
      <c r="L38" s="12">
        <f t="shared" si="1"/>
        <v>89.703144499682907</v>
      </c>
      <c r="M38" s="12">
        <f t="shared" si="2"/>
        <v>87.685861989660737</v>
      </c>
      <c r="N38" s="28"/>
      <c r="O38" s="43"/>
      <c r="P38" s="69"/>
    </row>
    <row r="39" spans="1:16" ht="132" customHeight="1" x14ac:dyDescent="0.25">
      <c r="A39" s="22"/>
      <c r="B39" s="63"/>
      <c r="C39" s="64"/>
      <c r="D39" s="58" t="s">
        <v>28</v>
      </c>
      <c r="E39" s="11">
        <v>0</v>
      </c>
      <c r="F39" s="11">
        <v>0</v>
      </c>
      <c r="G39" s="11">
        <v>0</v>
      </c>
      <c r="H39" s="11">
        <v>0</v>
      </c>
      <c r="I39" s="11">
        <v>0</v>
      </c>
      <c r="J39" s="11">
        <f t="shared" si="14"/>
        <v>0</v>
      </c>
      <c r="K39" s="12">
        <f t="shared" si="5"/>
        <v>0</v>
      </c>
      <c r="L39" s="12">
        <f t="shared" si="1"/>
        <v>0</v>
      </c>
      <c r="M39" s="12">
        <f t="shared" si="2"/>
        <v>0</v>
      </c>
      <c r="N39" s="28"/>
      <c r="O39" s="43"/>
      <c r="P39" s="69"/>
    </row>
    <row r="40" spans="1:16" ht="132" customHeight="1" x14ac:dyDescent="0.25">
      <c r="A40" s="22"/>
      <c r="B40" s="63"/>
      <c r="C40" s="64"/>
      <c r="D40" s="59" t="s">
        <v>29</v>
      </c>
      <c r="E40" s="16">
        <v>15792</v>
      </c>
      <c r="F40" s="16">
        <v>11019.3</v>
      </c>
      <c r="G40" s="11">
        <v>0</v>
      </c>
      <c r="H40" s="11">
        <v>0</v>
      </c>
      <c r="I40" s="11">
        <v>0</v>
      </c>
      <c r="J40" s="11">
        <f t="shared" si="14"/>
        <v>0</v>
      </c>
      <c r="K40" s="12">
        <f t="shared" si="5"/>
        <v>0</v>
      </c>
      <c r="L40" s="12">
        <f t="shared" si="1"/>
        <v>0</v>
      </c>
      <c r="M40" s="12">
        <f t="shared" si="2"/>
        <v>0</v>
      </c>
      <c r="N40" s="28"/>
      <c r="O40" s="43"/>
      <c r="P40" s="69"/>
    </row>
    <row r="41" spans="1:16" ht="132" customHeight="1" x14ac:dyDescent="0.25">
      <c r="A41" s="22"/>
      <c r="B41" s="63"/>
      <c r="C41" s="64"/>
      <c r="D41" s="61" t="s">
        <v>30</v>
      </c>
      <c r="E41" s="11">
        <v>0</v>
      </c>
      <c r="F41" s="11">
        <v>0</v>
      </c>
      <c r="G41" s="11">
        <v>0</v>
      </c>
      <c r="H41" s="11">
        <v>0</v>
      </c>
      <c r="I41" s="11">
        <v>0</v>
      </c>
      <c r="J41" s="11">
        <f t="shared" si="14"/>
        <v>0</v>
      </c>
      <c r="K41" s="12">
        <f t="shared" si="5"/>
        <v>0</v>
      </c>
      <c r="L41" s="12">
        <f t="shared" si="1"/>
        <v>0</v>
      </c>
      <c r="M41" s="12">
        <f t="shared" si="2"/>
        <v>0</v>
      </c>
      <c r="N41" s="28"/>
      <c r="O41" s="43"/>
      <c r="P41" s="69"/>
    </row>
    <row r="42" spans="1:16" ht="101.25" customHeight="1" x14ac:dyDescent="0.25">
      <c r="A42" s="22">
        <v>5</v>
      </c>
      <c r="B42" s="63" t="s">
        <v>44</v>
      </c>
      <c r="C42" s="64">
        <v>7</v>
      </c>
      <c r="D42" s="51" t="s">
        <v>23</v>
      </c>
      <c r="E42" s="8">
        <f>E43+E44+E45+E47</f>
        <v>174084.60600000003</v>
      </c>
      <c r="F42" s="8">
        <f>F43+F44+F45+F47+F46</f>
        <v>141754.09304000001</v>
      </c>
      <c r="G42" s="8">
        <f t="shared" ref="G42:I42" si="15">G43+G44+G45+G47+G46</f>
        <v>131963.20399999997</v>
      </c>
      <c r="H42" s="8">
        <f t="shared" si="15"/>
        <v>128639.33478999999</v>
      </c>
      <c r="I42" s="8">
        <f t="shared" si="15"/>
        <v>104485.02626000001</v>
      </c>
      <c r="J42" s="9">
        <f>I42-G42</f>
        <v>-27478.177739999956</v>
      </c>
      <c r="K42" s="8">
        <f t="shared" si="5"/>
        <v>81.223232715381187</v>
      </c>
      <c r="L42" s="8">
        <f t="shared" si="1"/>
        <v>79.177394222710774</v>
      </c>
      <c r="M42" s="8">
        <f t="shared" si="2"/>
        <v>73.708648561221125</v>
      </c>
      <c r="N42" s="28"/>
      <c r="O42" s="43" t="s">
        <v>42</v>
      </c>
      <c r="P42" s="36" t="s">
        <v>45</v>
      </c>
    </row>
    <row r="43" spans="1:16" ht="101.25" customHeight="1" x14ac:dyDescent="0.25">
      <c r="A43" s="22"/>
      <c r="B43" s="63"/>
      <c r="C43" s="64"/>
      <c r="D43" s="54" t="s">
        <v>25</v>
      </c>
      <c r="E43" s="11">
        <v>0</v>
      </c>
      <c r="F43" s="11">
        <v>0</v>
      </c>
      <c r="G43" s="11">
        <v>0</v>
      </c>
      <c r="H43" s="11">
        <v>0</v>
      </c>
      <c r="I43" s="11">
        <v>0</v>
      </c>
      <c r="J43" s="11">
        <f>I43-G43</f>
        <v>0</v>
      </c>
      <c r="K43" s="12">
        <f t="shared" si="5"/>
        <v>0</v>
      </c>
      <c r="L43" s="12">
        <f t="shared" si="1"/>
        <v>0</v>
      </c>
      <c r="M43" s="12">
        <f t="shared" si="2"/>
        <v>0</v>
      </c>
      <c r="N43" s="28"/>
      <c r="O43" s="43"/>
      <c r="P43" s="37"/>
    </row>
    <row r="44" spans="1:16" ht="101.25" customHeight="1" x14ac:dyDescent="0.25">
      <c r="A44" s="22"/>
      <c r="B44" s="63"/>
      <c r="C44" s="64"/>
      <c r="D44" s="54" t="s">
        <v>26</v>
      </c>
      <c r="E44" s="11">
        <v>1115.8</v>
      </c>
      <c r="F44" s="11">
        <v>1758.3600000000001</v>
      </c>
      <c r="G44" s="11">
        <v>1668.2600000000002</v>
      </c>
      <c r="H44" s="11">
        <v>1668.2600000000002</v>
      </c>
      <c r="I44" s="11">
        <v>1653.1279300000001</v>
      </c>
      <c r="J44" s="14">
        <f t="shared" ref="J44:J48" si="16">I44-G44</f>
        <v>-15.132070000000112</v>
      </c>
      <c r="K44" s="12">
        <f t="shared" si="5"/>
        <v>99.09294294654309</v>
      </c>
      <c r="L44" s="12">
        <f t="shared" si="1"/>
        <v>99.09294294654309</v>
      </c>
      <c r="M44" s="12">
        <f t="shared" si="2"/>
        <v>94.015328487909187</v>
      </c>
      <c r="N44" s="28"/>
      <c r="O44" s="43"/>
      <c r="P44" s="37"/>
    </row>
    <row r="45" spans="1:16" ht="101.25" customHeight="1" x14ac:dyDescent="0.25">
      <c r="A45" s="22"/>
      <c r="B45" s="63"/>
      <c r="C45" s="64"/>
      <c r="D45" s="54" t="s">
        <v>27</v>
      </c>
      <c r="E45" s="11">
        <v>69924.997180000006</v>
      </c>
      <c r="F45" s="11">
        <v>85472.833039999998</v>
      </c>
      <c r="G45" s="11">
        <v>82094.818999999989</v>
      </c>
      <c r="H45" s="11">
        <v>78878.819000000003</v>
      </c>
      <c r="I45" s="11">
        <v>64372.765610000002</v>
      </c>
      <c r="J45" s="14">
        <f t="shared" si="16"/>
        <v>-17722.053389999986</v>
      </c>
      <c r="K45" s="12">
        <f t="shared" si="5"/>
        <v>81.609697541237267</v>
      </c>
      <c r="L45" s="12">
        <f t="shared" si="1"/>
        <v>78.412701793032781</v>
      </c>
      <c r="M45" s="12">
        <f t="shared" si="2"/>
        <v>75.313714686249511</v>
      </c>
      <c r="N45" s="28"/>
      <c r="O45" s="43"/>
      <c r="P45" s="37"/>
    </row>
    <row r="46" spans="1:16" ht="101.25" customHeight="1" x14ac:dyDescent="0.25">
      <c r="A46" s="22"/>
      <c r="B46" s="63"/>
      <c r="C46" s="64"/>
      <c r="D46" s="58" t="s">
        <v>28</v>
      </c>
      <c r="E46" s="70">
        <v>0</v>
      </c>
      <c r="F46" s="70">
        <v>53092.9</v>
      </c>
      <c r="G46" s="11">
        <v>48200.125</v>
      </c>
      <c r="H46" s="11">
        <v>48092.255790000003</v>
      </c>
      <c r="I46" s="11">
        <v>38459.132720000001</v>
      </c>
      <c r="J46" s="14">
        <f t="shared" si="16"/>
        <v>-9740.9922799999986</v>
      </c>
      <c r="K46" s="12">
        <f t="shared" si="5"/>
        <v>79.969492152615857</v>
      </c>
      <c r="L46" s="12">
        <f t="shared" si="1"/>
        <v>79.790524858597351</v>
      </c>
      <c r="M46" s="12">
        <f t="shared" si="2"/>
        <v>72.437430842918744</v>
      </c>
      <c r="N46" s="28"/>
      <c r="O46" s="43"/>
      <c r="P46" s="37"/>
    </row>
    <row r="47" spans="1:16" ht="101.25" customHeight="1" x14ac:dyDescent="0.25">
      <c r="A47" s="22"/>
      <c r="B47" s="63"/>
      <c r="C47" s="64"/>
      <c r="D47" s="59" t="s">
        <v>29</v>
      </c>
      <c r="E47" s="11">
        <v>103043.80882000001</v>
      </c>
      <c r="F47" s="16">
        <v>1430</v>
      </c>
      <c r="G47" s="11">
        <v>0</v>
      </c>
      <c r="H47" s="16">
        <v>0</v>
      </c>
      <c r="I47" s="16">
        <v>0</v>
      </c>
      <c r="J47" s="18">
        <f t="shared" si="16"/>
        <v>0</v>
      </c>
      <c r="K47" s="18">
        <f t="shared" si="5"/>
        <v>0</v>
      </c>
      <c r="L47" s="18">
        <f t="shared" si="1"/>
        <v>0</v>
      </c>
      <c r="M47" s="12">
        <f t="shared" si="2"/>
        <v>0</v>
      </c>
      <c r="N47" s="28"/>
      <c r="O47" s="43"/>
      <c r="P47" s="37"/>
    </row>
    <row r="48" spans="1:16" ht="101.25" customHeight="1" x14ac:dyDescent="0.25">
      <c r="A48" s="22"/>
      <c r="B48" s="63"/>
      <c r="C48" s="64"/>
      <c r="D48" s="61" t="s">
        <v>30</v>
      </c>
      <c r="E48" s="11">
        <v>0</v>
      </c>
      <c r="F48" s="11">
        <v>0</v>
      </c>
      <c r="G48" s="11">
        <v>0</v>
      </c>
      <c r="H48" s="11">
        <v>0</v>
      </c>
      <c r="I48" s="11">
        <v>0</v>
      </c>
      <c r="J48" s="11">
        <f t="shared" si="16"/>
        <v>0</v>
      </c>
      <c r="K48" s="12">
        <f t="shared" si="5"/>
        <v>0</v>
      </c>
      <c r="L48" s="12">
        <f t="shared" si="1"/>
        <v>0</v>
      </c>
      <c r="M48" s="12">
        <f t="shared" si="2"/>
        <v>0</v>
      </c>
      <c r="N48" s="28"/>
      <c r="O48" s="43"/>
      <c r="P48" s="37"/>
    </row>
    <row r="49" spans="1:16" ht="99" customHeight="1" x14ac:dyDescent="0.25">
      <c r="A49" s="22">
        <v>6</v>
      </c>
      <c r="B49" s="63" t="s">
        <v>46</v>
      </c>
      <c r="C49" s="64">
        <v>13</v>
      </c>
      <c r="D49" s="51" t="s">
        <v>23</v>
      </c>
      <c r="E49" s="8">
        <f>E50+E51+E52+E54</f>
        <v>132872</v>
      </c>
      <c r="F49" s="8">
        <f>F50+F51+F52+F54</f>
        <v>124941.50000000001</v>
      </c>
      <c r="G49" s="8">
        <f t="shared" ref="G49:I49" si="17">G50+G51+G52+G54</f>
        <v>110985.04000000001</v>
      </c>
      <c r="H49" s="8">
        <f t="shared" si="17"/>
        <v>110985.04000000001</v>
      </c>
      <c r="I49" s="8">
        <f t="shared" si="17"/>
        <v>102989.463</v>
      </c>
      <c r="J49" s="9">
        <f>I49-G49</f>
        <v>-7995.5770000000048</v>
      </c>
      <c r="K49" s="8">
        <f t="shared" si="5"/>
        <v>92.795806533925656</v>
      </c>
      <c r="L49" s="8">
        <f t="shared" si="1"/>
        <v>92.795806533925656</v>
      </c>
      <c r="M49" s="8">
        <f t="shared" si="2"/>
        <v>82.430147709127866</v>
      </c>
      <c r="N49" s="28"/>
      <c r="O49" s="43" t="s">
        <v>47</v>
      </c>
      <c r="P49" s="36" t="s">
        <v>48</v>
      </c>
    </row>
    <row r="50" spans="1:16" ht="99" customHeight="1" x14ac:dyDescent="0.25">
      <c r="A50" s="22"/>
      <c r="B50" s="63"/>
      <c r="C50" s="64"/>
      <c r="D50" s="54" t="s">
        <v>25</v>
      </c>
      <c r="E50" s="11">
        <v>0</v>
      </c>
      <c r="F50" s="16">
        <v>545.4</v>
      </c>
      <c r="G50" s="11">
        <v>545.4</v>
      </c>
      <c r="H50" s="11">
        <v>545.4</v>
      </c>
      <c r="I50" s="11">
        <v>545.4</v>
      </c>
      <c r="J50" s="11">
        <f>I50-G50</f>
        <v>0</v>
      </c>
      <c r="K50" s="12">
        <f t="shared" si="5"/>
        <v>100</v>
      </c>
      <c r="L50" s="12">
        <f t="shared" si="1"/>
        <v>100</v>
      </c>
      <c r="M50" s="12">
        <f t="shared" si="2"/>
        <v>100</v>
      </c>
      <c r="N50" s="28"/>
      <c r="O50" s="43"/>
      <c r="P50" s="37"/>
    </row>
    <row r="51" spans="1:16" ht="99" customHeight="1" x14ac:dyDescent="0.25">
      <c r="A51" s="22"/>
      <c r="B51" s="63"/>
      <c r="C51" s="64"/>
      <c r="D51" s="54" t="s">
        <v>26</v>
      </c>
      <c r="E51" s="11">
        <v>33115.300000000003</v>
      </c>
      <c r="F51" s="16">
        <v>95837.800000000017</v>
      </c>
      <c r="G51" s="11">
        <v>95800.300000000017</v>
      </c>
      <c r="H51" s="11">
        <v>95800.300000000017</v>
      </c>
      <c r="I51" s="11">
        <v>87856.393000000011</v>
      </c>
      <c r="J51" s="14">
        <f t="shared" ref="J51:J55" si="18">I51-G51</f>
        <v>-7943.9070000000065</v>
      </c>
      <c r="K51" s="12">
        <f t="shared" si="5"/>
        <v>91.707847470206246</v>
      </c>
      <c r="L51" s="12">
        <f t="shared" si="1"/>
        <v>91.707847470206246</v>
      </c>
      <c r="M51" s="12">
        <f t="shared" si="2"/>
        <v>91.671963463268142</v>
      </c>
      <c r="N51" s="28"/>
      <c r="O51" s="43"/>
      <c r="P51" s="37"/>
    </row>
    <row r="52" spans="1:16" ht="99" customHeight="1" x14ac:dyDescent="0.25">
      <c r="A52" s="22"/>
      <c r="B52" s="63"/>
      <c r="C52" s="64"/>
      <c r="D52" s="54" t="s">
        <v>27</v>
      </c>
      <c r="E52" s="11">
        <v>10000</v>
      </c>
      <c r="F52" s="16">
        <v>14989.3</v>
      </c>
      <c r="G52" s="11">
        <v>14639.34</v>
      </c>
      <c r="H52" s="16">
        <v>14639.34</v>
      </c>
      <c r="I52" s="16">
        <v>14587.67</v>
      </c>
      <c r="J52" s="19">
        <f t="shared" si="18"/>
        <v>-51.670000000000073</v>
      </c>
      <c r="K52" s="12">
        <f t="shared" si="5"/>
        <v>99.647046929711308</v>
      </c>
      <c r="L52" s="12">
        <f t="shared" si="1"/>
        <v>99.647046929711308</v>
      </c>
      <c r="M52" s="12">
        <f t="shared" si="2"/>
        <v>97.320555329468363</v>
      </c>
      <c r="N52" s="28"/>
      <c r="O52" s="43"/>
      <c r="P52" s="37"/>
    </row>
    <row r="53" spans="1:16" ht="150.75" customHeight="1" x14ac:dyDescent="0.25">
      <c r="A53" s="22"/>
      <c r="B53" s="63"/>
      <c r="C53" s="64"/>
      <c r="D53" s="58" t="s">
        <v>28</v>
      </c>
      <c r="E53" s="11">
        <v>0</v>
      </c>
      <c r="F53" s="11">
        <v>0</v>
      </c>
      <c r="G53" s="11">
        <v>0</v>
      </c>
      <c r="H53" s="16">
        <v>0</v>
      </c>
      <c r="I53" s="16">
        <v>0</v>
      </c>
      <c r="J53" s="11">
        <f t="shared" si="18"/>
        <v>0</v>
      </c>
      <c r="K53" s="12">
        <f t="shared" si="5"/>
        <v>0</v>
      </c>
      <c r="L53" s="12">
        <f t="shared" si="1"/>
        <v>0</v>
      </c>
      <c r="M53" s="12">
        <f t="shared" si="2"/>
        <v>0</v>
      </c>
      <c r="N53" s="28"/>
      <c r="O53" s="43"/>
      <c r="P53" s="37"/>
    </row>
    <row r="54" spans="1:16" ht="99" customHeight="1" x14ac:dyDescent="0.25">
      <c r="A54" s="22"/>
      <c r="B54" s="63"/>
      <c r="C54" s="64"/>
      <c r="D54" s="59" t="s">
        <v>29</v>
      </c>
      <c r="E54" s="11">
        <v>89756.7</v>
      </c>
      <c r="F54" s="16">
        <v>13569</v>
      </c>
      <c r="G54" s="11">
        <v>0</v>
      </c>
      <c r="H54" s="11">
        <v>0</v>
      </c>
      <c r="I54" s="11">
        <v>0</v>
      </c>
      <c r="J54" s="11">
        <f t="shared" si="18"/>
        <v>0</v>
      </c>
      <c r="K54" s="12">
        <f t="shared" si="5"/>
        <v>0</v>
      </c>
      <c r="L54" s="12">
        <f t="shared" si="1"/>
        <v>0</v>
      </c>
      <c r="M54" s="12">
        <f t="shared" si="2"/>
        <v>0</v>
      </c>
      <c r="N54" s="28"/>
      <c r="O54" s="43"/>
      <c r="P54" s="37"/>
    </row>
    <row r="55" spans="1:16" ht="99" customHeight="1" x14ac:dyDescent="0.25">
      <c r="A55" s="22"/>
      <c r="B55" s="63"/>
      <c r="C55" s="64"/>
      <c r="D55" s="61" t="s">
        <v>30</v>
      </c>
      <c r="E55" s="11">
        <v>0</v>
      </c>
      <c r="F55" s="11">
        <v>0</v>
      </c>
      <c r="G55" s="11">
        <v>0</v>
      </c>
      <c r="H55" s="11">
        <v>0</v>
      </c>
      <c r="I55" s="11">
        <v>0</v>
      </c>
      <c r="J55" s="11">
        <f t="shared" si="18"/>
        <v>0</v>
      </c>
      <c r="K55" s="12">
        <f t="shared" si="5"/>
        <v>0</v>
      </c>
      <c r="L55" s="12">
        <f t="shared" si="1"/>
        <v>0</v>
      </c>
      <c r="M55" s="12">
        <f t="shared" si="2"/>
        <v>0</v>
      </c>
      <c r="N55" s="28"/>
      <c r="O55" s="43"/>
      <c r="P55" s="37"/>
    </row>
    <row r="56" spans="1:16" ht="114.75" customHeight="1" x14ac:dyDescent="0.25">
      <c r="A56" s="22">
        <v>7</v>
      </c>
      <c r="B56" s="63" t="s">
        <v>49</v>
      </c>
      <c r="C56" s="64">
        <v>14</v>
      </c>
      <c r="D56" s="51" t="s">
        <v>23</v>
      </c>
      <c r="E56" s="8">
        <f>E57+E58+E59+E60+E61</f>
        <v>7070.4</v>
      </c>
      <c r="F56" s="8">
        <f>F57+F58+F59+F61</f>
        <v>6337.6692700000003</v>
      </c>
      <c r="G56" s="8">
        <f t="shared" ref="G56:I56" si="19">G57+G58+G59+G61</f>
        <v>3238.8</v>
      </c>
      <c r="H56" s="8">
        <f t="shared" si="19"/>
        <v>3238.8</v>
      </c>
      <c r="I56" s="8">
        <f t="shared" si="19"/>
        <v>3238.8</v>
      </c>
      <c r="J56" s="20">
        <f>I56-G56</f>
        <v>0</v>
      </c>
      <c r="K56" s="8">
        <f t="shared" si="5"/>
        <v>100</v>
      </c>
      <c r="L56" s="8">
        <f t="shared" si="1"/>
        <v>100</v>
      </c>
      <c r="M56" s="8">
        <f t="shared" si="2"/>
        <v>51.103960494296985</v>
      </c>
      <c r="N56" s="28"/>
      <c r="O56" s="43" t="s">
        <v>42</v>
      </c>
      <c r="P56" s="71" t="s">
        <v>50</v>
      </c>
    </row>
    <row r="57" spans="1:16" ht="114.75" customHeight="1" x14ac:dyDescent="0.25">
      <c r="A57" s="22"/>
      <c r="B57" s="63"/>
      <c r="C57" s="64"/>
      <c r="D57" s="54" t="s">
        <v>25</v>
      </c>
      <c r="E57" s="11">
        <v>0</v>
      </c>
      <c r="F57" s="11">
        <v>0</v>
      </c>
      <c r="G57" s="11">
        <v>0</v>
      </c>
      <c r="H57" s="11">
        <v>0</v>
      </c>
      <c r="I57" s="11">
        <v>0</v>
      </c>
      <c r="J57" s="11">
        <f>I57-G57</f>
        <v>0</v>
      </c>
      <c r="K57" s="12">
        <f t="shared" si="5"/>
        <v>0</v>
      </c>
      <c r="L57" s="12">
        <f t="shared" si="1"/>
        <v>0</v>
      </c>
      <c r="M57" s="12">
        <f t="shared" si="2"/>
        <v>0</v>
      </c>
      <c r="N57" s="28"/>
      <c r="O57" s="43"/>
      <c r="P57" s="72"/>
    </row>
    <row r="58" spans="1:16" ht="114.75" customHeight="1" x14ac:dyDescent="0.25">
      <c r="A58" s="22"/>
      <c r="B58" s="63"/>
      <c r="C58" s="64"/>
      <c r="D58" s="54" t="s">
        <v>26</v>
      </c>
      <c r="E58" s="70">
        <v>781.5</v>
      </c>
      <c r="F58" s="73">
        <v>1257.7</v>
      </c>
      <c r="G58" s="70">
        <v>1257.7</v>
      </c>
      <c r="H58" s="70">
        <v>1257.7</v>
      </c>
      <c r="I58" s="70">
        <v>1257.7</v>
      </c>
      <c r="J58" s="17">
        <f t="shared" ref="J58:J62" si="20">I58-G58</f>
        <v>0</v>
      </c>
      <c r="K58" s="12">
        <f t="shared" si="5"/>
        <v>100</v>
      </c>
      <c r="L58" s="12">
        <f t="shared" si="1"/>
        <v>100</v>
      </c>
      <c r="M58" s="12">
        <f t="shared" si="2"/>
        <v>100</v>
      </c>
      <c r="N58" s="28"/>
      <c r="O58" s="43"/>
      <c r="P58" s="72"/>
    </row>
    <row r="59" spans="1:16" ht="114.75" customHeight="1" x14ac:dyDescent="0.25">
      <c r="A59" s="22"/>
      <c r="B59" s="63"/>
      <c r="C59" s="64"/>
      <c r="D59" s="54" t="s">
        <v>27</v>
      </c>
      <c r="E59" s="70">
        <v>3460</v>
      </c>
      <c r="F59" s="70">
        <v>2981.06927</v>
      </c>
      <c r="G59" s="70">
        <v>1981.1</v>
      </c>
      <c r="H59" s="70">
        <v>1981.1</v>
      </c>
      <c r="I59" s="70">
        <v>1981.1</v>
      </c>
      <c r="J59" s="17">
        <f t="shared" si="20"/>
        <v>0</v>
      </c>
      <c r="K59" s="12">
        <f t="shared" si="5"/>
        <v>100</v>
      </c>
      <c r="L59" s="12">
        <f t="shared" si="1"/>
        <v>100</v>
      </c>
      <c r="M59" s="12">
        <f t="shared" si="2"/>
        <v>66.456020325887962</v>
      </c>
      <c r="N59" s="28"/>
      <c r="O59" s="43"/>
      <c r="P59" s="72"/>
    </row>
    <row r="60" spans="1:16" ht="114.75" customHeight="1" x14ac:dyDescent="0.25">
      <c r="A60" s="22"/>
      <c r="B60" s="63"/>
      <c r="C60" s="64"/>
      <c r="D60" s="58" t="s">
        <v>28</v>
      </c>
      <c r="E60" s="70">
        <v>0</v>
      </c>
      <c r="F60" s="70">
        <v>0</v>
      </c>
      <c r="G60" s="70">
        <v>0</v>
      </c>
      <c r="H60" s="70">
        <v>0</v>
      </c>
      <c r="I60" s="70">
        <v>0</v>
      </c>
      <c r="J60" s="11">
        <f t="shared" si="20"/>
        <v>0</v>
      </c>
      <c r="K60" s="12">
        <f t="shared" si="5"/>
        <v>0</v>
      </c>
      <c r="L60" s="12">
        <f t="shared" si="1"/>
        <v>0</v>
      </c>
      <c r="M60" s="12">
        <f t="shared" si="2"/>
        <v>0</v>
      </c>
      <c r="N60" s="28"/>
      <c r="O60" s="43"/>
      <c r="P60" s="72"/>
    </row>
    <row r="61" spans="1:16" ht="114.75" customHeight="1" x14ac:dyDescent="0.25">
      <c r="A61" s="22"/>
      <c r="B61" s="63"/>
      <c r="C61" s="64"/>
      <c r="D61" s="59" t="s">
        <v>29</v>
      </c>
      <c r="E61" s="70">
        <v>2828.9</v>
      </c>
      <c r="F61" s="16">
        <v>2098.9</v>
      </c>
      <c r="G61" s="11">
        <v>0</v>
      </c>
      <c r="H61" s="11">
        <v>0</v>
      </c>
      <c r="I61" s="11">
        <v>0</v>
      </c>
      <c r="J61" s="17">
        <f t="shared" si="20"/>
        <v>0</v>
      </c>
      <c r="K61" s="12">
        <f t="shared" si="5"/>
        <v>0</v>
      </c>
      <c r="L61" s="12">
        <f t="shared" si="1"/>
        <v>0</v>
      </c>
      <c r="M61" s="12">
        <f t="shared" si="2"/>
        <v>0</v>
      </c>
      <c r="N61" s="28"/>
      <c r="O61" s="43"/>
      <c r="P61" s="72"/>
    </row>
    <row r="62" spans="1:16" ht="114.75" customHeight="1" x14ac:dyDescent="0.25">
      <c r="A62" s="22"/>
      <c r="B62" s="63"/>
      <c r="C62" s="64"/>
      <c r="D62" s="61" t="s">
        <v>30</v>
      </c>
      <c r="E62" s="11">
        <v>0</v>
      </c>
      <c r="F62" s="11">
        <v>0</v>
      </c>
      <c r="G62" s="11">
        <v>0</v>
      </c>
      <c r="H62" s="11">
        <v>0</v>
      </c>
      <c r="I62" s="11">
        <v>0</v>
      </c>
      <c r="J62" s="11">
        <f t="shared" si="20"/>
        <v>0</v>
      </c>
      <c r="K62" s="12">
        <f t="shared" si="5"/>
        <v>0</v>
      </c>
      <c r="L62" s="12">
        <f t="shared" si="1"/>
        <v>0</v>
      </c>
      <c r="M62" s="12">
        <f t="shared" si="2"/>
        <v>0</v>
      </c>
      <c r="N62" s="28"/>
      <c r="O62" s="43"/>
      <c r="P62" s="72"/>
    </row>
    <row r="63" spans="1:16" ht="123" customHeight="1" x14ac:dyDescent="0.25">
      <c r="A63" s="22">
        <v>8</v>
      </c>
      <c r="B63" s="63" t="s">
        <v>51</v>
      </c>
      <c r="C63" s="64">
        <v>24</v>
      </c>
      <c r="D63" s="51" t="s">
        <v>23</v>
      </c>
      <c r="E63" s="8">
        <f>E64+E65+E66+E67+E68</f>
        <v>1284704.9000000001</v>
      </c>
      <c r="F63" s="8">
        <f t="shared" ref="F63:I63" si="21">F64+F65+F66+F67+F68</f>
        <v>1714994.86821</v>
      </c>
      <c r="G63" s="8">
        <f t="shared" si="21"/>
        <v>214273.41</v>
      </c>
      <c r="H63" s="8">
        <f t="shared" si="21"/>
        <v>231607.05300000001</v>
      </c>
      <c r="I63" s="8">
        <f t="shared" si="21"/>
        <v>213207.05300000001</v>
      </c>
      <c r="J63" s="9">
        <f>I63-G63</f>
        <v>-1066.3569999999891</v>
      </c>
      <c r="K63" s="8">
        <f t="shared" si="5"/>
        <v>92.055509639423633</v>
      </c>
      <c r="L63" s="8">
        <f t="shared" si="1"/>
        <v>99.502338157590344</v>
      </c>
      <c r="M63" s="8">
        <f t="shared" si="2"/>
        <v>12.431935334158268</v>
      </c>
      <c r="N63" s="28"/>
      <c r="O63" s="43" t="s">
        <v>35</v>
      </c>
      <c r="P63" s="67" t="s">
        <v>52</v>
      </c>
    </row>
    <row r="64" spans="1:16" ht="127.5" customHeight="1" x14ac:dyDescent="0.25">
      <c r="A64" s="22"/>
      <c r="B64" s="63"/>
      <c r="C64" s="64"/>
      <c r="D64" s="54" t="s">
        <v>25</v>
      </c>
      <c r="E64" s="70">
        <v>23500.799999999999</v>
      </c>
      <c r="F64" s="70">
        <v>10462.120000000001</v>
      </c>
      <c r="G64" s="73">
        <v>8236.6</v>
      </c>
      <c r="H64" s="73">
        <v>9720.2999999999993</v>
      </c>
      <c r="I64" s="73">
        <v>8236.6</v>
      </c>
      <c r="J64" s="74">
        <f>I64-G64</f>
        <v>0</v>
      </c>
      <c r="K64" s="12">
        <f t="shared" si="5"/>
        <v>84.736067816836936</v>
      </c>
      <c r="L64" s="12">
        <f t="shared" si="1"/>
        <v>100</v>
      </c>
      <c r="M64" s="12">
        <f t="shared" si="2"/>
        <v>78.727829541240197</v>
      </c>
      <c r="N64" s="28"/>
      <c r="O64" s="43"/>
      <c r="P64" s="69"/>
    </row>
    <row r="65" spans="1:16" ht="136.5" customHeight="1" x14ac:dyDescent="0.25">
      <c r="A65" s="22"/>
      <c r="B65" s="63"/>
      <c r="C65" s="64"/>
      <c r="D65" s="54" t="s">
        <v>26</v>
      </c>
      <c r="E65" s="70">
        <v>42096.800000000003</v>
      </c>
      <c r="F65" s="70">
        <v>400833.3</v>
      </c>
      <c r="G65" s="73">
        <v>126917.827</v>
      </c>
      <c r="H65" s="73">
        <v>126923.3</v>
      </c>
      <c r="I65" s="73">
        <v>126912.8</v>
      </c>
      <c r="J65" s="74">
        <f t="shared" ref="J65:J69" si="22">I65-G65</f>
        <v>-5.0270000000018626</v>
      </c>
      <c r="K65" s="12">
        <f t="shared" si="5"/>
        <v>99.991727287267196</v>
      </c>
      <c r="L65" s="12">
        <f t="shared" si="1"/>
        <v>99.996039169501387</v>
      </c>
      <c r="M65" s="12">
        <f t="shared" si="2"/>
        <v>31.66223963927149</v>
      </c>
      <c r="N65" s="28"/>
      <c r="O65" s="43"/>
      <c r="P65" s="69"/>
    </row>
    <row r="66" spans="1:16" ht="123" customHeight="1" x14ac:dyDescent="0.25">
      <c r="A66" s="22"/>
      <c r="B66" s="63"/>
      <c r="C66" s="64"/>
      <c r="D66" s="54" t="s">
        <v>27</v>
      </c>
      <c r="E66" s="70">
        <v>11097.5</v>
      </c>
      <c r="F66" s="70">
        <v>132559.29999999999</v>
      </c>
      <c r="G66" s="73">
        <v>79118.983000000007</v>
      </c>
      <c r="H66" s="73">
        <v>94963.453000000009</v>
      </c>
      <c r="I66" s="73">
        <v>78057.653000000006</v>
      </c>
      <c r="J66" s="74">
        <f t="shared" si="22"/>
        <v>-1061.3300000000017</v>
      </c>
      <c r="K66" s="12">
        <f t="shared" si="5"/>
        <v>82.197572365023419</v>
      </c>
      <c r="L66" s="12">
        <f t="shared" si="1"/>
        <v>98.658564658243904</v>
      </c>
      <c r="M66" s="12">
        <f t="shared" si="2"/>
        <v>58.885082374454313</v>
      </c>
      <c r="N66" s="28"/>
      <c r="O66" s="43"/>
      <c r="P66" s="69"/>
    </row>
    <row r="67" spans="1:16" ht="141.75" customHeight="1" x14ac:dyDescent="0.25">
      <c r="A67" s="22"/>
      <c r="B67" s="63"/>
      <c r="C67" s="64"/>
      <c r="D67" s="58" t="s">
        <v>28</v>
      </c>
      <c r="E67" s="70">
        <v>0</v>
      </c>
      <c r="F67" s="70">
        <v>225844.16054000001</v>
      </c>
      <c r="G67" s="73">
        <v>0</v>
      </c>
      <c r="H67" s="73">
        <v>0</v>
      </c>
      <c r="I67" s="73">
        <v>0</v>
      </c>
      <c r="J67" s="21">
        <f t="shared" si="22"/>
        <v>0</v>
      </c>
      <c r="K67" s="12">
        <f t="shared" si="5"/>
        <v>0</v>
      </c>
      <c r="L67" s="12">
        <f t="shared" si="1"/>
        <v>0</v>
      </c>
      <c r="M67" s="12">
        <f t="shared" si="2"/>
        <v>0</v>
      </c>
      <c r="N67" s="28"/>
      <c r="O67" s="43"/>
      <c r="P67" s="69"/>
    </row>
    <row r="68" spans="1:16" ht="98.25" customHeight="1" x14ac:dyDescent="0.25">
      <c r="A68" s="22"/>
      <c r="B68" s="63"/>
      <c r="C68" s="64"/>
      <c r="D68" s="59" t="s">
        <v>29</v>
      </c>
      <c r="E68" s="70">
        <v>1208009.8</v>
      </c>
      <c r="F68" s="16">
        <v>945295.98766999994</v>
      </c>
      <c r="G68" s="16">
        <v>0</v>
      </c>
      <c r="H68" s="16">
        <v>0</v>
      </c>
      <c r="I68" s="16">
        <v>0</v>
      </c>
      <c r="J68" s="21">
        <f t="shared" si="22"/>
        <v>0</v>
      </c>
      <c r="K68" s="12">
        <f t="shared" si="5"/>
        <v>0</v>
      </c>
      <c r="L68" s="12">
        <f t="shared" si="1"/>
        <v>0</v>
      </c>
      <c r="M68" s="12">
        <f t="shared" si="2"/>
        <v>0</v>
      </c>
      <c r="N68" s="28"/>
      <c r="O68" s="43"/>
      <c r="P68" s="69"/>
    </row>
    <row r="69" spans="1:16" ht="98.25" customHeight="1" x14ac:dyDescent="0.25">
      <c r="A69" s="22"/>
      <c r="B69" s="63"/>
      <c r="C69" s="64"/>
      <c r="D69" s="61" t="s">
        <v>30</v>
      </c>
      <c r="E69" s="11">
        <v>0</v>
      </c>
      <c r="F69" s="11">
        <v>0</v>
      </c>
      <c r="G69" s="16">
        <v>0</v>
      </c>
      <c r="H69" s="16">
        <v>0</v>
      </c>
      <c r="I69" s="16">
        <v>0</v>
      </c>
      <c r="J69" s="11">
        <f t="shared" si="22"/>
        <v>0</v>
      </c>
      <c r="K69" s="12">
        <f t="shared" si="5"/>
        <v>0</v>
      </c>
      <c r="L69" s="12">
        <f t="shared" si="1"/>
        <v>0</v>
      </c>
      <c r="M69" s="12">
        <f t="shared" si="2"/>
        <v>0</v>
      </c>
      <c r="N69" s="28"/>
      <c r="O69" s="43"/>
      <c r="P69" s="69"/>
    </row>
    <row r="70" spans="1:16" ht="96.75" customHeight="1" x14ac:dyDescent="0.25">
      <c r="A70" s="22">
        <v>9</v>
      </c>
      <c r="B70" s="63" t="s">
        <v>53</v>
      </c>
      <c r="C70" s="64">
        <v>16</v>
      </c>
      <c r="D70" s="51" t="s">
        <v>23</v>
      </c>
      <c r="E70" s="8">
        <f t="shared" ref="E70:I70" si="23">E71+E72+E73+E74+E75</f>
        <v>601360.58342000004</v>
      </c>
      <c r="F70" s="8">
        <f t="shared" si="23"/>
        <v>379676.40390999999</v>
      </c>
      <c r="G70" s="8">
        <f t="shared" si="23"/>
        <v>175499.35705999998</v>
      </c>
      <c r="H70" s="8">
        <f t="shared" si="23"/>
        <v>162785.39022</v>
      </c>
      <c r="I70" s="8">
        <f t="shared" si="23"/>
        <v>139937.35457000002</v>
      </c>
      <c r="J70" s="9">
        <f>I70-G70</f>
        <v>-35562.002489999955</v>
      </c>
      <c r="K70" s="8">
        <f t="shared" si="5"/>
        <v>85.964320496377795</v>
      </c>
      <c r="L70" s="8">
        <f>IF(I70=0,0,I70/G70*100)</f>
        <v>79.73667648375374</v>
      </c>
      <c r="M70" s="8">
        <f t="shared" si="2"/>
        <v>36.857005894728012</v>
      </c>
      <c r="N70" s="28"/>
      <c r="O70" s="25" t="s">
        <v>54</v>
      </c>
      <c r="P70" s="67" t="s">
        <v>55</v>
      </c>
    </row>
    <row r="71" spans="1:16" ht="96.75" customHeight="1" x14ac:dyDescent="0.25">
      <c r="A71" s="22"/>
      <c r="B71" s="63"/>
      <c r="C71" s="64"/>
      <c r="D71" s="54" t="s">
        <v>25</v>
      </c>
      <c r="E71" s="11">
        <v>0</v>
      </c>
      <c r="F71" s="11">
        <v>0</v>
      </c>
      <c r="G71" s="11">
        <v>0</v>
      </c>
      <c r="H71" s="11">
        <v>0</v>
      </c>
      <c r="I71" s="11">
        <v>0</v>
      </c>
      <c r="J71" s="11">
        <f>I71-G71</f>
        <v>0</v>
      </c>
      <c r="K71" s="12">
        <f t="shared" si="5"/>
        <v>0</v>
      </c>
      <c r="L71" s="12">
        <f t="shared" ref="L71:L134" si="24">IF(I71=0,0,I71/G71*100)</f>
        <v>0</v>
      </c>
      <c r="M71" s="12">
        <f t="shared" ref="M71:M134" si="25">IF(I71=0,0,I71/F71*100)</f>
        <v>0</v>
      </c>
      <c r="N71" s="28"/>
      <c r="O71" s="25"/>
      <c r="P71" s="69"/>
    </row>
    <row r="72" spans="1:16" ht="119.25" customHeight="1" x14ac:dyDescent="0.25">
      <c r="A72" s="22"/>
      <c r="B72" s="63"/>
      <c r="C72" s="64"/>
      <c r="D72" s="54" t="s">
        <v>26</v>
      </c>
      <c r="E72" s="70">
        <v>21807.640000000003</v>
      </c>
      <c r="F72" s="70">
        <v>55412.020000000004</v>
      </c>
      <c r="G72" s="70">
        <v>29492.27</v>
      </c>
      <c r="H72" s="70">
        <v>29454.488420000001</v>
      </c>
      <c r="I72" s="70">
        <v>27249.669330000001</v>
      </c>
      <c r="J72" s="75">
        <f t="shared" ref="J72:J76" si="26">I72-G72</f>
        <v>-2242.6006699999998</v>
      </c>
      <c r="K72" s="12">
        <f t="shared" ref="K72:K135" si="27">IF(I72=0, ,I72/H72*100)</f>
        <v>92.514488594876084</v>
      </c>
      <c r="L72" s="12">
        <f t="shared" si="24"/>
        <v>92.395971317229908</v>
      </c>
      <c r="M72" s="12">
        <f t="shared" si="25"/>
        <v>49.176459060687549</v>
      </c>
      <c r="N72" s="28"/>
      <c r="O72" s="25"/>
      <c r="P72" s="69"/>
    </row>
    <row r="73" spans="1:16" ht="119.25" customHeight="1" x14ac:dyDescent="0.25">
      <c r="A73" s="22"/>
      <c r="B73" s="63"/>
      <c r="C73" s="64"/>
      <c r="D73" s="54" t="s">
        <v>27</v>
      </c>
      <c r="E73" s="70">
        <v>83389.585420000003</v>
      </c>
      <c r="F73" s="70">
        <v>211952.04871999999</v>
      </c>
      <c r="G73" s="70">
        <v>126668.09351000001</v>
      </c>
      <c r="H73" s="70">
        <v>113991.89825</v>
      </c>
      <c r="I73" s="70">
        <v>94293.991000000024</v>
      </c>
      <c r="J73" s="75">
        <f t="shared" si="26"/>
        <v>-32374.102509999982</v>
      </c>
      <c r="K73" s="12">
        <f t="shared" si="27"/>
        <v>82.719905929805876</v>
      </c>
      <c r="L73" s="12">
        <f t="shared" si="24"/>
        <v>74.441785920268728</v>
      </c>
      <c r="M73" s="18">
        <f t="shared" si="25"/>
        <v>44.488360253864514</v>
      </c>
      <c r="N73" s="28"/>
      <c r="O73" s="25"/>
      <c r="P73" s="69"/>
    </row>
    <row r="74" spans="1:16" ht="140.25" customHeight="1" x14ac:dyDescent="0.25">
      <c r="A74" s="22"/>
      <c r="B74" s="63"/>
      <c r="C74" s="64"/>
      <c r="D74" s="58" t="s">
        <v>28</v>
      </c>
      <c r="E74" s="70">
        <v>17020.8</v>
      </c>
      <c r="F74" s="70">
        <v>19338.993549999996</v>
      </c>
      <c r="G74" s="70">
        <v>19338.993549999996</v>
      </c>
      <c r="H74" s="70">
        <v>19339.003549999998</v>
      </c>
      <c r="I74" s="70">
        <v>18393.694239999997</v>
      </c>
      <c r="J74" s="75">
        <f t="shared" si="26"/>
        <v>-945.29930999999851</v>
      </c>
      <c r="K74" s="12">
        <f t="shared" si="27"/>
        <v>95.111902701936259</v>
      </c>
      <c r="L74" s="12">
        <f t="shared" si="24"/>
        <v>95.111951883349178</v>
      </c>
      <c r="M74" s="18">
        <f t="shared" si="25"/>
        <v>95.111951883349178</v>
      </c>
      <c r="N74" s="28"/>
      <c r="O74" s="25"/>
      <c r="P74" s="69"/>
    </row>
    <row r="75" spans="1:16" ht="103.5" customHeight="1" x14ac:dyDescent="0.25">
      <c r="A75" s="22"/>
      <c r="B75" s="63"/>
      <c r="C75" s="64"/>
      <c r="D75" s="59" t="s">
        <v>29</v>
      </c>
      <c r="E75" s="70">
        <v>479142.55800000002</v>
      </c>
      <c r="F75" s="16">
        <v>92973.341639999999</v>
      </c>
      <c r="G75" s="11">
        <v>0</v>
      </c>
      <c r="H75" s="11">
        <v>0</v>
      </c>
      <c r="I75" s="11">
        <v>0</v>
      </c>
      <c r="J75" s="11">
        <f t="shared" si="26"/>
        <v>0</v>
      </c>
      <c r="K75" s="12">
        <f t="shared" si="27"/>
        <v>0</v>
      </c>
      <c r="L75" s="12">
        <f t="shared" si="24"/>
        <v>0</v>
      </c>
      <c r="M75" s="12">
        <f t="shared" si="25"/>
        <v>0</v>
      </c>
      <c r="N75" s="28"/>
      <c r="O75" s="25"/>
      <c r="P75" s="69"/>
    </row>
    <row r="76" spans="1:16" ht="96.75" customHeight="1" x14ac:dyDescent="0.25">
      <c r="A76" s="22"/>
      <c r="B76" s="63"/>
      <c r="C76" s="64"/>
      <c r="D76" s="61" t="s">
        <v>30</v>
      </c>
      <c r="E76" s="11">
        <v>0</v>
      </c>
      <c r="F76" s="11">
        <v>0</v>
      </c>
      <c r="G76" s="11">
        <v>0</v>
      </c>
      <c r="H76" s="11">
        <v>0</v>
      </c>
      <c r="I76" s="11">
        <v>0</v>
      </c>
      <c r="J76" s="11">
        <f t="shared" si="26"/>
        <v>0</v>
      </c>
      <c r="K76" s="12">
        <f t="shared" si="27"/>
        <v>0</v>
      </c>
      <c r="L76" s="12">
        <f t="shared" si="24"/>
        <v>0</v>
      </c>
      <c r="M76" s="12">
        <f t="shared" si="25"/>
        <v>0</v>
      </c>
      <c r="N76" s="28"/>
      <c r="O76" s="25"/>
      <c r="P76" s="69"/>
    </row>
    <row r="77" spans="1:16" ht="119.25" customHeight="1" x14ac:dyDescent="0.25">
      <c r="A77" s="22">
        <v>10</v>
      </c>
      <c r="B77" s="76" t="s">
        <v>56</v>
      </c>
      <c r="C77" s="77">
        <v>8</v>
      </c>
      <c r="D77" s="51" t="s">
        <v>23</v>
      </c>
      <c r="E77" s="8">
        <f>E78+E79+E80+E82</f>
        <v>42256.955000000002</v>
      </c>
      <c r="F77" s="8">
        <f>F78+F79+F80+F82</f>
        <v>42821.520000000004</v>
      </c>
      <c r="G77" s="8">
        <f t="shared" ref="G77:I77" si="28">G78+G79+G80+G82</f>
        <v>15326.050000000001</v>
      </c>
      <c r="H77" s="8">
        <f t="shared" si="28"/>
        <v>12193.499999999998</v>
      </c>
      <c r="I77" s="8">
        <f t="shared" si="28"/>
        <v>11465.546999999999</v>
      </c>
      <c r="J77" s="9">
        <f>I77-G77</f>
        <v>-3860.5030000000024</v>
      </c>
      <c r="K77" s="8">
        <f t="shared" si="27"/>
        <v>94.029991388854711</v>
      </c>
      <c r="L77" s="8">
        <f t="shared" si="24"/>
        <v>74.810841671533097</v>
      </c>
      <c r="M77" s="8">
        <f t="shared" si="25"/>
        <v>26.775198545030626</v>
      </c>
      <c r="N77" s="35"/>
      <c r="O77" s="25" t="s">
        <v>57</v>
      </c>
      <c r="P77" s="67" t="s">
        <v>58</v>
      </c>
    </row>
    <row r="78" spans="1:16" ht="119.25" customHeight="1" x14ac:dyDescent="0.25">
      <c r="A78" s="22"/>
      <c r="B78" s="76"/>
      <c r="C78" s="77"/>
      <c r="D78" s="54" t="s">
        <v>25</v>
      </c>
      <c r="E78" s="70">
        <v>0</v>
      </c>
      <c r="F78" s="70">
        <v>5.2</v>
      </c>
      <c r="G78" s="11">
        <v>0</v>
      </c>
      <c r="H78" s="11">
        <v>0</v>
      </c>
      <c r="I78" s="11">
        <v>0</v>
      </c>
      <c r="J78" s="11">
        <f>I78-G78</f>
        <v>0</v>
      </c>
      <c r="K78" s="12">
        <f t="shared" si="27"/>
        <v>0</v>
      </c>
      <c r="L78" s="12">
        <f t="shared" si="24"/>
        <v>0</v>
      </c>
      <c r="M78" s="12">
        <f t="shared" si="25"/>
        <v>0</v>
      </c>
      <c r="N78" s="28"/>
      <c r="O78" s="25"/>
      <c r="P78" s="69"/>
    </row>
    <row r="79" spans="1:16" ht="119.25" customHeight="1" x14ac:dyDescent="0.25">
      <c r="A79" s="22"/>
      <c r="B79" s="76"/>
      <c r="C79" s="77"/>
      <c r="D79" s="54" t="s">
        <v>26</v>
      </c>
      <c r="E79" s="70">
        <v>20722.3</v>
      </c>
      <c r="F79" s="70">
        <v>21222.3</v>
      </c>
      <c r="G79" s="70">
        <v>14322.85</v>
      </c>
      <c r="H79" s="70">
        <v>10825.699999999999</v>
      </c>
      <c r="I79" s="70">
        <v>10720.746999999999</v>
      </c>
      <c r="J79" s="75">
        <f t="shared" ref="J79:J83" si="29">I79-G79</f>
        <v>-3602.103000000001</v>
      </c>
      <c r="K79" s="12">
        <f t="shared" si="27"/>
        <v>99.030519966376318</v>
      </c>
      <c r="L79" s="12">
        <f t="shared" si="24"/>
        <v>74.850654723047427</v>
      </c>
      <c r="M79" s="12">
        <f t="shared" si="25"/>
        <v>50.516423761797732</v>
      </c>
      <c r="N79" s="28"/>
      <c r="O79" s="25"/>
      <c r="P79" s="69"/>
    </row>
    <row r="80" spans="1:16" ht="119.25" customHeight="1" x14ac:dyDescent="0.25">
      <c r="A80" s="22"/>
      <c r="B80" s="76"/>
      <c r="C80" s="77"/>
      <c r="D80" s="54" t="s">
        <v>27</v>
      </c>
      <c r="E80" s="70">
        <v>1308.5</v>
      </c>
      <c r="F80" s="70">
        <v>7878.5199999999995</v>
      </c>
      <c r="G80" s="70">
        <v>1003.2</v>
      </c>
      <c r="H80" s="70">
        <v>1367.8</v>
      </c>
      <c r="I80" s="70">
        <v>744.8</v>
      </c>
      <c r="J80" s="75">
        <f t="shared" si="29"/>
        <v>-258.40000000000009</v>
      </c>
      <c r="K80" s="12">
        <f t="shared" si="27"/>
        <v>54.452405322415551</v>
      </c>
      <c r="L80" s="12">
        <f t="shared" si="24"/>
        <v>74.242424242424235</v>
      </c>
      <c r="M80" s="12">
        <f t="shared" si="25"/>
        <v>9.4535521900052295</v>
      </c>
      <c r="N80" s="28"/>
      <c r="O80" s="25"/>
      <c r="P80" s="69"/>
    </row>
    <row r="81" spans="1:16" ht="119.25" customHeight="1" x14ac:dyDescent="0.25">
      <c r="A81" s="22"/>
      <c r="B81" s="76"/>
      <c r="C81" s="77"/>
      <c r="D81" s="58" t="s">
        <v>28</v>
      </c>
      <c r="E81" s="70">
        <v>0</v>
      </c>
      <c r="F81" s="70">
        <v>0</v>
      </c>
      <c r="G81" s="70">
        <v>0</v>
      </c>
      <c r="H81" s="70">
        <v>0</v>
      </c>
      <c r="I81" s="70">
        <v>0</v>
      </c>
      <c r="J81" s="11">
        <f t="shared" si="29"/>
        <v>0</v>
      </c>
      <c r="K81" s="12">
        <f t="shared" si="27"/>
        <v>0</v>
      </c>
      <c r="L81" s="12">
        <f t="shared" si="24"/>
        <v>0</v>
      </c>
      <c r="M81" s="12">
        <f t="shared" si="25"/>
        <v>0</v>
      </c>
      <c r="N81" s="28"/>
      <c r="O81" s="25"/>
      <c r="P81" s="69"/>
    </row>
    <row r="82" spans="1:16" ht="119.25" customHeight="1" x14ac:dyDescent="0.25">
      <c r="A82" s="22"/>
      <c r="B82" s="76"/>
      <c r="C82" s="77"/>
      <c r="D82" s="59" t="s">
        <v>29</v>
      </c>
      <c r="E82" s="70">
        <v>20226.154999999999</v>
      </c>
      <c r="F82" s="16">
        <v>13715.5</v>
      </c>
      <c r="G82" s="11">
        <v>0</v>
      </c>
      <c r="H82" s="11">
        <v>0</v>
      </c>
      <c r="I82" s="11">
        <v>0</v>
      </c>
      <c r="J82" s="17">
        <f t="shared" si="29"/>
        <v>0</v>
      </c>
      <c r="K82" s="12">
        <f t="shared" si="27"/>
        <v>0</v>
      </c>
      <c r="L82" s="12">
        <f t="shared" si="24"/>
        <v>0</v>
      </c>
      <c r="M82" s="12">
        <f t="shared" si="25"/>
        <v>0</v>
      </c>
      <c r="N82" s="28"/>
      <c r="O82" s="25"/>
      <c r="P82" s="69"/>
    </row>
    <row r="83" spans="1:16" ht="119.25" customHeight="1" x14ac:dyDescent="0.25">
      <c r="A83" s="22"/>
      <c r="B83" s="76"/>
      <c r="C83" s="77"/>
      <c r="D83" s="61" t="s">
        <v>30</v>
      </c>
      <c r="E83" s="11">
        <v>0</v>
      </c>
      <c r="F83" s="11">
        <v>0</v>
      </c>
      <c r="G83" s="11">
        <v>0</v>
      </c>
      <c r="H83" s="11">
        <v>0</v>
      </c>
      <c r="I83" s="11">
        <v>0</v>
      </c>
      <c r="J83" s="11">
        <f t="shared" si="29"/>
        <v>0</v>
      </c>
      <c r="K83" s="12">
        <f t="shared" si="27"/>
        <v>0</v>
      </c>
      <c r="L83" s="12">
        <f t="shared" si="24"/>
        <v>0</v>
      </c>
      <c r="M83" s="12">
        <f t="shared" si="25"/>
        <v>0</v>
      </c>
      <c r="N83" s="28"/>
      <c r="O83" s="25"/>
      <c r="P83" s="69"/>
    </row>
    <row r="84" spans="1:16" ht="125.25" customHeight="1" x14ac:dyDescent="0.25">
      <c r="A84" s="22">
        <v>11</v>
      </c>
      <c r="B84" s="76" t="s">
        <v>59</v>
      </c>
      <c r="C84" s="77">
        <v>11</v>
      </c>
      <c r="D84" s="51" t="s">
        <v>23</v>
      </c>
      <c r="E84" s="8">
        <f>E85+E86+E87+E89</f>
        <v>42783.92</v>
      </c>
      <c r="F84" s="8">
        <f>F85+F86+F87+F89</f>
        <v>52125.56669</v>
      </c>
      <c r="G84" s="8">
        <f t="shared" ref="G84:I84" si="30">G85+G86+G87+G89</f>
        <v>25027.186689999999</v>
      </c>
      <c r="H84" s="8">
        <f t="shared" si="30"/>
        <v>33476.815649999997</v>
      </c>
      <c r="I84" s="8">
        <f t="shared" si="30"/>
        <v>17575.102890000002</v>
      </c>
      <c r="J84" s="9">
        <f>I84-G84</f>
        <v>-7452.0837999999967</v>
      </c>
      <c r="K84" s="8">
        <f t="shared" si="27"/>
        <v>52.499326918508757</v>
      </c>
      <c r="L84" s="8">
        <f t="shared" si="24"/>
        <v>70.22404518611917</v>
      </c>
      <c r="M84" s="8">
        <f t="shared" si="25"/>
        <v>33.716857208521603</v>
      </c>
      <c r="N84" s="34"/>
      <c r="O84" s="25" t="s">
        <v>57</v>
      </c>
      <c r="P84" s="26" t="s">
        <v>60</v>
      </c>
    </row>
    <row r="85" spans="1:16" ht="125.25" customHeight="1" x14ac:dyDescent="0.25">
      <c r="A85" s="22"/>
      <c r="B85" s="76"/>
      <c r="C85" s="77"/>
      <c r="D85" s="54" t="s">
        <v>25</v>
      </c>
      <c r="E85" s="11">
        <v>0</v>
      </c>
      <c r="F85" s="11">
        <v>0</v>
      </c>
      <c r="G85" s="11">
        <v>0</v>
      </c>
      <c r="H85" s="11">
        <v>0</v>
      </c>
      <c r="I85" s="11">
        <v>0</v>
      </c>
      <c r="J85" s="11">
        <v>0</v>
      </c>
      <c r="K85" s="12">
        <f t="shared" si="27"/>
        <v>0</v>
      </c>
      <c r="L85" s="12">
        <f t="shared" si="24"/>
        <v>0</v>
      </c>
      <c r="M85" s="12">
        <f t="shared" si="25"/>
        <v>0</v>
      </c>
      <c r="N85" s="34"/>
      <c r="O85" s="25"/>
      <c r="P85" s="31"/>
    </row>
    <row r="86" spans="1:16" ht="111.75" customHeight="1" x14ac:dyDescent="0.25">
      <c r="A86" s="22"/>
      <c r="B86" s="76"/>
      <c r="C86" s="77"/>
      <c r="D86" s="54" t="s">
        <v>26</v>
      </c>
      <c r="E86" s="70">
        <v>99.4</v>
      </c>
      <c r="F86" s="70">
        <v>99.4</v>
      </c>
      <c r="G86" s="70">
        <v>99.4</v>
      </c>
      <c r="H86" s="78">
        <v>99.4</v>
      </c>
      <c r="I86" s="11">
        <v>55.097999999999999</v>
      </c>
      <c r="J86" s="14">
        <v>-44.302000000000007</v>
      </c>
      <c r="K86" s="12">
        <f t="shared" si="27"/>
        <v>55.430583501006033</v>
      </c>
      <c r="L86" s="12">
        <f t="shared" si="24"/>
        <v>55.430583501006033</v>
      </c>
      <c r="M86" s="12">
        <f>IF(I86=0,0,I86/F86*100)</f>
        <v>55.430583501006033</v>
      </c>
      <c r="N86" s="34"/>
      <c r="O86" s="25"/>
      <c r="P86" s="31"/>
    </row>
    <row r="87" spans="1:16" ht="125.25" customHeight="1" x14ac:dyDescent="0.25">
      <c r="A87" s="22"/>
      <c r="B87" s="76"/>
      <c r="C87" s="77"/>
      <c r="D87" s="54" t="s">
        <v>27</v>
      </c>
      <c r="E87" s="70">
        <v>16448.02</v>
      </c>
      <c r="F87" s="70">
        <v>35771.166689999998</v>
      </c>
      <c r="G87" s="70">
        <v>24927.786689999997</v>
      </c>
      <c r="H87" s="70">
        <v>33377.415649999995</v>
      </c>
      <c r="I87" s="70">
        <v>17520.00489</v>
      </c>
      <c r="J87" s="75">
        <v>-579.45252999999684</v>
      </c>
      <c r="K87" s="12">
        <f t="shared" si="27"/>
        <v>52.490597455827903</v>
      </c>
      <c r="L87" s="12">
        <f t="shared" si="24"/>
        <v>70.283034381982674</v>
      </c>
      <c r="M87" s="18">
        <f t="shared" si="25"/>
        <v>48.97800801922908</v>
      </c>
      <c r="N87" s="34"/>
      <c r="O87" s="25"/>
      <c r="P87" s="31"/>
    </row>
    <row r="88" spans="1:16" ht="125.25" customHeight="1" x14ac:dyDescent="0.25">
      <c r="A88" s="22"/>
      <c r="B88" s="76"/>
      <c r="C88" s="77"/>
      <c r="D88" s="58" t="s">
        <v>28</v>
      </c>
      <c r="E88" s="70">
        <v>0</v>
      </c>
      <c r="F88" s="70">
        <v>712.72500000000002</v>
      </c>
      <c r="G88" s="11">
        <v>0</v>
      </c>
      <c r="H88" s="11">
        <v>0</v>
      </c>
      <c r="I88" s="11">
        <v>0</v>
      </c>
      <c r="J88" s="11">
        <v>0</v>
      </c>
      <c r="K88" s="12">
        <f t="shared" si="27"/>
        <v>0</v>
      </c>
      <c r="L88" s="12">
        <f t="shared" si="24"/>
        <v>0</v>
      </c>
      <c r="M88" s="12">
        <f t="shared" si="25"/>
        <v>0</v>
      </c>
      <c r="N88" s="34"/>
      <c r="O88" s="25"/>
      <c r="P88" s="31"/>
    </row>
    <row r="89" spans="1:16" ht="125.25" customHeight="1" x14ac:dyDescent="0.25">
      <c r="A89" s="22"/>
      <c r="B89" s="76"/>
      <c r="C89" s="77"/>
      <c r="D89" s="59" t="s">
        <v>29</v>
      </c>
      <c r="E89" s="70">
        <v>26236.5</v>
      </c>
      <c r="F89" s="16">
        <v>16255</v>
      </c>
      <c r="G89" s="11">
        <v>0</v>
      </c>
      <c r="H89" s="11">
        <v>0</v>
      </c>
      <c r="I89" s="11">
        <v>0</v>
      </c>
      <c r="J89" s="17">
        <v>0</v>
      </c>
      <c r="K89" s="12">
        <f t="shared" si="27"/>
        <v>0</v>
      </c>
      <c r="L89" s="12">
        <f t="shared" si="24"/>
        <v>0</v>
      </c>
      <c r="M89" s="12">
        <f t="shared" si="25"/>
        <v>0</v>
      </c>
      <c r="N89" s="34"/>
      <c r="O89" s="25"/>
      <c r="P89" s="31"/>
    </row>
    <row r="90" spans="1:16" ht="125.25" customHeight="1" x14ac:dyDescent="0.25">
      <c r="A90" s="22"/>
      <c r="B90" s="76"/>
      <c r="C90" s="77"/>
      <c r="D90" s="61" t="s">
        <v>30</v>
      </c>
      <c r="E90" s="11">
        <v>0</v>
      </c>
      <c r="F90" s="11">
        <v>0</v>
      </c>
      <c r="G90" s="11">
        <v>0</v>
      </c>
      <c r="H90" s="11">
        <v>0</v>
      </c>
      <c r="I90" s="11">
        <v>0</v>
      </c>
      <c r="J90" s="11">
        <v>0</v>
      </c>
      <c r="K90" s="12">
        <f t="shared" si="27"/>
        <v>0</v>
      </c>
      <c r="L90" s="12">
        <f t="shared" si="24"/>
        <v>0</v>
      </c>
      <c r="M90" s="12">
        <f t="shared" si="25"/>
        <v>0</v>
      </c>
      <c r="N90" s="34"/>
      <c r="O90" s="25"/>
      <c r="P90" s="31"/>
    </row>
    <row r="91" spans="1:16" ht="123" customHeight="1" x14ac:dyDescent="0.25">
      <c r="A91" s="22">
        <v>12</v>
      </c>
      <c r="B91" s="63" t="s">
        <v>61</v>
      </c>
      <c r="C91" s="64">
        <v>8</v>
      </c>
      <c r="D91" s="51" t="s">
        <v>23</v>
      </c>
      <c r="E91" s="8">
        <f>E92+E93+E94+E96</f>
        <v>158865.69</v>
      </c>
      <c r="F91" s="8">
        <f>F92+F93+F94+F96</f>
        <v>181974.28999999998</v>
      </c>
      <c r="G91" s="8">
        <f t="shared" ref="G91:I91" si="31">G92+G93+G94+G96</f>
        <v>50931.83</v>
      </c>
      <c r="H91" s="8">
        <f t="shared" si="31"/>
        <v>51407.83</v>
      </c>
      <c r="I91" s="8">
        <f t="shared" si="31"/>
        <v>32660.758000000002</v>
      </c>
      <c r="J91" s="9">
        <f>I91-G91</f>
        <v>-18271.072</v>
      </c>
      <c r="K91" s="8">
        <f t="shared" si="27"/>
        <v>63.532652516163388</v>
      </c>
      <c r="L91" s="8">
        <f t="shared" si="24"/>
        <v>64.126417605650531</v>
      </c>
      <c r="M91" s="8">
        <f t="shared" si="25"/>
        <v>17.948006831074874</v>
      </c>
      <c r="N91" s="28"/>
      <c r="O91" s="25" t="s">
        <v>62</v>
      </c>
      <c r="P91" s="71" t="s">
        <v>50</v>
      </c>
    </row>
    <row r="92" spans="1:16" ht="87" customHeight="1" x14ac:dyDescent="0.25">
      <c r="A92" s="22"/>
      <c r="B92" s="63"/>
      <c r="C92" s="64"/>
      <c r="D92" s="54" t="s">
        <v>25</v>
      </c>
      <c r="E92" s="11">
        <v>0</v>
      </c>
      <c r="F92" s="11">
        <v>0</v>
      </c>
      <c r="G92" s="11">
        <v>0</v>
      </c>
      <c r="H92" s="11">
        <v>0</v>
      </c>
      <c r="I92" s="11">
        <v>0</v>
      </c>
      <c r="J92" s="11">
        <f>I92-G92</f>
        <v>0</v>
      </c>
      <c r="K92" s="12">
        <f t="shared" si="27"/>
        <v>0</v>
      </c>
      <c r="L92" s="12">
        <f t="shared" si="24"/>
        <v>0</v>
      </c>
      <c r="M92" s="18">
        <f t="shared" si="25"/>
        <v>0</v>
      </c>
      <c r="N92" s="28"/>
      <c r="O92" s="25"/>
      <c r="P92" s="72"/>
    </row>
    <row r="93" spans="1:16" ht="87" customHeight="1" x14ac:dyDescent="0.25">
      <c r="A93" s="22"/>
      <c r="B93" s="63"/>
      <c r="C93" s="64"/>
      <c r="D93" s="54" t="s">
        <v>26</v>
      </c>
      <c r="E93" s="11">
        <v>0</v>
      </c>
      <c r="F93" s="11">
        <v>0</v>
      </c>
      <c r="G93" s="11">
        <v>0</v>
      </c>
      <c r="H93" s="11">
        <v>0</v>
      </c>
      <c r="I93" s="11">
        <v>0</v>
      </c>
      <c r="J93" s="11">
        <f t="shared" ref="J93:J97" si="32">I93-G93</f>
        <v>0</v>
      </c>
      <c r="K93" s="12">
        <f t="shared" si="27"/>
        <v>0</v>
      </c>
      <c r="L93" s="12">
        <f t="shared" si="24"/>
        <v>0</v>
      </c>
      <c r="M93" s="18">
        <f t="shared" si="25"/>
        <v>0</v>
      </c>
      <c r="N93" s="28"/>
      <c r="O93" s="25"/>
      <c r="P93" s="72"/>
    </row>
    <row r="94" spans="1:16" ht="87" customHeight="1" x14ac:dyDescent="0.25">
      <c r="A94" s="22"/>
      <c r="B94" s="63"/>
      <c r="C94" s="64"/>
      <c r="D94" s="54" t="s">
        <v>27</v>
      </c>
      <c r="E94" s="70">
        <v>40830.29</v>
      </c>
      <c r="F94" s="70">
        <v>56427.89</v>
      </c>
      <c r="G94" s="70">
        <v>50931.83</v>
      </c>
      <c r="H94" s="70">
        <v>51407.83</v>
      </c>
      <c r="I94" s="70">
        <v>32660.758000000002</v>
      </c>
      <c r="J94" s="75">
        <f t="shared" si="32"/>
        <v>-18271.072</v>
      </c>
      <c r="K94" s="12">
        <f t="shared" si="27"/>
        <v>63.532652516163388</v>
      </c>
      <c r="L94" s="12">
        <f t="shared" si="24"/>
        <v>64.126417605650531</v>
      </c>
      <c r="M94" s="18">
        <f t="shared" si="25"/>
        <v>57.880523266065772</v>
      </c>
      <c r="N94" s="28"/>
      <c r="O94" s="25"/>
      <c r="P94" s="72"/>
    </row>
    <row r="95" spans="1:16" ht="127.5" customHeight="1" x14ac:dyDescent="0.25">
      <c r="A95" s="22"/>
      <c r="B95" s="63"/>
      <c r="C95" s="64"/>
      <c r="D95" s="58" t="s">
        <v>28</v>
      </c>
      <c r="E95" s="11">
        <v>0</v>
      </c>
      <c r="F95" s="11">
        <v>0</v>
      </c>
      <c r="G95" s="11">
        <v>0</v>
      </c>
      <c r="H95" s="11">
        <v>0</v>
      </c>
      <c r="I95" s="11">
        <v>0</v>
      </c>
      <c r="J95" s="11">
        <f t="shared" si="32"/>
        <v>0</v>
      </c>
      <c r="K95" s="12">
        <f t="shared" si="27"/>
        <v>0</v>
      </c>
      <c r="L95" s="12">
        <f t="shared" si="24"/>
        <v>0</v>
      </c>
      <c r="M95" s="12">
        <f t="shared" si="25"/>
        <v>0</v>
      </c>
      <c r="N95" s="28"/>
      <c r="O95" s="25"/>
      <c r="P95" s="72"/>
    </row>
    <row r="96" spans="1:16" ht="116.25" customHeight="1" x14ac:dyDescent="0.25">
      <c r="A96" s="22"/>
      <c r="B96" s="63"/>
      <c r="C96" s="64"/>
      <c r="D96" s="59" t="s">
        <v>29</v>
      </c>
      <c r="E96" s="70">
        <v>118035.4</v>
      </c>
      <c r="F96" s="16">
        <v>125546.4</v>
      </c>
      <c r="G96" s="11">
        <v>0</v>
      </c>
      <c r="H96" s="11">
        <v>0</v>
      </c>
      <c r="I96" s="11">
        <v>0</v>
      </c>
      <c r="J96" s="17">
        <f t="shared" si="32"/>
        <v>0</v>
      </c>
      <c r="K96" s="12">
        <f t="shared" si="27"/>
        <v>0</v>
      </c>
      <c r="L96" s="12">
        <f t="shared" si="24"/>
        <v>0</v>
      </c>
      <c r="M96" s="18">
        <f t="shared" si="25"/>
        <v>0</v>
      </c>
      <c r="N96" s="28"/>
      <c r="O96" s="25"/>
      <c r="P96" s="72"/>
    </row>
    <row r="97" spans="1:16" ht="87" customHeight="1" x14ac:dyDescent="0.25">
      <c r="A97" s="22"/>
      <c r="B97" s="63"/>
      <c r="C97" s="64"/>
      <c r="D97" s="61" t="s">
        <v>30</v>
      </c>
      <c r="E97" s="11">
        <v>11000</v>
      </c>
      <c r="F97" s="11">
        <v>11000</v>
      </c>
      <c r="G97" s="11">
        <v>0</v>
      </c>
      <c r="H97" s="11">
        <v>0</v>
      </c>
      <c r="I97" s="11">
        <v>0</v>
      </c>
      <c r="J97" s="17">
        <f t="shared" si="32"/>
        <v>0</v>
      </c>
      <c r="K97" s="12">
        <f t="shared" si="27"/>
        <v>0</v>
      </c>
      <c r="L97" s="12">
        <f t="shared" si="24"/>
        <v>0</v>
      </c>
      <c r="M97" s="18">
        <f t="shared" si="25"/>
        <v>0</v>
      </c>
      <c r="N97" s="28"/>
      <c r="O97" s="25"/>
      <c r="P97" s="72"/>
    </row>
    <row r="98" spans="1:16" ht="132" customHeight="1" x14ac:dyDescent="0.25">
      <c r="A98" s="22">
        <v>13</v>
      </c>
      <c r="B98" s="63" t="s">
        <v>63</v>
      </c>
      <c r="C98" s="64">
        <v>7</v>
      </c>
      <c r="D98" s="51" t="s">
        <v>23</v>
      </c>
      <c r="E98" s="8">
        <f>E99+E100+E101+E103</f>
        <v>58588.94571</v>
      </c>
      <c r="F98" s="8">
        <f t="shared" ref="F98:I98" si="33">F99+F100+F101+F103</f>
        <v>58588.94571</v>
      </c>
      <c r="G98" s="8">
        <f t="shared" si="33"/>
        <v>38877.19253</v>
      </c>
      <c r="H98" s="8">
        <f t="shared" si="33"/>
        <v>38877.19253</v>
      </c>
      <c r="I98" s="8">
        <f t="shared" si="33"/>
        <v>38569.118130000003</v>
      </c>
      <c r="J98" s="9">
        <f>I98-G98</f>
        <v>-308.07439999999769</v>
      </c>
      <c r="K98" s="8">
        <f t="shared" si="27"/>
        <v>99.207570351788476</v>
      </c>
      <c r="L98" s="8">
        <f t="shared" si="24"/>
        <v>99.207570351788476</v>
      </c>
      <c r="M98" s="8">
        <f t="shared" si="25"/>
        <v>65.830025890732145</v>
      </c>
      <c r="N98" s="28"/>
      <c r="O98" s="25" t="s">
        <v>42</v>
      </c>
      <c r="P98" s="79" t="s">
        <v>64</v>
      </c>
    </row>
    <row r="99" spans="1:16" ht="107.25" customHeight="1" x14ac:dyDescent="0.25">
      <c r="A99" s="22"/>
      <c r="B99" s="63"/>
      <c r="C99" s="64"/>
      <c r="D99" s="54" t="s">
        <v>25</v>
      </c>
      <c r="E99" s="11">
        <v>0</v>
      </c>
      <c r="F99" s="11">
        <v>0</v>
      </c>
      <c r="G99" s="11">
        <v>0</v>
      </c>
      <c r="H99" s="11">
        <v>0</v>
      </c>
      <c r="I99" s="11">
        <v>0</v>
      </c>
      <c r="J99" s="11">
        <f>I99-G99</f>
        <v>0</v>
      </c>
      <c r="K99" s="12">
        <f t="shared" si="27"/>
        <v>0</v>
      </c>
      <c r="L99" s="12">
        <f t="shared" si="24"/>
        <v>0</v>
      </c>
      <c r="M99" s="12">
        <f t="shared" si="25"/>
        <v>0</v>
      </c>
      <c r="N99" s="33"/>
      <c r="O99" s="25"/>
      <c r="P99" s="79"/>
    </row>
    <row r="100" spans="1:16" ht="107.25" customHeight="1" x14ac:dyDescent="0.25">
      <c r="A100" s="22"/>
      <c r="B100" s="63"/>
      <c r="C100" s="64"/>
      <c r="D100" s="54" t="s">
        <v>26</v>
      </c>
      <c r="E100" s="11">
        <v>0</v>
      </c>
      <c r="F100" s="11">
        <v>0</v>
      </c>
      <c r="G100" s="11">
        <v>0</v>
      </c>
      <c r="H100" s="11">
        <v>0</v>
      </c>
      <c r="I100" s="11">
        <v>0</v>
      </c>
      <c r="J100" s="11">
        <f t="shared" ref="J100:J104" si="34">I100-G100</f>
        <v>0</v>
      </c>
      <c r="K100" s="12">
        <f t="shared" si="27"/>
        <v>0</v>
      </c>
      <c r="L100" s="12">
        <f t="shared" si="24"/>
        <v>0</v>
      </c>
      <c r="M100" s="12">
        <f t="shared" si="25"/>
        <v>0</v>
      </c>
      <c r="N100" s="33"/>
      <c r="O100" s="25"/>
      <c r="P100" s="79"/>
    </row>
    <row r="101" spans="1:16" ht="107.25" customHeight="1" x14ac:dyDescent="0.25">
      <c r="A101" s="22"/>
      <c r="B101" s="63"/>
      <c r="C101" s="64"/>
      <c r="D101" s="54" t="s">
        <v>27</v>
      </c>
      <c r="E101" s="73">
        <v>34360.737820000002</v>
      </c>
      <c r="F101" s="73">
        <v>43057.049050000001</v>
      </c>
      <c r="G101" s="70">
        <v>38877.19253</v>
      </c>
      <c r="H101" s="70">
        <v>38877.19253</v>
      </c>
      <c r="I101" s="70">
        <v>38569.118130000003</v>
      </c>
      <c r="J101" s="75">
        <f t="shared" si="34"/>
        <v>-308.07439999999769</v>
      </c>
      <c r="K101" s="12">
        <f t="shared" si="27"/>
        <v>99.207570351788476</v>
      </c>
      <c r="L101" s="12">
        <f t="shared" si="24"/>
        <v>99.207570351788476</v>
      </c>
      <c r="M101" s="12">
        <f t="shared" si="25"/>
        <v>89.576780065005408</v>
      </c>
      <c r="N101" s="33"/>
      <c r="O101" s="25"/>
      <c r="P101" s="79"/>
    </row>
    <row r="102" spans="1:16" ht="154.5" customHeight="1" x14ac:dyDescent="0.25">
      <c r="A102" s="22"/>
      <c r="B102" s="63"/>
      <c r="C102" s="64"/>
      <c r="D102" s="58" t="s">
        <v>28</v>
      </c>
      <c r="E102" s="70">
        <v>0</v>
      </c>
      <c r="F102" s="70">
        <v>0</v>
      </c>
      <c r="G102" s="11">
        <v>0</v>
      </c>
      <c r="H102" s="11">
        <v>0</v>
      </c>
      <c r="I102" s="11">
        <v>0</v>
      </c>
      <c r="J102" s="11">
        <f t="shared" si="34"/>
        <v>0</v>
      </c>
      <c r="K102" s="12">
        <f t="shared" si="27"/>
        <v>0</v>
      </c>
      <c r="L102" s="12">
        <f t="shared" si="24"/>
        <v>0</v>
      </c>
      <c r="M102" s="12">
        <f t="shared" si="25"/>
        <v>0</v>
      </c>
      <c r="N102" s="33"/>
      <c r="O102" s="25"/>
      <c r="P102" s="79"/>
    </row>
    <row r="103" spans="1:16" ht="107.25" customHeight="1" x14ac:dyDescent="0.25">
      <c r="A103" s="22"/>
      <c r="B103" s="63"/>
      <c r="C103" s="64"/>
      <c r="D103" s="59" t="s">
        <v>29</v>
      </c>
      <c r="E103" s="70">
        <v>24228.207889999998</v>
      </c>
      <c r="F103" s="73">
        <v>15531.89666</v>
      </c>
      <c r="G103" s="11">
        <v>0</v>
      </c>
      <c r="H103" s="11">
        <v>0</v>
      </c>
      <c r="I103" s="11">
        <v>0</v>
      </c>
      <c r="J103" s="17">
        <f t="shared" si="34"/>
        <v>0</v>
      </c>
      <c r="K103" s="12">
        <f t="shared" si="27"/>
        <v>0</v>
      </c>
      <c r="L103" s="12">
        <f t="shared" si="24"/>
        <v>0</v>
      </c>
      <c r="M103" s="12">
        <f t="shared" si="25"/>
        <v>0</v>
      </c>
      <c r="N103" s="33"/>
      <c r="O103" s="25"/>
      <c r="P103" s="79"/>
    </row>
    <row r="104" spans="1:16" ht="107.25" customHeight="1" x14ac:dyDescent="0.25">
      <c r="A104" s="22"/>
      <c r="B104" s="63"/>
      <c r="C104" s="64"/>
      <c r="D104" s="61" t="s">
        <v>30</v>
      </c>
      <c r="E104" s="11">
        <v>0</v>
      </c>
      <c r="F104" s="11">
        <v>0</v>
      </c>
      <c r="G104" s="11">
        <v>0</v>
      </c>
      <c r="H104" s="11">
        <v>0</v>
      </c>
      <c r="I104" s="11">
        <v>0</v>
      </c>
      <c r="J104" s="11">
        <f t="shared" si="34"/>
        <v>0</v>
      </c>
      <c r="K104" s="12">
        <f t="shared" si="27"/>
        <v>0</v>
      </c>
      <c r="L104" s="12">
        <f t="shared" si="24"/>
        <v>0</v>
      </c>
      <c r="M104" s="12">
        <f t="shared" si="25"/>
        <v>0</v>
      </c>
      <c r="N104" s="33"/>
      <c r="O104" s="25"/>
      <c r="P104" s="79"/>
    </row>
    <row r="105" spans="1:16" ht="147.75" customHeight="1" x14ac:dyDescent="0.25">
      <c r="A105" s="22">
        <v>14</v>
      </c>
      <c r="B105" s="63" t="s">
        <v>65</v>
      </c>
      <c r="C105" s="64">
        <v>13</v>
      </c>
      <c r="D105" s="51" t="s">
        <v>23</v>
      </c>
      <c r="E105" s="8">
        <f>E106+E107+E108+E110</f>
        <v>4565</v>
      </c>
      <c r="F105" s="8">
        <f>F106+F107+F108+F110</f>
        <v>4574.2</v>
      </c>
      <c r="G105" s="8">
        <f t="shared" ref="G105:I105" si="35">G106+G107+G108+G110</f>
        <v>4497.8999999999996</v>
      </c>
      <c r="H105" s="8">
        <f t="shared" si="35"/>
        <v>3282.52745</v>
      </c>
      <c r="I105" s="8">
        <f t="shared" si="35"/>
        <v>3180.51325</v>
      </c>
      <c r="J105" s="9">
        <f>I105-G105</f>
        <v>-1317.3867499999997</v>
      </c>
      <c r="K105" s="8">
        <f t="shared" si="27"/>
        <v>96.892205730069364</v>
      </c>
      <c r="L105" s="8">
        <f t="shared" si="24"/>
        <v>70.71107072189244</v>
      </c>
      <c r="M105" s="8">
        <f t="shared" si="25"/>
        <v>69.531573827117313</v>
      </c>
      <c r="N105" s="32"/>
      <c r="O105" s="25" t="s">
        <v>42</v>
      </c>
      <c r="P105" s="67" t="s">
        <v>66</v>
      </c>
    </row>
    <row r="106" spans="1:16" ht="104.25" customHeight="1" x14ac:dyDescent="0.25">
      <c r="A106" s="22"/>
      <c r="B106" s="63"/>
      <c r="C106" s="64"/>
      <c r="D106" s="54" t="s">
        <v>25</v>
      </c>
      <c r="E106" s="11">
        <v>0</v>
      </c>
      <c r="F106" s="11">
        <v>0</v>
      </c>
      <c r="G106" s="11">
        <v>0</v>
      </c>
      <c r="H106" s="11">
        <v>0</v>
      </c>
      <c r="I106" s="11">
        <v>0</v>
      </c>
      <c r="J106" s="11">
        <f>I106-G106</f>
        <v>0</v>
      </c>
      <c r="K106" s="12">
        <f t="shared" si="27"/>
        <v>0</v>
      </c>
      <c r="L106" s="12">
        <f t="shared" si="24"/>
        <v>0</v>
      </c>
      <c r="M106" s="12">
        <f t="shared" si="25"/>
        <v>0</v>
      </c>
      <c r="N106" s="32"/>
      <c r="O106" s="25"/>
      <c r="P106" s="69"/>
    </row>
    <row r="107" spans="1:16" ht="104.25" customHeight="1" x14ac:dyDescent="0.25">
      <c r="A107" s="22"/>
      <c r="B107" s="63"/>
      <c r="C107" s="64"/>
      <c r="D107" s="54" t="s">
        <v>26</v>
      </c>
      <c r="E107" s="70">
        <v>0</v>
      </c>
      <c r="F107" s="70">
        <v>3468.2</v>
      </c>
      <c r="G107" s="70">
        <v>3391.9</v>
      </c>
      <c r="H107" s="70">
        <v>2176.52745</v>
      </c>
      <c r="I107" s="70">
        <v>2131.20525</v>
      </c>
      <c r="J107" s="75">
        <f t="shared" ref="J107:J111" si="36">I107-G107</f>
        <v>-1260.6947500000001</v>
      </c>
      <c r="K107" s="12">
        <f t="shared" si="27"/>
        <v>97.917683050585921</v>
      </c>
      <c r="L107" s="12">
        <f t="shared" si="24"/>
        <v>62.832195819452217</v>
      </c>
      <c r="M107" s="12">
        <f t="shared" si="25"/>
        <v>61.449894758087773</v>
      </c>
      <c r="N107" s="32"/>
      <c r="O107" s="25"/>
      <c r="P107" s="69"/>
    </row>
    <row r="108" spans="1:16" ht="104.25" customHeight="1" x14ac:dyDescent="0.25">
      <c r="A108" s="22"/>
      <c r="B108" s="63"/>
      <c r="C108" s="64"/>
      <c r="D108" s="54" t="s">
        <v>27</v>
      </c>
      <c r="E108" s="70">
        <v>1106</v>
      </c>
      <c r="F108" s="70">
        <v>1106</v>
      </c>
      <c r="G108" s="70">
        <v>1106</v>
      </c>
      <c r="H108" s="70">
        <v>1106</v>
      </c>
      <c r="I108" s="70">
        <v>1049.308</v>
      </c>
      <c r="J108" s="75">
        <f t="shared" si="36"/>
        <v>-56.692000000000007</v>
      </c>
      <c r="K108" s="12">
        <f t="shared" si="27"/>
        <v>94.874141048824583</v>
      </c>
      <c r="L108" s="12">
        <f t="shared" si="24"/>
        <v>94.874141048824583</v>
      </c>
      <c r="M108" s="12">
        <f t="shared" si="25"/>
        <v>94.874141048824583</v>
      </c>
      <c r="N108" s="32"/>
      <c r="O108" s="25"/>
      <c r="P108" s="69"/>
    </row>
    <row r="109" spans="1:16" ht="145.5" customHeight="1" x14ac:dyDescent="0.25">
      <c r="A109" s="22"/>
      <c r="B109" s="63"/>
      <c r="C109" s="64"/>
      <c r="D109" s="58" t="s">
        <v>28</v>
      </c>
      <c r="E109" s="70">
        <v>0</v>
      </c>
      <c r="F109" s="70">
        <v>0</v>
      </c>
      <c r="G109" s="11">
        <v>0</v>
      </c>
      <c r="H109" s="11">
        <v>0</v>
      </c>
      <c r="I109" s="11">
        <v>0</v>
      </c>
      <c r="J109" s="11">
        <f t="shared" si="36"/>
        <v>0</v>
      </c>
      <c r="K109" s="12">
        <f t="shared" si="27"/>
        <v>0</v>
      </c>
      <c r="L109" s="12">
        <f t="shared" si="24"/>
        <v>0</v>
      </c>
      <c r="M109" s="12">
        <f t="shared" si="25"/>
        <v>0</v>
      </c>
      <c r="N109" s="32"/>
      <c r="O109" s="25"/>
      <c r="P109" s="69"/>
    </row>
    <row r="110" spans="1:16" ht="104.25" customHeight="1" x14ac:dyDescent="0.25">
      <c r="A110" s="22"/>
      <c r="B110" s="63"/>
      <c r="C110" s="64"/>
      <c r="D110" s="59" t="s">
        <v>29</v>
      </c>
      <c r="E110" s="11">
        <v>3459</v>
      </c>
      <c r="F110" s="11">
        <v>0</v>
      </c>
      <c r="G110" s="11">
        <v>0</v>
      </c>
      <c r="H110" s="11">
        <v>0</v>
      </c>
      <c r="I110" s="11">
        <v>0</v>
      </c>
      <c r="J110" s="17">
        <f t="shared" si="36"/>
        <v>0</v>
      </c>
      <c r="K110" s="12">
        <f t="shared" si="27"/>
        <v>0</v>
      </c>
      <c r="L110" s="12">
        <f t="shared" si="24"/>
        <v>0</v>
      </c>
      <c r="M110" s="12">
        <f t="shared" si="25"/>
        <v>0</v>
      </c>
      <c r="N110" s="32"/>
      <c r="O110" s="25"/>
      <c r="P110" s="69"/>
    </row>
    <row r="111" spans="1:16" ht="104.25" customHeight="1" x14ac:dyDescent="0.25">
      <c r="A111" s="22"/>
      <c r="B111" s="63"/>
      <c r="C111" s="64"/>
      <c r="D111" s="61" t="s">
        <v>30</v>
      </c>
      <c r="E111" s="11">
        <v>0</v>
      </c>
      <c r="F111" s="11">
        <v>0</v>
      </c>
      <c r="G111" s="11">
        <v>0</v>
      </c>
      <c r="H111" s="11">
        <v>0</v>
      </c>
      <c r="I111" s="11">
        <v>0</v>
      </c>
      <c r="J111" s="11">
        <f t="shared" si="36"/>
        <v>0</v>
      </c>
      <c r="K111" s="12">
        <f t="shared" si="27"/>
        <v>0</v>
      </c>
      <c r="L111" s="12">
        <f t="shared" si="24"/>
        <v>0</v>
      </c>
      <c r="M111" s="12">
        <f t="shared" si="25"/>
        <v>0</v>
      </c>
      <c r="N111" s="32"/>
      <c r="O111" s="25"/>
      <c r="P111" s="69"/>
    </row>
    <row r="112" spans="1:16" ht="138" customHeight="1" x14ac:dyDescent="0.25">
      <c r="A112" s="22">
        <v>15</v>
      </c>
      <c r="B112" s="63" t="s">
        <v>67</v>
      </c>
      <c r="C112" s="64">
        <v>7</v>
      </c>
      <c r="D112" s="51" t="s">
        <v>23</v>
      </c>
      <c r="E112" s="8">
        <f>E113+E114+E115+E117</f>
        <v>145343.79999999999</v>
      </c>
      <c r="F112" s="8">
        <f>F113+F114+F115+F117+F116</f>
        <v>130896.89</v>
      </c>
      <c r="G112" s="8">
        <f t="shared" ref="G112:I112" si="37">G113+G114+G115+G117+G116</f>
        <v>58238.61</v>
      </c>
      <c r="H112" s="8">
        <f t="shared" si="37"/>
        <v>58238.61</v>
      </c>
      <c r="I112" s="8">
        <f t="shared" si="37"/>
        <v>56444.47</v>
      </c>
      <c r="J112" s="9">
        <f>I112-G112</f>
        <v>-1794.1399999999994</v>
      </c>
      <c r="K112" s="8">
        <f t="shared" si="27"/>
        <v>96.919328946896215</v>
      </c>
      <c r="L112" s="8">
        <f t="shared" si="24"/>
        <v>96.919328946896215</v>
      </c>
      <c r="M112" s="8">
        <f t="shared" si="25"/>
        <v>43.121322439364299</v>
      </c>
      <c r="N112" s="28"/>
      <c r="O112" s="25" t="s">
        <v>68</v>
      </c>
      <c r="P112" s="26" t="s">
        <v>69</v>
      </c>
    </row>
    <row r="113" spans="1:16" ht="104.25" customHeight="1" x14ac:dyDescent="0.25">
      <c r="A113" s="22"/>
      <c r="B113" s="63"/>
      <c r="C113" s="64"/>
      <c r="D113" s="54" t="s">
        <v>25</v>
      </c>
      <c r="E113" s="11">
        <v>0</v>
      </c>
      <c r="F113" s="11">
        <v>0</v>
      </c>
      <c r="G113" s="11">
        <v>0</v>
      </c>
      <c r="H113" s="11">
        <v>0</v>
      </c>
      <c r="I113" s="11">
        <v>0</v>
      </c>
      <c r="J113" s="11">
        <v>0</v>
      </c>
      <c r="K113" s="12">
        <f t="shared" si="27"/>
        <v>0</v>
      </c>
      <c r="L113" s="12">
        <f t="shared" si="24"/>
        <v>0</v>
      </c>
      <c r="M113" s="12">
        <f t="shared" si="25"/>
        <v>0</v>
      </c>
      <c r="N113" s="28"/>
      <c r="O113" s="25"/>
      <c r="P113" s="31"/>
    </row>
    <row r="114" spans="1:16" ht="104.25" customHeight="1" x14ac:dyDescent="0.25">
      <c r="A114" s="22"/>
      <c r="B114" s="63"/>
      <c r="C114" s="64"/>
      <c r="D114" s="54" t="s">
        <v>26</v>
      </c>
      <c r="E114" s="70">
        <v>44597.8</v>
      </c>
      <c r="F114" s="70">
        <v>44312.800000000003</v>
      </c>
      <c r="G114" s="70">
        <v>44312.5</v>
      </c>
      <c r="H114" s="70">
        <v>44312.5</v>
      </c>
      <c r="I114" s="70">
        <v>44312.5</v>
      </c>
      <c r="J114" s="17">
        <v>0</v>
      </c>
      <c r="K114" s="12">
        <f t="shared" si="27"/>
        <v>100</v>
      </c>
      <c r="L114" s="12">
        <f t="shared" si="24"/>
        <v>100</v>
      </c>
      <c r="M114" s="12">
        <f t="shared" si="25"/>
        <v>99.999322994710326</v>
      </c>
      <c r="N114" s="28"/>
      <c r="O114" s="25"/>
      <c r="P114" s="31"/>
    </row>
    <row r="115" spans="1:16" ht="104.25" customHeight="1" x14ac:dyDescent="0.25">
      <c r="A115" s="22"/>
      <c r="B115" s="63"/>
      <c r="C115" s="64"/>
      <c r="D115" s="54" t="s">
        <v>27</v>
      </c>
      <c r="E115" s="70">
        <v>13660</v>
      </c>
      <c r="F115" s="70">
        <v>77964.09</v>
      </c>
      <c r="G115" s="70">
        <v>12306.11</v>
      </c>
      <c r="H115" s="70">
        <v>12306.11</v>
      </c>
      <c r="I115" s="70">
        <v>10511.97</v>
      </c>
      <c r="J115" s="75">
        <v>-1794.1400000000012</v>
      </c>
      <c r="K115" s="12">
        <f t="shared" si="27"/>
        <v>85.42073815364887</v>
      </c>
      <c r="L115" s="12">
        <f t="shared" si="24"/>
        <v>85.42073815364887</v>
      </c>
      <c r="M115" s="12">
        <f t="shared" si="25"/>
        <v>13.483092023520058</v>
      </c>
      <c r="N115" s="28"/>
      <c r="O115" s="25"/>
      <c r="P115" s="31"/>
    </row>
    <row r="116" spans="1:16" ht="135.75" customHeight="1" x14ac:dyDescent="0.25">
      <c r="A116" s="22"/>
      <c r="B116" s="63"/>
      <c r="C116" s="64"/>
      <c r="D116" s="58" t="s">
        <v>28</v>
      </c>
      <c r="E116" s="70">
        <v>0</v>
      </c>
      <c r="F116" s="70">
        <v>1620</v>
      </c>
      <c r="G116" s="11">
        <v>1620</v>
      </c>
      <c r="H116" s="11">
        <v>1620</v>
      </c>
      <c r="I116" s="11">
        <v>1620</v>
      </c>
      <c r="J116" s="11">
        <v>0</v>
      </c>
      <c r="K116" s="12">
        <f t="shared" si="27"/>
        <v>100</v>
      </c>
      <c r="L116" s="12">
        <f t="shared" si="24"/>
        <v>100</v>
      </c>
      <c r="M116" s="12">
        <f t="shared" si="25"/>
        <v>100</v>
      </c>
      <c r="N116" s="28"/>
      <c r="O116" s="25"/>
      <c r="P116" s="31"/>
    </row>
    <row r="117" spans="1:16" ht="104.25" customHeight="1" x14ac:dyDescent="0.25">
      <c r="A117" s="22"/>
      <c r="B117" s="63"/>
      <c r="C117" s="64"/>
      <c r="D117" s="59" t="s">
        <v>29</v>
      </c>
      <c r="E117" s="70">
        <v>87086</v>
      </c>
      <c r="F117" s="16">
        <v>7000</v>
      </c>
      <c r="G117" s="11">
        <v>0</v>
      </c>
      <c r="H117" s="11">
        <v>0</v>
      </c>
      <c r="I117" s="11">
        <v>0</v>
      </c>
      <c r="J117" s="17">
        <v>0</v>
      </c>
      <c r="K117" s="12">
        <f t="shared" si="27"/>
        <v>0</v>
      </c>
      <c r="L117" s="12">
        <f t="shared" si="24"/>
        <v>0</v>
      </c>
      <c r="M117" s="12">
        <f t="shared" si="25"/>
        <v>0</v>
      </c>
      <c r="N117" s="28"/>
      <c r="O117" s="25"/>
      <c r="P117" s="31"/>
    </row>
    <row r="118" spans="1:16" ht="104.25" customHeight="1" x14ac:dyDescent="0.25">
      <c r="A118" s="22"/>
      <c r="B118" s="63"/>
      <c r="C118" s="64"/>
      <c r="D118" s="61" t="s">
        <v>30</v>
      </c>
      <c r="E118" s="11">
        <v>0</v>
      </c>
      <c r="F118" s="11">
        <v>0</v>
      </c>
      <c r="G118" s="11">
        <v>0</v>
      </c>
      <c r="H118" s="11">
        <v>0</v>
      </c>
      <c r="I118" s="11">
        <v>0</v>
      </c>
      <c r="J118" s="11">
        <v>0</v>
      </c>
      <c r="K118" s="12">
        <f t="shared" si="27"/>
        <v>0</v>
      </c>
      <c r="L118" s="12">
        <f t="shared" si="24"/>
        <v>0</v>
      </c>
      <c r="M118" s="12">
        <f t="shared" si="25"/>
        <v>0</v>
      </c>
      <c r="N118" s="28"/>
      <c r="O118" s="25"/>
      <c r="P118" s="31"/>
    </row>
    <row r="119" spans="1:16" ht="115.5" customHeight="1" x14ac:dyDescent="0.25">
      <c r="A119" s="22">
        <v>16</v>
      </c>
      <c r="B119" s="63" t="s">
        <v>70</v>
      </c>
      <c r="C119" s="64">
        <v>5</v>
      </c>
      <c r="D119" s="51" t="s">
        <v>23</v>
      </c>
      <c r="E119" s="8">
        <f>E120+E121+E122+E124</f>
        <v>31033.9</v>
      </c>
      <c r="F119" s="8">
        <f>F120+F121+F122+F124+F123</f>
        <v>39745.9</v>
      </c>
      <c r="G119" s="8">
        <f t="shared" ref="G119:I119" si="38">G120+G121+G122+G124</f>
        <v>31549.3</v>
      </c>
      <c r="H119" s="8">
        <f t="shared" si="38"/>
        <v>34605.9</v>
      </c>
      <c r="I119" s="8">
        <f t="shared" si="38"/>
        <v>30343.5</v>
      </c>
      <c r="J119" s="9">
        <f>I119-G119</f>
        <v>-1205.7999999999993</v>
      </c>
      <c r="K119" s="8">
        <f t="shared" si="27"/>
        <v>87.683025148890792</v>
      </c>
      <c r="L119" s="8">
        <f t="shared" si="24"/>
        <v>96.178045154726107</v>
      </c>
      <c r="M119" s="8">
        <f t="shared" si="25"/>
        <v>76.343723503556333</v>
      </c>
      <c r="N119" s="23"/>
      <c r="O119" s="25" t="s">
        <v>39</v>
      </c>
      <c r="P119" s="67" t="s">
        <v>71</v>
      </c>
    </row>
    <row r="120" spans="1:16" ht="115.5" customHeight="1" x14ac:dyDescent="0.25">
      <c r="A120" s="22"/>
      <c r="B120" s="63"/>
      <c r="C120" s="64"/>
      <c r="D120" s="54" t="s">
        <v>25</v>
      </c>
      <c r="E120" s="11">
        <v>0</v>
      </c>
      <c r="F120" s="11">
        <v>0</v>
      </c>
      <c r="G120" s="11">
        <v>0</v>
      </c>
      <c r="H120" s="11">
        <v>0</v>
      </c>
      <c r="I120" s="11">
        <v>0</v>
      </c>
      <c r="J120" s="11">
        <f>I120-G120</f>
        <v>0</v>
      </c>
      <c r="K120" s="12">
        <f t="shared" si="27"/>
        <v>0</v>
      </c>
      <c r="L120" s="12">
        <f t="shared" si="24"/>
        <v>0</v>
      </c>
      <c r="M120" s="12">
        <f t="shared" si="25"/>
        <v>0</v>
      </c>
      <c r="N120" s="30"/>
      <c r="O120" s="25"/>
      <c r="P120" s="69"/>
    </row>
    <row r="121" spans="1:16" ht="115.5" customHeight="1" x14ac:dyDescent="0.25">
      <c r="A121" s="22"/>
      <c r="B121" s="63"/>
      <c r="C121" s="64"/>
      <c r="D121" s="54" t="s">
        <v>26</v>
      </c>
      <c r="E121" s="70">
        <v>0</v>
      </c>
      <c r="F121" s="70">
        <v>0</v>
      </c>
      <c r="G121" s="70">
        <v>0</v>
      </c>
      <c r="H121" s="70">
        <v>0</v>
      </c>
      <c r="I121" s="70">
        <v>0</v>
      </c>
      <c r="J121" s="11">
        <f t="shared" ref="J121:J125" si="39">I121-G121</f>
        <v>0</v>
      </c>
      <c r="K121" s="12">
        <f t="shared" si="27"/>
        <v>0</v>
      </c>
      <c r="L121" s="12">
        <f t="shared" si="24"/>
        <v>0</v>
      </c>
      <c r="M121" s="12">
        <f t="shared" si="25"/>
        <v>0</v>
      </c>
      <c r="N121" s="30"/>
      <c r="O121" s="25"/>
      <c r="P121" s="69"/>
    </row>
    <row r="122" spans="1:16" ht="115.5" customHeight="1" x14ac:dyDescent="0.25">
      <c r="A122" s="22"/>
      <c r="B122" s="63"/>
      <c r="C122" s="64"/>
      <c r="D122" s="54" t="s">
        <v>27</v>
      </c>
      <c r="E122" s="70">
        <v>31033.9</v>
      </c>
      <c r="F122" s="70">
        <v>39745.9</v>
      </c>
      <c r="G122" s="73">
        <v>31549.3</v>
      </c>
      <c r="H122" s="73">
        <v>34605.9</v>
      </c>
      <c r="I122" s="73">
        <v>30343.5</v>
      </c>
      <c r="J122" s="14">
        <f t="shared" si="39"/>
        <v>-1205.7999999999993</v>
      </c>
      <c r="K122" s="12">
        <f t="shared" si="27"/>
        <v>87.683025148890792</v>
      </c>
      <c r="L122" s="12">
        <f t="shared" si="24"/>
        <v>96.178045154726107</v>
      </c>
      <c r="M122" s="12">
        <f t="shared" si="25"/>
        <v>76.343723503556333</v>
      </c>
      <c r="N122" s="30"/>
      <c r="O122" s="25"/>
      <c r="P122" s="69"/>
    </row>
    <row r="123" spans="1:16" ht="115.5" customHeight="1" x14ac:dyDescent="0.25">
      <c r="A123" s="22"/>
      <c r="B123" s="63"/>
      <c r="C123" s="64"/>
      <c r="D123" s="58" t="s">
        <v>28</v>
      </c>
      <c r="E123" s="70">
        <v>0</v>
      </c>
      <c r="F123" s="70">
        <v>0</v>
      </c>
      <c r="G123" s="11">
        <v>0</v>
      </c>
      <c r="H123" s="11">
        <v>0</v>
      </c>
      <c r="I123" s="11">
        <v>0</v>
      </c>
      <c r="J123" s="11">
        <f t="shared" si="39"/>
        <v>0</v>
      </c>
      <c r="K123" s="12">
        <f t="shared" si="27"/>
        <v>0</v>
      </c>
      <c r="L123" s="12">
        <f t="shared" si="24"/>
        <v>0</v>
      </c>
      <c r="M123" s="12">
        <f t="shared" si="25"/>
        <v>0</v>
      </c>
      <c r="N123" s="30"/>
      <c r="O123" s="25"/>
      <c r="P123" s="69"/>
    </row>
    <row r="124" spans="1:16" ht="115.5" customHeight="1" x14ac:dyDescent="0.25">
      <c r="A124" s="22"/>
      <c r="B124" s="63"/>
      <c r="C124" s="64"/>
      <c r="D124" s="59" t="s">
        <v>29</v>
      </c>
      <c r="E124" s="70">
        <v>0</v>
      </c>
      <c r="F124" s="11">
        <v>0</v>
      </c>
      <c r="G124" s="11">
        <v>0</v>
      </c>
      <c r="H124" s="11">
        <v>0</v>
      </c>
      <c r="I124" s="11">
        <v>0</v>
      </c>
      <c r="J124" s="11">
        <f t="shared" si="39"/>
        <v>0</v>
      </c>
      <c r="K124" s="12">
        <f t="shared" si="27"/>
        <v>0</v>
      </c>
      <c r="L124" s="12">
        <f t="shared" si="24"/>
        <v>0</v>
      </c>
      <c r="M124" s="12">
        <f t="shared" si="25"/>
        <v>0</v>
      </c>
      <c r="N124" s="30"/>
      <c r="O124" s="25"/>
      <c r="P124" s="69"/>
    </row>
    <row r="125" spans="1:16" ht="115.5" customHeight="1" x14ac:dyDescent="0.25">
      <c r="A125" s="22"/>
      <c r="B125" s="63"/>
      <c r="C125" s="64"/>
      <c r="D125" s="61" t="s">
        <v>30</v>
      </c>
      <c r="E125" s="11">
        <v>0</v>
      </c>
      <c r="F125" s="11">
        <v>0</v>
      </c>
      <c r="G125" s="11">
        <v>0</v>
      </c>
      <c r="H125" s="11">
        <v>0</v>
      </c>
      <c r="I125" s="11">
        <v>0</v>
      </c>
      <c r="J125" s="11">
        <f t="shared" si="39"/>
        <v>0</v>
      </c>
      <c r="K125" s="12">
        <f t="shared" si="27"/>
        <v>0</v>
      </c>
      <c r="L125" s="12">
        <f t="shared" si="24"/>
        <v>0</v>
      </c>
      <c r="M125" s="12">
        <f t="shared" si="25"/>
        <v>0</v>
      </c>
      <c r="N125" s="30"/>
      <c r="O125" s="25"/>
      <c r="P125" s="69"/>
    </row>
    <row r="126" spans="1:16" ht="131.25" customHeight="1" x14ac:dyDescent="0.25">
      <c r="A126" s="22">
        <v>17</v>
      </c>
      <c r="B126" s="80" t="s">
        <v>72</v>
      </c>
      <c r="C126" s="64">
        <v>7</v>
      </c>
      <c r="D126" s="51" t="s">
        <v>23</v>
      </c>
      <c r="E126" s="8">
        <f>E127+E128+E129+E131</f>
        <v>396874</v>
      </c>
      <c r="F126" s="8">
        <f>F127+F128+F129+F130+F131</f>
        <v>404181</v>
      </c>
      <c r="G126" s="8">
        <f t="shared" ref="G126:I126" si="40">G127+G128+G129+G130+G131</f>
        <v>365652.50000000006</v>
      </c>
      <c r="H126" s="8">
        <f t="shared" si="40"/>
        <v>365652.10000000003</v>
      </c>
      <c r="I126" s="8">
        <f t="shared" si="40"/>
        <v>360472.4</v>
      </c>
      <c r="J126" s="9">
        <f>I126-G126</f>
        <v>-5180.1000000000349</v>
      </c>
      <c r="K126" s="8">
        <f t="shared" si="27"/>
        <v>98.583434909850098</v>
      </c>
      <c r="L126" s="8">
        <f t="shared" si="24"/>
        <v>98.583327065998446</v>
      </c>
      <c r="M126" s="8">
        <f t="shared" si="25"/>
        <v>89.185884541826567</v>
      </c>
      <c r="N126" s="23"/>
      <c r="O126" s="25" t="s">
        <v>73</v>
      </c>
      <c r="P126" s="67" t="s">
        <v>74</v>
      </c>
    </row>
    <row r="127" spans="1:16" ht="115.5" customHeight="1" x14ac:dyDescent="0.25">
      <c r="A127" s="22"/>
      <c r="B127" s="80"/>
      <c r="C127" s="64"/>
      <c r="D127" s="54" t="s">
        <v>25</v>
      </c>
      <c r="E127" s="11">
        <v>0</v>
      </c>
      <c r="F127" s="11">
        <v>0</v>
      </c>
      <c r="G127" s="11">
        <v>0</v>
      </c>
      <c r="H127" s="11">
        <v>0</v>
      </c>
      <c r="I127" s="11">
        <v>0</v>
      </c>
      <c r="J127" s="11">
        <v>0</v>
      </c>
      <c r="K127" s="12">
        <f t="shared" si="27"/>
        <v>0</v>
      </c>
      <c r="L127" s="12">
        <f t="shared" si="24"/>
        <v>0</v>
      </c>
      <c r="M127" s="12">
        <f t="shared" si="25"/>
        <v>0</v>
      </c>
      <c r="N127" s="23"/>
      <c r="O127" s="25"/>
      <c r="P127" s="69"/>
    </row>
    <row r="128" spans="1:16" ht="115.5" customHeight="1" x14ac:dyDescent="0.25">
      <c r="A128" s="22"/>
      <c r="B128" s="80"/>
      <c r="C128" s="64"/>
      <c r="D128" s="54" t="s">
        <v>26</v>
      </c>
      <c r="E128" s="70">
        <v>90386.2</v>
      </c>
      <c r="F128" s="70">
        <v>92586.2</v>
      </c>
      <c r="G128" s="70">
        <v>86614.1</v>
      </c>
      <c r="H128" s="70">
        <v>86613.7</v>
      </c>
      <c r="I128" s="70">
        <v>86613.7</v>
      </c>
      <c r="J128" s="14">
        <f t="shared" ref="J128:J130" si="41">I128-G128</f>
        <v>-0.40000000000873115</v>
      </c>
      <c r="K128" s="12">
        <f t="shared" si="27"/>
        <v>100</v>
      </c>
      <c r="L128" s="12">
        <f t="shared" si="24"/>
        <v>99.999538181427724</v>
      </c>
      <c r="M128" s="12">
        <f t="shared" si="25"/>
        <v>93.549254640540383</v>
      </c>
      <c r="N128" s="23"/>
      <c r="O128" s="25"/>
      <c r="P128" s="69"/>
    </row>
    <row r="129" spans="1:16" ht="115.5" customHeight="1" x14ac:dyDescent="0.25">
      <c r="A129" s="22"/>
      <c r="B129" s="80"/>
      <c r="C129" s="64"/>
      <c r="D129" s="54" t="s">
        <v>27</v>
      </c>
      <c r="E129" s="70">
        <v>305487.8</v>
      </c>
      <c r="F129" s="70">
        <v>311276.5</v>
      </c>
      <c r="G129" s="11">
        <v>278720.10000000003</v>
      </c>
      <c r="H129" s="11">
        <v>278720.10000000003</v>
      </c>
      <c r="I129" s="11">
        <v>273540.40000000002</v>
      </c>
      <c r="J129" s="14">
        <f t="shared" si="41"/>
        <v>-5179.7000000000116</v>
      </c>
      <c r="K129" s="12">
        <f t="shared" si="27"/>
        <v>98.141612320030021</v>
      </c>
      <c r="L129" s="12">
        <f t="shared" si="24"/>
        <v>98.141612320030021</v>
      </c>
      <c r="M129" s="12">
        <f t="shared" si="25"/>
        <v>87.876983967630068</v>
      </c>
      <c r="N129" s="23"/>
      <c r="O129" s="25"/>
      <c r="P129" s="69"/>
    </row>
    <row r="130" spans="1:16" ht="115.5" customHeight="1" x14ac:dyDescent="0.25">
      <c r="A130" s="22"/>
      <c r="B130" s="80"/>
      <c r="C130" s="64"/>
      <c r="D130" s="58" t="s">
        <v>28</v>
      </c>
      <c r="E130" s="70">
        <v>0</v>
      </c>
      <c r="F130" s="70">
        <v>318.3</v>
      </c>
      <c r="G130" s="11">
        <v>318.3</v>
      </c>
      <c r="H130" s="11">
        <v>318.3</v>
      </c>
      <c r="I130" s="11">
        <v>318.3</v>
      </c>
      <c r="J130" s="14">
        <f t="shared" si="41"/>
        <v>0</v>
      </c>
      <c r="K130" s="12">
        <f t="shared" si="27"/>
        <v>100</v>
      </c>
      <c r="L130" s="12">
        <f t="shared" si="24"/>
        <v>100</v>
      </c>
      <c r="M130" s="12">
        <f t="shared" si="25"/>
        <v>100</v>
      </c>
      <c r="N130" s="23"/>
      <c r="O130" s="25"/>
      <c r="P130" s="69"/>
    </row>
    <row r="131" spans="1:16" ht="115.5" customHeight="1" x14ac:dyDescent="0.25">
      <c r="A131" s="22"/>
      <c r="B131" s="80"/>
      <c r="C131" s="64"/>
      <c r="D131" s="59" t="s">
        <v>29</v>
      </c>
      <c r="E131" s="11">
        <v>1000</v>
      </c>
      <c r="F131" s="16">
        <v>0</v>
      </c>
      <c r="G131" s="11">
        <v>0</v>
      </c>
      <c r="H131" s="11">
        <v>0</v>
      </c>
      <c r="I131" s="11">
        <v>0</v>
      </c>
      <c r="J131" s="17">
        <v>0</v>
      </c>
      <c r="K131" s="12">
        <f t="shared" si="27"/>
        <v>0</v>
      </c>
      <c r="L131" s="12">
        <f t="shared" si="24"/>
        <v>0</v>
      </c>
      <c r="M131" s="12">
        <f t="shared" si="25"/>
        <v>0</v>
      </c>
      <c r="N131" s="23"/>
      <c r="O131" s="25"/>
      <c r="P131" s="69"/>
    </row>
    <row r="132" spans="1:16" ht="115.5" customHeight="1" x14ac:dyDescent="0.25">
      <c r="A132" s="22"/>
      <c r="B132" s="80"/>
      <c r="C132" s="64"/>
      <c r="D132" s="61" t="s">
        <v>30</v>
      </c>
      <c r="E132" s="11">
        <v>0</v>
      </c>
      <c r="F132" s="11">
        <v>0</v>
      </c>
      <c r="G132" s="11">
        <v>0</v>
      </c>
      <c r="H132" s="11">
        <v>0</v>
      </c>
      <c r="I132" s="11">
        <v>0</v>
      </c>
      <c r="J132" s="11">
        <v>0</v>
      </c>
      <c r="K132" s="12">
        <f t="shared" si="27"/>
        <v>0</v>
      </c>
      <c r="L132" s="12">
        <f t="shared" si="24"/>
        <v>0</v>
      </c>
      <c r="M132" s="12">
        <f t="shared" si="25"/>
        <v>0</v>
      </c>
      <c r="N132" s="23"/>
      <c r="O132" s="25"/>
      <c r="P132" s="69"/>
    </row>
    <row r="133" spans="1:16" ht="105" customHeight="1" x14ac:dyDescent="0.25">
      <c r="A133" s="22">
        <v>18</v>
      </c>
      <c r="B133" s="63" t="s">
        <v>75</v>
      </c>
      <c r="C133" s="64">
        <v>9</v>
      </c>
      <c r="D133" s="51" t="s">
        <v>23</v>
      </c>
      <c r="E133" s="8">
        <f>E134+E135+E136+E138</f>
        <v>3607.4</v>
      </c>
      <c r="F133" s="8">
        <f t="shared" ref="F133:I133" si="42">F134+F135+F136+F138</f>
        <v>3013.9</v>
      </c>
      <c r="G133" s="8">
        <f t="shared" si="42"/>
        <v>2770.65</v>
      </c>
      <c r="H133" s="8">
        <f t="shared" si="42"/>
        <v>2808.0149999999999</v>
      </c>
      <c r="I133" s="8">
        <f t="shared" si="42"/>
        <v>2626.7836899999998</v>
      </c>
      <c r="J133" s="9">
        <f>I133-G133</f>
        <v>-143.86631000000034</v>
      </c>
      <c r="K133" s="8">
        <f t="shared" si="27"/>
        <v>93.545927995398884</v>
      </c>
      <c r="L133" s="8">
        <f t="shared" si="24"/>
        <v>94.807488856405513</v>
      </c>
      <c r="M133" s="8">
        <f t="shared" si="25"/>
        <v>87.1556352234646</v>
      </c>
      <c r="N133" s="28"/>
      <c r="O133" s="25" t="s">
        <v>57</v>
      </c>
      <c r="P133" s="65" t="s">
        <v>76</v>
      </c>
    </row>
    <row r="134" spans="1:16" ht="105" customHeight="1" x14ac:dyDescent="0.25">
      <c r="A134" s="22"/>
      <c r="B134" s="63"/>
      <c r="C134" s="64"/>
      <c r="D134" s="54" t="s">
        <v>25</v>
      </c>
      <c r="E134" s="11">
        <v>0</v>
      </c>
      <c r="F134" s="11">
        <v>0</v>
      </c>
      <c r="G134" s="11">
        <v>0</v>
      </c>
      <c r="H134" s="11">
        <v>0</v>
      </c>
      <c r="I134" s="11">
        <v>0</v>
      </c>
      <c r="J134" s="11">
        <v>0</v>
      </c>
      <c r="K134" s="11">
        <f t="shared" si="27"/>
        <v>0</v>
      </c>
      <c r="L134" s="11">
        <f t="shared" si="24"/>
        <v>0</v>
      </c>
      <c r="M134" s="11">
        <f t="shared" si="25"/>
        <v>0</v>
      </c>
      <c r="N134" s="28"/>
      <c r="O134" s="25"/>
      <c r="P134" s="66"/>
    </row>
    <row r="135" spans="1:16" ht="105" customHeight="1" x14ac:dyDescent="0.25">
      <c r="A135" s="22"/>
      <c r="B135" s="63"/>
      <c r="C135" s="64"/>
      <c r="D135" s="54" t="s">
        <v>26</v>
      </c>
      <c r="E135" s="70">
        <v>3547.4</v>
      </c>
      <c r="F135" s="70">
        <v>2953.9</v>
      </c>
      <c r="G135" s="70">
        <v>2710.65</v>
      </c>
      <c r="H135" s="70">
        <v>2748.0149999999999</v>
      </c>
      <c r="I135" s="70">
        <v>2568.2466899999999</v>
      </c>
      <c r="J135" s="75">
        <f t="shared" ref="J135:J139" si="43">I135-G135</f>
        <v>-142.40331000000015</v>
      </c>
      <c r="K135" s="12">
        <f t="shared" si="27"/>
        <v>93.45824859034613</v>
      </c>
      <c r="L135" s="12">
        <f t="shared" ref="L135:L160" si="44">IF(I135=0,0,I135/G135*100)</f>
        <v>94.746525372143211</v>
      </c>
      <c r="M135" s="12">
        <f t="shared" ref="M135:M160" si="45">IF(I135=0,0,I135/F135*100)</f>
        <v>86.944266562849108</v>
      </c>
      <c r="N135" s="28"/>
      <c r="O135" s="25"/>
      <c r="P135" s="66"/>
    </row>
    <row r="136" spans="1:16" ht="105" customHeight="1" x14ac:dyDescent="0.25">
      <c r="A136" s="22"/>
      <c r="B136" s="63"/>
      <c r="C136" s="64"/>
      <c r="D136" s="54" t="s">
        <v>27</v>
      </c>
      <c r="E136" s="70">
        <v>60</v>
      </c>
      <c r="F136" s="70">
        <v>60</v>
      </c>
      <c r="G136" s="70">
        <v>60</v>
      </c>
      <c r="H136" s="70">
        <v>60</v>
      </c>
      <c r="I136" s="70">
        <v>58.536999999999999</v>
      </c>
      <c r="J136" s="75">
        <f t="shared" si="43"/>
        <v>-1.463000000000001</v>
      </c>
      <c r="K136" s="12">
        <f t="shared" ref="K136:K160" si="46">IF(I136=0, ,I136/H136*100)</f>
        <v>97.561666666666667</v>
      </c>
      <c r="L136" s="12">
        <f t="shared" si="44"/>
        <v>97.561666666666667</v>
      </c>
      <c r="M136" s="12">
        <f t="shared" si="45"/>
        <v>97.561666666666667</v>
      </c>
      <c r="N136" s="28"/>
      <c r="O136" s="25"/>
      <c r="P136" s="66"/>
    </row>
    <row r="137" spans="1:16" ht="105" customHeight="1" x14ac:dyDescent="0.25">
      <c r="A137" s="22"/>
      <c r="B137" s="63"/>
      <c r="C137" s="64"/>
      <c r="D137" s="58" t="s">
        <v>28</v>
      </c>
      <c r="E137" s="70">
        <v>0</v>
      </c>
      <c r="F137" s="70">
        <v>0</v>
      </c>
      <c r="G137" s="70">
        <v>0</v>
      </c>
      <c r="H137" s="70">
        <v>0</v>
      </c>
      <c r="I137" s="70">
        <v>0</v>
      </c>
      <c r="J137" s="11">
        <f t="shared" si="43"/>
        <v>0</v>
      </c>
      <c r="K137" s="12">
        <f t="shared" si="46"/>
        <v>0</v>
      </c>
      <c r="L137" s="12">
        <f t="shared" si="44"/>
        <v>0</v>
      </c>
      <c r="M137" s="12">
        <f t="shared" si="45"/>
        <v>0</v>
      </c>
      <c r="N137" s="28"/>
      <c r="O137" s="25"/>
      <c r="P137" s="66"/>
    </row>
    <row r="138" spans="1:16" ht="105" customHeight="1" x14ac:dyDescent="0.25">
      <c r="A138" s="22"/>
      <c r="B138" s="63"/>
      <c r="C138" s="64"/>
      <c r="D138" s="59" t="s">
        <v>29</v>
      </c>
      <c r="E138" s="11">
        <v>0</v>
      </c>
      <c r="F138" s="11">
        <v>0</v>
      </c>
      <c r="G138" s="11">
        <v>0</v>
      </c>
      <c r="H138" s="11">
        <v>0</v>
      </c>
      <c r="I138" s="11">
        <v>0</v>
      </c>
      <c r="J138" s="11">
        <f t="shared" si="43"/>
        <v>0</v>
      </c>
      <c r="K138" s="12">
        <f t="shared" si="46"/>
        <v>0</v>
      </c>
      <c r="L138" s="12">
        <f t="shared" si="44"/>
        <v>0</v>
      </c>
      <c r="M138" s="12">
        <f t="shared" si="45"/>
        <v>0</v>
      </c>
      <c r="N138" s="28"/>
      <c r="O138" s="25"/>
      <c r="P138" s="66"/>
    </row>
    <row r="139" spans="1:16" ht="105" customHeight="1" x14ac:dyDescent="0.25">
      <c r="A139" s="22"/>
      <c r="B139" s="63"/>
      <c r="C139" s="64"/>
      <c r="D139" s="61" t="s">
        <v>30</v>
      </c>
      <c r="E139" s="11">
        <v>0</v>
      </c>
      <c r="F139" s="11">
        <v>0</v>
      </c>
      <c r="G139" s="11">
        <v>0</v>
      </c>
      <c r="H139" s="11">
        <v>0</v>
      </c>
      <c r="I139" s="11">
        <v>0</v>
      </c>
      <c r="J139" s="11">
        <f t="shared" si="43"/>
        <v>0</v>
      </c>
      <c r="K139" s="12">
        <f t="shared" si="46"/>
        <v>0</v>
      </c>
      <c r="L139" s="12">
        <f t="shared" si="44"/>
        <v>0</v>
      </c>
      <c r="M139" s="12">
        <f t="shared" si="45"/>
        <v>0</v>
      </c>
      <c r="N139" s="28"/>
      <c r="O139" s="25"/>
      <c r="P139" s="66"/>
    </row>
    <row r="140" spans="1:16" ht="111.75" customHeight="1" x14ac:dyDescent="0.25">
      <c r="A140" s="22">
        <v>19</v>
      </c>
      <c r="B140" s="63" t="s">
        <v>77</v>
      </c>
      <c r="C140" s="64">
        <v>6</v>
      </c>
      <c r="D140" s="51" t="s">
        <v>23</v>
      </c>
      <c r="E140" s="8">
        <f>E141+E142+E143+E145</f>
        <v>142453</v>
      </c>
      <c r="F140" s="8">
        <f t="shared" ref="F140:I140" si="47">F141+F142+F143+F145</f>
        <v>110698.673</v>
      </c>
      <c r="G140" s="8">
        <f t="shared" si="47"/>
        <v>108189.64799999999</v>
      </c>
      <c r="H140" s="8">
        <f t="shared" si="47"/>
        <v>107326.565</v>
      </c>
      <c r="I140" s="8">
        <f t="shared" si="47"/>
        <v>101062.24799999999</v>
      </c>
      <c r="J140" s="9">
        <f>I140-G140</f>
        <v>-7127.3999999999942</v>
      </c>
      <c r="K140" s="8">
        <f t="shared" si="46"/>
        <v>94.163311757904481</v>
      </c>
      <c r="L140" s="8">
        <f t="shared" si="44"/>
        <v>93.412123866046784</v>
      </c>
      <c r="M140" s="8">
        <f t="shared" si="45"/>
        <v>91.294904682371396</v>
      </c>
      <c r="N140" s="29"/>
      <c r="O140" s="25" t="s">
        <v>57</v>
      </c>
      <c r="P140" s="67" t="s">
        <v>78</v>
      </c>
    </row>
    <row r="141" spans="1:16" ht="111.75" customHeight="1" x14ac:dyDescent="0.25">
      <c r="A141" s="22"/>
      <c r="B141" s="63"/>
      <c r="C141" s="64"/>
      <c r="D141" s="54" t="s">
        <v>25</v>
      </c>
      <c r="E141" s="70">
        <v>1018.5</v>
      </c>
      <c r="F141" s="70">
        <v>461.57299999999998</v>
      </c>
      <c r="G141" s="70">
        <v>461.57299999999998</v>
      </c>
      <c r="H141" s="70">
        <v>461.6</v>
      </c>
      <c r="I141" s="70">
        <v>461.6</v>
      </c>
      <c r="J141" s="75">
        <f>I141-G141</f>
        <v>2.7000000000043656E-2</v>
      </c>
      <c r="K141" s="12">
        <f t="shared" si="46"/>
        <v>100</v>
      </c>
      <c r="L141" s="12">
        <f t="shared" si="44"/>
        <v>100.00584956225778</v>
      </c>
      <c r="M141" s="12">
        <f t="shared" si="45"/>
        <v>100.00584956225778</v>
      </c>
      <c r="N141" s="29"/>
      <c r="O141" s="25"/>
      <c r="P141" s="69"/>
    </row>
    <row r="142" spans="1:16" ht="111.75" customHeight="1" x14ac:dyDescent="0.25">
      <c r="A142" s="22"/>
      <c r="B142" s="63"/>
      <c r="C142" s="64"/>
      <c r="D142" s="54" t="s">
        <v>26</v>
      </c>
      <c r="E142" s="70">
        <v>136134.5</v>
      </c>
      <c r="F142" s="70">
        <v>103282.79999999999</v>
      </c>
      <c r="G142" s="70">
        <v>100773.72999999998</v>
      </c>
      <c r="H142" s="70">
        <v>99911.095000000001</v>
      </c>
      <c r="I142" s="70">
        <v>93655.747999999992</v>
      </c>
      <c r="J142" s="75">
        <f t="shared" ref="J142:J146" si="48">I142-G142</f>
        <v>-7117.9819999999891</v>
      </c>
      <c r="K142" s="12">
        <f t="shared" si="46"/>
        <v>93.73908673506179</v>
      </c>
      <c r="L142" s="12">
        <f t="shared" si="44"/>
        <v>92.936669110094471</v>
      </c>
      <c r="M142" s="12">
        <f t="shared" si="45"/>
        <v>90.67893976538204</v>
      </c>
      <c r="N142" s="29"/>
      <c r="O142" s="25"/>
      <c r="P142" s="69"/>
    </row>
    <row r="143" spans="1:16" ht="111.75" customHeight="1" x14ac:dyDescent="0.25">
      <c r="A143" s="22"/>
      <c r="B143" s="63"/>
      <c r="C143" s="64"/>
      <c r="D143" s="54" t="s">
        <v>27</v>
      </c>
      <c r="E143" s="70">
        <v>5300</v>
      </c>
      <c r="F143" s="73">
        <v>6954.3</v>
      </c>
      <c r="G143" s="70">
        <v>6954.3450000000003</v>
      </c>
      <c r="H143" s="70">
        <v>6953.87</v>
      </c>
      <c r="I143" s="70">
        <v>6944.9000000000005</v>
      </c>
      <c r="J143" s="75">
        <f t="shared" si="48"/>
        <v>-9.444999999999709</v>
      </c>
      <c r="K143" s="12">
        <f t="shared" si="46"/>
        <v>99.871007079511131</v>
      </c>
      <c r="L143" s="12">
        <f t="shared" si="44"/>
        <v>99.864185627834118</v>
      </c>
      <c r="M143" s="12">
        <f t="shared" si="45"/>
        <v>99.864831830665921</v>
      </c>
      <c r="N143" s="29"/>
      <c r="O143" s="25"/>
      <c r="P143" s="69"/>
    </row>
    <row r="144" spans="1:16" ht="111.75" customHeight="1" x14ac:dyDescent="0.25">
      <c r="A144" s="22"/>
      <c r="B144" s="63"/>
      <c r="C144" s="64"/>
      <c r="D144" s="58" t="s">
        <v>28</v>
      </c>
      <c r="E144" s="70">
        <v>0</v>
      </c>
      <c r="F144" s="70">
        <v>0</v>
      </c>
      <c r="G144" s="70">
        <v>0</v>
      </c>
      <c r="H144" s="70">
        <v>0</v>
      </c>
      <c r="I144" s="70">
        <v>0</v>
      </c>
      <c r="J144" s="11">
        <f t="shared" si="48"/>
        <v>0</v>
      </c>
      <c r="K144" s="12">
        <f t="shared" si="46"/>
        <v>0</v>
      </c>
      <c r="L144" s="12">
        <f t="shared" si="44"/>
        <v>0</v>
      </c>
      <c r="M144" s="12">
        <f t="shared" si="45"/>
        <v>0</v>
      </c>
      <c r="N144" s="29"/>
      <c r="O144" s="25"/>
      <c r="P144" s="69"/>
    </row>
    <row r="145" spans="1:16" ht="111.75" customHeight="1" x14ac:dyDescent="0.25">
      <c r="A145" s="22"/>
      <c r="B145" s="63"/>
      <c r="C145" s="64"/>
      <c r="D145" s="59" t="s">
        <v>29</v>
      </c>
      <c r="E145" s="11">
        <v>0</v>
      </c>
      <c r="F145" s="11">
        <v>0</v>
      </c>
      <c r="G145" s="11">
        <v>0</v>
      </c>
      <c r="H145" s="11">
        <v>0</v>
      </c>
      <c r="I145" s="11">
        <v>0</v>
      </c>
      <c r="J145" s="11">
        <f t="shared" si="48"/>
        <v>0</v>
      </c>
      <c r="K145" s="12">
        <f t="shared" si="46"/>
        <v>0</v>
      </c>
      <c r="L145" s="12">
        <f t="shared" si="44"/>
        <v>0</v>
      </c>
      <c r="M145" s="12">
        <f t="shared" si="45"/>
        <v>0</v>
      </c>
      <c r="N145" s="29"/>
      <c r="O145" s="25"/>
      <c r="P145" s="69"/>
    </row>
    <row r="146" spans="1:16" ht="111.75" customHeight="1" x14ac:dyDescent="0.25">
      <c r="A146" s="22"/>
      <c r="B146" s="63"/>
      <c r="C146" s="64"/>
      <c r="D146" s="61" t="s">
        <v>30</v>
      </c>
      <c r="E146" s="11">
        <v>0</v>
      </c>
      <c r="F146" s="11">
        <v>0</v>
      </c>
      <c r="G146" s="11">
        <v>0</v>
      </c>
      <c r="H146" s="11">
        <v>0</v>
      </c>
      <c r="I146" s="11">
        <v>0</v>
      </c>
      <c r="J146" s="11">
        <f t="shared" si="48"/>
        <v>0</v>
      </c>
      <c r="K146" s="12">
        <f t="shared" si="46"/>
        <v>0</v>
      </c>
      <c r="L146" s="12">
        <f t="shared" si="44"/>
        <v>0</v>
      </c>
      <c r="M146" s="12">
        <f t="shared" si="45"/>
        <v>0</v>
      </c>
      <c r="N146" s="29"/>
      <c r="O146" s="25"/>
      <c r="P146" s="69"/>
    </row>
    <row r="147" spans="1:16" ht="129.75" customHeight="1" x14ac:dyDescent="0.25">
      <c r="A147" s="22">
        <v>20</v>
      </c>
      <c r="B147" s="63" t="s">
        <v>79</v>
      </c>
      <c r="C147" s="64">
        <v>10</v>
      </c>
      <c r="D147" s="51" t="s">
        <v>23</v>
      </c>
      <c r="E147" s="8">
        <f>E148+E149+E150+E152</f>
        <v>434618.5</v>
      </c>
      <c r="F147" s="8">
        <f t="shared" ref="F147:I147" si="49">F148+F149+F150+F152</f>
        <v>511427.98691999994</v>
      </c>
      <c r="G147" s="8">
        <f t="shared" si="49"/>
        <v>471950.15788999997</v>
      </c>
      <c r="H147" s="8">
        <f t="shared" si="49"/>
        <v>485934.70424999995</v>
      </c>
      <c r="I147" s="8">
        <f t="shared" si="49"/>
        <v>415973.90961999999</v>
      </c>
      <c r="J147" s="9">
        <f>I147-G147</f>
        <v>-55976.248269999982</v>
      </c>
      <c r="K147" s="8">
        <f t="shared" si="46"/>
        <v>85.602840460226304</v>
      </c>
      <c r="L147" s="8">
        <f t="shared" si="44"/>
        <v>88.13937291169492</v>
      </c>
      <c r="M147" s="8">
        <f t="shared" si="45"/>
        <v>81.335773610111147</v>
      </c>
      <c r="N147" s="28"/>
      <c r="O147" s="25" t="s">
        <v>80</v>
      </c>
      <c r="P147" s="67" t="s">
        <v>81</v>
      </c>
    </row>
    <row r="148" spans="1:16" ht="87.75" customHeight="1" x14ac:dyDescent="0.25">
      <c r="A148" s="22"/>
      <c r="B148" s="63"/>
      <c r="C148" s="64"/>
      <c r="D148" s="54" t="s">
        <v>25</v>
      </c>
      <c r="E148" s="70">
        <v>3820.4</v>
      </c>
      <c r="F148" s="73">
        <v>3920.4</v>
      </c>
      <c r="G148" s="70">
        <v>3897.3</v>
      </c>
      <c r="H148" s="70">
        <v>3920.4</v>
      </c>
      <c r="I148" s="70">
        <v>3552.5</v>
      </c>
      <c r="J148" s="75">
        <f>I148-G148</f>
        <v>-344.80000000000018</v>
      </c>
      <c r="K148" s="12">
        <f t="shared" si="46"/>
        <v>90.61575349454138</v>
      </c>
      <c r="L148" s="12">
        <f t="shared" si="44"/>
        <v>91.15284940856489</v>
      </c>
      <c r="M148" s="12">
        <f t="shared" si="45"/>
        <v>90.61575349454138</v>
      </c>
      <c r="N148" s="28"/>
      <c r="O148" s="25"/>
      <c r="P148" s="69"/>
    </row>
    <row r="149" spans="1:16" ht="87.75" customHeight="1" x14ac:dyDescent="0.25">
      <c r="A149" s="22"/>
      <c r="B149" s="63"/>
      <c r="C149" s="64"/>
      <c r="D149" s="54" t="s">
        <v>26</v>
      </c>
      <c r="E149" s="70">
        <v>1780.9</v>
      </c>
      <c r="F149" s="73">
        <v>64506.272850000008</v>
      </c>
      <c r="G149" s="70">
        <v>64506.272849999994</v>
      </c>
      <c r="H149" s="70">
        <v>74721.572849999997</v>
      </c>
      <c r="I149" s="70">
        <v>46461.60224</v>
      </c>
      <c r="J149" s="75">
        <f t="shared" ref="J149:J153" si="50">I149-G149</f>
        <v>-18044.670609999994</v>
      </c>
      <c r="K149" s="12">
        <f t="shared" si="46"/>
        <v>62.179636305661624</v>
      </c>
      <c r="L149" s="12">
        <f t="shared" si="44"/>
        <v>72.026487017843579</v>
      </c>
      <c r="M149" s="12">
        <f t="shared" si="45"/>
        <v>72.02648701784355</v>
      </c>
      <c r="N149" s="28"/>
      <c r="O149" s="25"/>
      <c r="P149" s="69"/>
    </row>
    <row r="150" spans="1:16" ht="87.75" customHeight="1" x14ac:dyDescent="0.25">
      <c r="A150" s="22"/>
      <c r="B150" s="63"/>
      <c r="C150" s="64"/>
      <c r="D150" s="54" t="s">
        <v>27</v>
      </c>
      <c r="E150" s="70">
        <v>353861</v>
      </c>
      <c r="F150" s="73">
        <v>443001.31406999996</v>
      </c>
      <c r="G150" s="70">
        <v>403546.58503999998</v>
      </c>
      <c r="H150" s="70">
        <v>407292.73139999993</v>
      </c>
      <c r="I150" s="70">
        <v>365959.80738000001</v>
      </c>
      <c r="J150" s="75">
        <f t="shared" si="50"/>
        <v>-37586.777659999963</v>
      </c>
      <c r="K150" s="12">
        <f t="shared" si="46"/>
        <v>89.851789429699622</v>
      </c>
      <c r="L150" s="12">
        <f t="shared" si="44"/>
        <v>90.685888803575352</v>
      </c>
      <c r="M150" s="12">
        <f t="shared" si="45"/>
        <v>82.609192288349192</v>
      </c>
      <c r="N150" s="28"/>
      <c r="O150" s="25"/>
      <c r="P150" s="69"/>
    </row>
    <row r="151" spans="1:16" ht="87.75" customHeight="1" x14ac:dyDescent="0.25">
      <c r="A151" s="22"/>
      <c r="B151" s="63"/>
      <c r="C151" s="64"/>
      <c r="D151" s="58" t="s">
        <v>28</v>
      </c>
      <c r="E151" s="70">
        <v>0</v>
      </c>
      <c r="F151" s="70">
        <v>0</v>
      </c>
      <c r="G151" s="11">
        <v>0</v>
      </c>
      <c r="H151" s="11">
        <v>0</v>
      </c>
      <c r="I151" s="11">
        <v>0</v>
      </c>
      <c r="J151" s="11">
        <f t="shared" si="50"/>
        <v>0</v>
      </c>
      <c r="K151" s="12">
        <f t="shared" si="46"/>
        <v>0</v>
      </c>
      <c r="L151" s="12">
        <f t="shared" si="44"/>
        <v>0</v>
      </c>
      <c r="M151" s="12">
        <f t="shared" si="45"/>
        <v>0</v>
      </c>
      <c r="N151" s="28"/>
      <c r="O151" s="25"/>
      <c r="P151" s="69"/>
    </row>
    <row r="152" spans="1:16" ht="87.75" customHeight="1" x14ac:dyDescent="0.25">
      <c r="A152" s="22"/>
      <c r="B152" s="63"/>
      <c r="C152" s="64"/>
      <c r="D152" s="59" t="s">
        <v>29</v>
      </c>
      <c r="E152" s="70">
        <v>75156.2</v>
      </c>
      <c r="F152" s="70">
        <v>0</v>
      </c>
      <c r="G152" s="70">
        <v>0</v>
      </c>
      <c r="H152" s="70">
        <v>0</v>
      </c>
      <c r="I152" s="70">
        <v>0</v>
      </c>
      <c r="J152" s="11">
        <f t="shared" si="50"/>
        <v>0</v>
      </c>
      <c r="K152" s="12">
        <f t="shared" si="46"/>
        <v>0</v>
      </c>
      <c r="L152" s="12">
        <f t="shared" si="44"/>
        <v>0</v>
      </c>
      <c r="M152" s="12">
        <f t="shared" si="45"/>
        <v>0</v>
      </c>
      <c r="N152" s="28"/>
      <c r="O152" s="25"/>
      <c r="P152" s="69"/>
    </row>
    <row r="153" spans="1:16" ht="87.75" customHeight="1" x14ac:dyDescent="0.25">
      <c r="A153" s="22"/>
      <c r="B153" s="63"/>
      <c r="C153" s="64"/>
      <c r="D153" s="61" t="s">
        <v>30</v>
      </c>
      <c r="E153" s="11">
        <v>0</v>
      </c>
      <c r="F153" s="70">
        <v>0</v>
      </c>
      <c r="G153" s="70">
        <v>0</v>
      </c>
      <c r="H153" s="70">
        <v>0</v>
      </c>
      <c r="I153" s="70">
        <v>0</v>
      </c>
      <c r="J153" s="11">
        <f t="shared" si="50"/>
        <v>0</v>
      </c>
      <c r="K153" s="12">
        <f t="shared" si="46"/>
        <v>0</v>
      </c>
      <c r="L153" s="12">
        <f t="shared" si="44"/>
        <v>0</v>
      </c>
      <c r="M153" s="12">
        <f t="shared" si="45"/>
        <v>0</v>
      </c>
      <c r="N153" s="28"/>
      <c r="O153" s="25"/>
      <c r="P153" s="69"/>
    </row>
    <row r="154" spans="1:16" ht="114" customHeight="1" x14ac:dyDescent="0.25">
      <c r="A154" s="22">
        <v>21</v>
      </c>
      <c r="B154" s="63" t="s">
        <v>82</v>
      </c>
      <c r="C154" s="64">
        <v>12</v>
      </c>
      <c r="D154" s="51" t="s">
        <v>23</v>
      </c>
      <c r="E154" s="8">
        <f>E155+E156+E157+E159</f>
        <v>750</v>
      </c>
      <c r="F154" s="8">
        <f>F155+F156+F157+F159</f>
        <v>1735.5</v>
      </c>
      <c r="G154" s="8">
        <f t="shared" ref="G154:I154" si="51">G155+G156+G157+G159</f>
        <v>803.6</v>
      </c>
      <c r="H154" s="8">
        <f t="shared" si="51"/>
        <v>803.6</v>
      </c>
      <c r="I154" s="8">
        <f t="shared" si="51"/>
        <v>533.6</v>
      </c>
      <c r="J154" s="9">
        <f>I154-G154</f>
        <v>-270</v>
      </c>
      <c r="K154" s="8">
        <f t="shared" si="46"/>
        <v>66.401194624191135</v>
      </c>
      <c r="L154" s="8">
        <f t="shared" si="44"/>
        <v>66.401194624191135</v>
      </c>
      <c r="M154" s="8">
        <f t="shared" si="45"/>
        <v>30.746182656295019</v>
      </c>
      <c r="N154" s="23"/>
      <c r="O154" s="25" t="s">
        <v>80</v>
      </c>
      <c r="P154" s="26" t="s">
        <v>83</v>
      </c>
    </row>
    <row r="155" spans="1:16" ht="85.5" customHeight="1" x14ac:dyDescent="0.25">
      <c r="A155" s="22"/>
      <c r="B155" s="63"/>
      <c r="C155" s="64"/>
      <c r="D155" s="54" t="s">
        <v>25</v>
      </c>
      <c r="E155" s="11">
        <v>0</v>
      </c>
      <c r="F155" s="11">
        <v>0</v>
      </c>
      <c r="G155" s="11">
        <v>0</v>
      </c>
      <c r="H155" s="11">
        <v>0</v>
      </c>
      <c r="I155" s="11">
        <v>0</v>
      </c>
      <c r="J155" s="11">
        <f>I155-G155</f>
        <v>0</v>
      </c>
      <c r="K155" s="12">
        <f t="shared" si="46"/>
        <v>0</v>
      </c>
      <c r="L155" s="12">
        <f t="shared" si="44"/>
        <v>0</v>
      </c>
      <c r="M155" s="12">
        <f t="shared" si="45"/>
        <v>0</v>
      </c>
      <c r="N155" s="24"/>
      <c r="O155" s="25"/>
      <c r="P155" s="27"/>
    </row>
    <row r="156" spans="1:16" ht="85.5" customHeight="1" x14ac:dyDescent="0.25">
      <c r="A156" s="22"/>
      <c r="B156" s="63"/>
      <c r="C156" s="64"/>
      <c r="D156" s="54" t="s">
        <v>26</v>
      </c>
      <c r="E156" s="11">
        <v>0</v>
      </c>
      <c r="F156" s="11">
        <v>0</v>
      </c>
      <c r="G156" s="11">
        <v>0</v>
      </c>
      <c r="H156" s="11">
        <v>0</v>
      </c>
      <c r="I156" s="11">
        <v>0</v>
      </c>
      <c r="J156" s="11">
        <f t="shared" ref="J156:J160" si="52">I156-G156</f>
        <v>0</v>
      </c>
      <c r="K156" s="12">
        <f t="shared" si="46"/>
        <v>0</v>
      </c>
      <c r="L156" s="12">
        <f t="shared" si="44"/>
        <v>0</v>
      </c>
      <c r="M156" s="12">
        <f t="shared" si="45"/>
        <v>0</v>
      </c>
      <c r="N156" s="24"/>
      <c r="O156" s="25"/>
      <c r="P156" s="27"/>
    </row>
    <row r="157" spans="1:16" ht="85.5" customHeight="1" x14ac:dyDescent="0.25">
      <c r="A157" s="22"/>
      <c r="B157" s="63"/>
      <c r="C157" s="64"/>
      <c r="D157" s="54" t="s">
        <v>27</v>
      </c>
      <c r="E157" s="70">
        <v>670</v>
      </c>
      <c r="F157" s="70">
        <v>870</v>
      </c>
      <c r="G157" s="11">
        <v>803.6</v>
      </c>
      <c r="H157" s="11">
        <v>803.6</v>
      </c>
      <c r="I157" s="11">
        <v>533.6</v>
      </c>
      <c r="J157" s="17">
        <f t="shared" si="52"/>
        <v>-270</v>
      </c>
      <c r="K157" s="12">
        <f t="shared" si="46"/>
        <v>66.401194624191135</v>
      </c>
      <c r="L157" s="12">
        <f t="shared" si="44"/>
        <v>66.401194624191135</v>
      </c>
      <c r="M157" s="12">
        <f t="shared" si="45"/>
        <v>61.333333333333343</v>
      </c>
      <c r="N157" s="24"/>
      <c r="O157" s="25"/>
      <c r="P157" s="27"/>
    </row>
    <row r="158" spans="1:16" ht="85.5" customHeight="1" x14ac:dyDescent="0.25">
      <c r="A158" s="22"/>
      <c r="B158" s="63"/>
      <c r="C158" s="64"/>
      <c r="D158" s="58" t="s">
        <v>28</v>
      </c>
      <c r="E158" s="70">
        <v>0</v>
      </c>
      <c r="F158" s="70">
        <v>0</v>
      </c>
      <c r="G158" s="11">
        <v>0</v>
      </c>
      <c r="H158" s="11">
        <v>0</v>
      </c>
      <c r="I158" s="11">
        <v>0</v>
      </c>
      <c r="J158" s="11">
        <f t="shared" si="52"/>
        <v>0</v>
      </c>
      <c r="K158" s="12">
        <f t="shared" si="46"/>
        <v>0</v>
      </c>
      <c r="L158" s="12">
        <f t="shared" si="44"/>
        <v>0</v>
      </c>
      <c r="M158" s="12">
        <f t="shared" si="45"/>
        <v>0</v>
      </c>
      <c r="N158" s="24"/>
      <c r="O158" s="25"/>
      <c r="P158" s="27"/>
    </row>
    <row r="159" spans="1:16" ht="102.75" customHeight="1" x14ac:dyDescent="0.25">
      <c r="A159" s="22"/>
      <c r="B159" s="63"/>
      <c r="C159" s="64"/>
      <c r="D159" s="59" t="s">
        <v>29</v>
      </c>
      <c r="E159" s="70">
        <v>80</v>
      </c>
      <c r="F159" s="73">
        <v>865.5</v>
      </c>
      <c r="G159" s="11">
        <v>0</v>
      </c>
      <c r="H159" s="11">
        <v>0</v>
      </c>
      <c r="I159" s="11">
        <v>0</v>
      </c>
      <c r="J159" s="11">
        <f t="shared" si="52"/>
        <v>0</v>
      </c>
      <c r="K159" s="12">
        <f t="shared" si="46"/>
        <v>0</v>
      </c>
      <c r="L159" s="12">
        <f t="shared" si="44"/>
        <v>0</v>
      </c>
      <c r="M159" s="12">
        <f t="shared" si="45"/>
        <v>0</v>
      </c>
      <c r="N159" s="24"/>
      <c r="O159" s="25"/>
      <c r="P159" s="27"/>
    </row>
    <row r="160" spans="1:16" ht="85.5" customHeight="1" x14ac:dyDescent="0.25">
      <c r="A160" s="22"/>
      <c r="B160" s="63"/>
      <c r="C160" s="64"/>
      <c r="D160" s="61" t="s">
        <v>30</v>
      </c>
      <c r="E160" s="11">
        <v>0</v>
      </c>
      <c r="F160" s="11">
        <v>0</v>
      </c>
      <c r="G160" s="11">
        <v>0</v>
      </c>
      <c r="H160" s="11">
        <v>0</v>
      </c>
      <c r="I160" s="11">
        <v>0</v>
      </c>
      <c r="J160" s="11">
        <f t="shared" si="52"/>
        <v>0</v>
      </c>
      <c r="K160" s="12">
        <f t="shared" si="46"/>
        <v>0</v>
      </c>
      <c r="L160" s="12">
        <f t="shared" si="44"/>
        <v>0</v>
      </c>
      <c r="M160" s="12">
        <f t="shared" si="45"/>
        <v>0</v>
      </c>
      <c r="N160" s="24"/>
      <c r="O160" s="25"/>
      <c r="P160" s="27"/>
    </row>
  </sheetData>
  <mergeCells count="141">
    <mergeCell ref="A154:A160"/>
    <mergeCell ref="B154:B160"/>
    <mergeCell ref="C154:C160"/>
    <mergeCell ref="N154:N160"/>
    <mergeCell ref="O154:O160"/>
    <mergeCell ref="P154:P160"/>
    <mergeCell ref="A147:A153"/>
    <mergeCell ref="B147:B153"/>
    <mergeCell ref="C147:C153"/>
    <mergeCell ref="N147:N153"/>
    <mergeCell ref="O147:O153"/>
    <mergeCell ref="P147:P153"/>
    <mergeCell ref="A140:A146"/>
    <mergeCell ref="B140:B146"/>
    <mergeCell ref="C140:C146"/>
    <mergeCell ref="N140:N146"/>
    <mergeCell ref="O140:O146"/>
    <mergeCell ref="P140:P146"/>
    <mergeCell ref="A133:A139"/>
    <mergeCell ref="B133:B139"/>
    <mergeCell ref="C133:C139"/>
    <mergeCell ref="N133:N139"/>
    <mergeCell ref="O133:O139"/>
    <mergeCell ref="P133:P139"/>
    <mergeCell ref="A126:A132"/>
    <mergeCell ref="B126:B132"/>
    <mergeCell ref="C126:C132"/>
    <mergeCell ref="N126:N132"/>
    <mergeCell ref="O126:O132"/>
    <mergeCell ref="P126:P132"/>
    <mergeCell ref="A119:A125"/>
    <mergeCell ref="B119:B125"/>
    <mergeCell ref="C119:C125"/>
    <mergeCell ref="N119:N125"/>
    <mergeCell ref="O119:O125"/>
    <mergeCell ref="P119:P125"/>
    <mergeCell ref="A112:A118"/>
    <mergeCell ref="B112:B118"/>
    <mergeCell ref="C112:C118"/>
    <mergeCell ref="N112:N118"/>
    <mergeCell ref="O112:O118"/>
    <mergeCell ref="P112:P118"/>
    <mergeCell ref="A105:A111"/>
    <mergeCell ref="B105:B111"/>
    <mergeCell ref="C105:C111"/>
    <mergeCell ref="N105:N111"/>
    <mergeCell ref="O105:O111"/>
    <mergeCell ref="P105:P111"/>
    <mergeCell ref="A98:A104"/>
    <mergeCell ref="B98:B104"/>
    <mergeCell ref="C98:C104"/>
    <mergeCell ref="N98:N104"/>
    <mergeCell ref="O98:O104"/>
    <mergeCell ref="P98:P104"/>
    <mergeCell ref="A91:A97"/>
    <mergeCell ref="B91:B97"/>
    <mergeCell ref="C91:C97"/>
    <mergeCell ref="N91:N97"/>
    <mergeCell ref="O91:O97"/>
    <mergeCell ref="P91:P97"/>
    <mergeCell ref="A84:A90"/>
    <mergeCell ref="B84:B90"/>
    <mergeCell ref="C84:C90"/>
    <mergeCell ref="N84:N90"/>
    <mergeCell ref="O84:O90"/>
    <mergeCell ref="P84:P90"/>
    <mergeCell ref="A77:A83"/>
    <mergeCell ref="B77:B83"/>
    <mergeCell ref="C77:C83"/>
    <mergeCell ref="N77:N83"/>
    <mergeCell ref="O77:O83"/>
    <mergeCell ref="P77:P83"/>
    <mergeCell ref="A70:A76"/>
    <mergeCell ref="B70:B76"/>
    <mergeCell ref="C70:C76"/>
    <mergeCell ref="N70:N76"/>
    <mergeCell ref="O70:O76"/>
    <mergeCell ref="P70:P76"/>
    <mergeCell ref="A63:A69"/>
    <mergeCell ref="B63:B69"/>
    <mergeCell ref="C63:C69"/>
    <mergeCell ref="N63:N69"/>
    <mergeCell ref="O63:O69"/>
    <mergeCell ref="P63:P69"/>
    <mergeCell ref="A56:A62"/>
    <mergeCell ref="B56:B62"/>
    <mergeCell ref="C56:C62"/>
    <mergeCell ref="N56:N62"/>
    <mergeCell ref="O56:O62"/>
    <mergeCell ref="P56:P62"/>
    <mergeCell ref="A49:A55"/>
    <mergeCell ref="B49:B55"/>
    <mergeCell ref="C49:C55"/>
    <mergeCell ref="N49:N55"/>
    <mergeCell ref="O49:O55"/>
    <mergeCell ref="P49:P55"/>
    <mergeCell ref="A42:A48"/>
    <mergeCell ref="B42:B48"/>
    <mergeCell ref="C42:C48"/>
    <mergeCell ref="N42:N48"/>
    <mergeCell ref="O42:O48"/>
    <mergeCell ref="P42:P48"/>
    <mergeCell ref="A35:A41"/>
    <mergeCell ref="B35:B41"/>
    <mergeCell ref="C35:C41"/>
    <mergeCell ref="N35:N41"/>
    <mergeCell ref="O35:O41"/>
    <mergeCell ref="P35:P41"/>
    <mergeCell ref="A28:A34"/>
    <mergeCell ref="B28:B34"/>
    <mergeCell ref="C28:C34"/>
    <mergeCell ref="N28:N34"/>
    <mergeCell ref="O28:O34"/>
    <mergeCell ref="P28:P34"/>
    <mergeCell ref="A21:A27"/>
    <mergeCell ref="B21:B27"/>
    <mergeCell ref="C21:C27"/>
    <mergeCell ref="N21:N27"/>
    <mergeCell ref="O21:O27"/>
    <mergeCell ref="P21:P27"/>
    <mergeCell ref="A14:A20"/>
    <mergeCell ref="B14:B20"/>
    <mergeCell ref="C14:C20"/>
    <mergeCell ref="N14:N20"/>
    <mergeCell ref="O14:O20"/>
    <mergeCell ref="P14:P20"/>
    <mergeCell ref="P4:P5"/>
    <mergeCell ref="A7:A13"/>
    <mergeCell ref="B7:B13"/>
    <mergeCell ref="C7:C13"/>
    <mergeCell ref="N7:N13"/>
    <mergeCell ref="O7:O13"/>
    <mergeCell ref="P7:P13"/>
    <mergeCell ref="A2:O2"/>
    <mergeCell ref="A4:A5"/>
    <mergeCell ref="B4:B5"/>
    <mergeCell ref="C4:C5"/>
    <mergeCell ref="D4:D5"/>
    <mergeCell ref="E4:M4"/>
    <mergeCell ref="N4:N5"/>
    <mergeCell ref="O4:O5"/>
  </mergeCells>
  <pageMargins left="0" right="0" top="0" bottom="0" header="0" footer="0"/>
  <pageSetup paperSize="9" scale="30" orientation="landscape" horizontalDpi="0" verticalDpi="0" r:id="rId1"/>
  <rowBreaks count="10" manualBreakCount="10">
    <brk id="20" max="16383" man="1"/>
    <brk id="34" max="15" man="1"/>
    <brk id="48" max="15" man="1"/>
    <brk id="62" max="15" man="1"/>
    <brk id="76" max="15" man="1"/>
    <brk id="90" max="15" man="1"/>
    <brk id="104" max="16383" man="1"/>
    <brk id="118" max="15" man="1"/>
    <brk id="132" max="15" man="1"/>
    <brk id="146" max="16383" man="1"/>
  </rowBreaks>
  <colBreaks count="1" manualBreakCount="1">
    <brk id="16" max="1048575" man="1"/>
  </col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2</vt:i4>
      </vt:variant>
    </vt:vector>
  </HeadingPairs>
  <TitlesOfParts>
    <vt:vector size="3" baseType="lpstr">
      <vt:lpstr>СВОД(ноябрь)</vt:lpstr>
      <vt:lpstr>'СВОД(ноябрь)'!Заголовки_для_печати</vt:lpstr>
      <vt:lpstr>'СВОД(ноябрь)'!Область_печати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2015-12-07T04:36:25Z</dcterms:modified>
</cp:coreProperties>
</file>