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сентябрь)" sheetId="4" r:id="rId1"/>
  </sheets>
  <definedNames>
    <definedName name="_xlnm.Print_Titles" localSheetId="0">'СВОД(сентябрь)'!$4:$6</definedName>
    <definedName name="_xlnm.Print_Area" localSheetId="0">'СВОД(сентябрь)'!$A$1:$P$161</definedName>
  </definedNames>
  <calcPr calcId="144525"/>
</workbook>
</file>

<file path=xl/calcChain.xml><?xml version="1.0" encoding="utf-8"?>
<calcChain xmlns="http://schemas.openxmlformats.org/spreadsheetml/2006/main">
  <c r="U161" i="4" l="1"/>
  <c r="M160" i="4"/>
  <c r="L160" i="4"/>
  <c r="K160" i="4"/>
  <c r="J160" i="4"/>
  <c r="M159" i="4"/>
  <c r="L159" i="4"/>
  <c r="K159" i="4"/>
  <c r="J159" i="4"/>
  <c r="M158" i="4"/>
  <c r="L158" i="4"/>
  <c r="K158" i="4"/>
  <c r="J158" i="4"/>
  <c r="M157" i="4"/>
  <c r="L157" i="4"/>
  <c r="K157" i="4"/>
  <c r="J157" i="4"/>
  <c r="M156" i="4"/>
  <c r="L156" i="4"/>
  <c r="K156" i="4"/>
  <c r="J156" i="4"/>
  <c r="M155" i="4"/>
  <c r="L155" i="4"/>
  <c r="K155" i="4"/>
  <c r="J155" i="4"/>
  <c r="L154" i="4"/>
  <c r="I154" i="4"/>
  <c r="H154" i="4"/>
  <c r="G154" i="4"/>
  <c r="F154" i="4"/>
  <c r="E154" i="4"/>
  <c r="M153" i="4"/>
  <c r="L153" i="4"/>
  <c r="K153" i="4"/>
  <c r="J153" i="4"/>
  <c r="M152" i="4"/>
  <c r="L152" i="4"/>
  <c r="K152" i="4"/>
  <c r="J152" i="4"/>
  <c r="M151" i="4"/>
  <c r="L151" i="4"/>
  <c r="K151" i="4"/>
  <c r="J151" i="4"/>
  <c r="M150" i="4"/>
  <c r="L150" i="4"/>
  <c r="K150" i="4"/>
  <c r="J150" i="4"/>
  <c r="M149" i="4"/>
  <c r="L149" i="4"/>
  <c r="K149" i="4"/>
  <c r="J149" i="4"/>
  <c r="M148" i="4"/>
  <c r="L148" i="4"/>
  <c r="K148" i="4"/>
  <c r="J148" i="4"/>
  <c r="I147" i="4"/>
  <c r="L147" i="4" s="1"/>
  <c r="H147" i="4"/>
  <c r="G147" i="4"/>
  <c r="F147" i="4"/>
  <c r="E147" i="4"/>
  <c r="M146" i="4"/>
  <c r="L146" i="4"/>
  <c r="K146" i="4"/>
  <c r="J146" i="4"/>
  <c r="M145" i="4"/>
  <c r="L145" i="4"/>
  <c r="K145" i="4"/>
  <c r="J145" i="4"/>
  <c r="M144" i="4"/>
  <c r="L144" i="4"/>
  <c r="K144" i="4"/>
  <c r="J144" i="4"/>
  <c r="M143" i="4"/>
  <c r="L143" i="4"/>
  <c r="K143" i="4"/>
  <c r="J143" i="4"/>
  <c r="M142" i="4"/>
  <c r="L142" i="4"/>
  <c r="K142" i="4"/>
  <c r="J142" i="4"/>
  <c r="M141" i="4"/>
  <c r="L141" i="4"/>
  <c r="K141" i="4"/>
  <c r="J141" i="4"/>
  <c r="I140" i="4"/>
  <c r="H140" i="4"/>
  <c r="K140" i="4" s="1"/>
  <c r="G140" i="4"/>
  <c r="J140" i="4" s="1"/>
  <c r="F140" i="4"/>
  <c r="E140" i="4"/>
  <c r="M139" i="4"/>
  <c r="L139" i="4"/>
  <c r="K139" i="4"/>
  <c r="J139" i="4"/>
  <c r="M138" i="4"/>
  <c r="L138" i="4"/>
  <c r="K138" i="4"/>
  <c r="J138" i="4"/>
  <c r="M137" i="4"/>
  <c r="L137" i="4"/>
  <c r="K137" i="4"/>
  <c r="J137" i="4"/>
  <c r="M136" i="4"/>
  <c r="L136" i="4"/>
  <c r="K136" i="4"/>
  <c r="J136" i="4"/>
  <c r="M135" i="4"/>
  <c r="L135" i="4"/>
  <c r="K135" i="4"/>
  <c r="J135" i="4"/>
  <c r="M134" i="4"/>
  <c r="L134" i="4"/>
  <c r="K134" i="4"/>
  <c r="J133" i="4"/>
  <c r="I133" i="4"/>
  <c r="K133" i="4" s="1"/>
  <c r="H133" i="4"/>
  <c r="G133" i="4"/>
  <c r="F133" i="4"/>
  <c r="E133" i="4"/>
  <c r="M132" i="4"/>
  <c r="L132" i="4"/>
  <c r="K132" i="4"/>
  <c r="J132" i="4"/>
  <c r="M131" i="4"/>
  <c r="L131" i="4"/>
  <c r="K131" i="4"/>
  <c r="J131" i="4"/>
  <c r="M130" i="4"/>
  <c r="L130" i="4"/>
  <c r="K130" i="4"/>
  <c r="J130" i="4"/>
  <c r="M129" i="4"/>
  <c r="L129" i="4"/>
  <c r="K129" i="4"/>
  <c r="J129" i="4"/>
  <c r="M128" i="4"/>
  <c r="L128" i="4"/>
  <c r="K128" i="4"/>
  <c r="J128" i="4"/>
  <c r="M127" i="4"/>
  <c r="L127" i="4"/>
  <c r="K127" i="4"/>
  <c r="J127" i="4"/>
  <c r="I126" i="4"/>
  <c r="H126" i="4"/>
  <c r="K126" i="4" s="1"/>
  <c r="G126" i="4"/>
  <c r="J126" i="4" s="1"/>
  <c r="F126" i="4"/>
  <c r="E126" i="4"/>
  <c r="M125" i="4"/>
  <c r="L125" i="4"/>
  <c r="K125" i="4"/>
  <c r="J125" i="4"/>
  <c r="M124" i="4"/>
  <c r="L124" i="4"/>
  <c r="K124" i="4"/>
  <c r="J124" i="4"/>
  <c r="M123" i="4"/>
  <c r="L123" i="4"/>
  <c r="K123" i="4"/>
  <c r="J123" i="4"/>
  <c r="M122" i="4"/>
  <c r="L122" i="4"/>
  <c r="K122" i="4"/>
  <c r="J122" i="4"/>
  <c r="M121" i="4"/>
  <c r="L121" i="4"/>
  <c r="K121" i="4"/>
  <c r="J121" i="4"/>
  <c r="M120" i="4"/>
  <c r="L120" i="4"/>
  <c r="K120" i="4"/>
  <c r="J120" i="4"/>
  <c r="L119" i="4"/>
  <c r="I119" i="4"/>
  <c r="K119" i="4" s="1"/>
  <c r="H119" i="4"/>
  <c r="G119" i="4"/>
  <c r="F119" i="4"/>
  <c r="E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I112" i="4"/>
  <c r="H112" i="4"/>
  <c r="G112" i="4"/>
  <c r="F112" i="4"/>
  <c r="E112" i="4"/>
  <c r="M111" i="4"/>
  <c r="L111" i="4"/>
  <c r="K111" i="4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6" i="4"/>
  <c r="L106" i="4"/>
  <c r="K106" i="4"/>
  <c r="J106" i="4"/>
  <c r="J105" i="4"/>
  <c r="I105" i="4"/>
  <c r="K105" i="4" s="1"/>
  <c r="H105" i="4"/>
  <c r="G105" i="4"/>
  <c r="F105" i="4"/>
  <c r="E105" i="4"/>
  <c r="M104" i="4"/>
  <c r="L104" i="4"/>
  <c r="K104" i="4"/>
  <c r="J104" i="4"/>
  <c r="M103" i="4"/>
  <c r="L103" i="4"/>
  <c r="K103" i="4"/>
  <c r="J103" i="4"/>
  <c r="M102" i="4"/>
  <c r="L102" i="4"/>
  <c r="K102" i="4"/>
  <c r="J102" i="4"/>
  <c r="M101" i="4"/>
  <c r="L101" i="4"/>
  <c r="K101" i="4"/>
  <c r="J101" i="4"/>
  <c r="M100" i="4"/>
  <c r="L100" i="4"/>
  <c r="K100" i="4"/>
  <c r="J100" i="4"/>
  <c r="M99" i="4"/>
  <c r="L99" i="4"/>
  <c r="K99" i="4"/>
  <c r="J99" i="4"/>
  <c r="I98" i="4"/>
  <c r="H98" i="4"/>
  <c r="G98" i="4"/>
  <c r="J98" i="4" s="1"/>
  <c r="F98" i="4"/>
  <c r="E98" i="4"/>
  <c r="M97" i="4"/>
  <c r="L97" i="4"/>
  <c r="K97" i="4"/>
  <c r="J97" i="4"/>
  <c r="M96" i="4"/>
  <c r="L96" i="4"/>
  <c r="K96" i="4"/>
  <c r="J96" i="4"/>
  <c r="M95" i="4"/>
  <c r="L95" i="4"/>
  <c r="K95" i="4"/>
  <c r="J95" i="4"/>
  <c r="M94" i="4"/>
  <c r="L94" i="4"/>
  <c r="K94" i="4"/>
  <c r="J94" i="4"/>
  <c r="M93" i="4"/>
  <c r="L93" i="4"/>
  <c r="K93" i="4"/>
  <c r="J93" i="4"/>
  <c r="M92" i="4"/>
  <c r="L92" i="4"/>
  <c r="K92" i="4"/>
  <c r="J92" i="4"/>
  <c r="L91" i="4"/>
  <c r="I91" i="4"/>
  <c r="K91" i="4" s="1"/>
  <c r="H91" i="4"/>
  <c r="G91" i="4"/>
  <c r="F91" i="4"/>
  <c r="E91" i="4"/>
  <c r="M90" i="4"/>
  <c r="L90" i="4"/>
  <c r="K90" i="4"/>
  <c r="J90" i="4"/>
  <c r="M89" i="4"/>
  <c r="L89" i="4"/>
  <c r="K89" i="4"/>
  <c r="M88" i="4"/>
  <c r="L88" i="4"/>
  <c r="K88" i="4"/>
  <c r="J88" i="4"/>
  <c r="M87" i="4"/>
  <c r="L87" i="4"/>
  <c r="K87" i="4"/>
  <c r="J87" i="4"/>
  <c r="M86" i="4"/>
  <c r="L86" i="4"/>
  <c r="K86" i="4"/>
  <c r="J86" i="4"/>
  <c r="M85" i="4"/>
  <c r="L85" i="4"/>
  <c r="K85" i="4"/>
  <c r="J85" i="4"/>
  <c r="I84" i="4"/>
  <c r="K84" i="4" s="1"/>
  <c r="H84" i="4"/>
  <c r="G84" i="4"/>
  <c r="F84" i="4"/>
  <c r="E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L80" i="4"/>
  <c r="K80" i="4"/>
  <c r="J80" i="4"/>
  <c r="M79" i="4"/>
  <c r="L79" i="4"/>
  <c r="K79" i="4"/>
  <c r="J79" i="4"/>
  <c r="M78" i="4"/>
  <c r="L78" i="4"/>
  <c r="K78" i="4"/>
  <c r="J78" i="4"/>
  <c r="I77" i="4"/>
  <c r="H77" i="4"/>
  <c r="G77" i="4"/>
  <c r="F77" i="4"/>
  <c r="E77" i="4"/>
  <c r="M76" i="4"/>
  <c r="L76" i="4"/>
  <c r="K76" i="4"/>
  <c r="J76" i="4"/>
  <c r="M75" i="4"/>
  <c r="L75" i="4"/>
  <c r="K75" i="4"/>
  <c r="J75" i="4"/>
  <c r="M74" i="4"/>
  <c r="L74" i="4"/>
  <c r="K74" i="4"/>
  <c r="J74" i="4"/>
  <c r="M73" i="4"/>
  <c r="L73" i="4"/>
  <c r="K73" i="4"/>
  <c r="J73" i="4"/>
  <c r="M72" i="4"/>
  <c r="L72" i="4"/>
  <c r="K72" i="4"/>
  <c r="J72" i="4"/>
  <c r="M71" i="4"/>
  <c r="L71" i="4"/>
  <c r="K71" i="4"/>
  <c r="J71" i="4"/>
  <c r="K70" i="4"/>
  <c r="I70" i="4"/>
  <c r="H70" i="4"/>
  <c r="G70" i="4"/>
  <c r="J70" i="4" s="1"/>
  <c r="F70" i="4"/>
  <c r="E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I63" i="4"/>
  <c r="J63" i="4" s="1"/>
  <c r="H63" i="4"/>
  <c r="G63" i="4"/>
  <c r="F63" i="4"/>
  <c r="E63" i="4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8" i="4"/>
  <c r="L58" i="4"/>
  <c r="K58" i="4"/>
  <c r="J58" i="4"/>
  <c r="M57" i="4"/>
  <c r="L57" i="4"/>
  <c r="K57" i="4"/>
  <c r="J57" i="4"/>
  <c r="I56" i="4"/>
  <c r="K56" i="4" s="1"/>
  <c r="H56" i="4"/>
  <c r="G56" i="4"/>
  <c r="F56" i="4"/>
  <c r="E56" i="4"/>
  <c r="M55" i="4"/>
  <c r="L55" i="4"/>
  <c r="K55" i="4"/>
  <c r="J55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I49" i="4"/>
  <c r="H49" i="4"/>
  <c r="G49" i="4"/>
  <c r="F49" i="4"/>
  <c r="E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K42" i="4"/>
  <c r="I42" i="4"/>
  <c r="H42" i="4"/>
  <c r="G42" i="4"/>
  <c r="L42" i="4" s="1"/>
  <c r="F42" i="4"/>
  <c r="E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I35" i="4"/>
  <c r="J35" i="4" s="1"/>
  <c r="H35" i="4"/>
  <c r="G35" i="4"/>
  <c r="F35" i="4"/>
  <c r="E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I28" i="4"/>
  <c r="K28" i="4" s="1"/>
  <c r="H28" i="4"/>
  <c r="G28" i="4"/>
  <c r="F28" i="4"/>
  <c r="E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I21" i="4"/>
  <c r="L21" i="4" s="1"/>
  <c r="H21" i="4"/>
  <c r="G21" i="4"/>
  <c r="F21" i="4"/>
  <c r="E21" i="4"/>
  <c r="M20" i="4"/>
  <c r="L20" i="4"/>
  <c r="K20" i="4"/>
  <c r="J20" i="4"/>
  <c r="M19" i="4"/>
  <c r="J19" i="4"/>
  <c r="M18" i="4"/>
  <c r="L18" i="4"/>
  <c r="K18" i="4"/>
  <c r="J18" i="4"/>
  <c r="M17" i="4"/>
  <c r="L17" i="4"/>
  <c r="K17" i="4"/>
  <c r="J17" i="4"/>
  <c r="M16" i="4"/>
  <c r="L16" i="4"/>
  <c r="K16" i="4"/>
  <c r="J16" i="4"/>
  <c r="M15" i="4"/>
  <c r="L15" i="4"/>
  <c r="K15" i="4"/>
  <c r="J15" i="4"/>
  <c r="I14" i="4"/>
  <c r="H14" i="4"/>
  <c r="G14" i="4"/>
  <c r="F14" i="4"/>
  <c r="E14" i="4"/>
  <c r="I13" i="4"/>
  <c r="L13" i="4" s="1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J10" i="4"/>
  <c r="I10" i="4"/>
  <c r="K10" i="4" s="1"/>
  <c r="H10" i="4"/>
  <c r="G10" i="4"/>
  <c r="F10" i="4"/>
  <c r="E10" i="4"/>
  <c r="I9" i="4"/>
  <c r="H9" i="4"/>
  <c r="G9" i="4"/>
  <c r="F9" i="4"/>
  <c r="E9" i="4"/>
  <c r="L8" i="4"/>
  <c r="I8" i="4"/>
  <c r="K8" i="4" s="1"/>
  <c r="H8" i="4"/>
  <c r="G8" i="4"/>
  <c r="F8" i="4"/>
  <c r="E8" i="4"/>
  <c r="E7" i="4" s="1"/>
  <c r="C7" i="4"/>
  <c r="J9" i="4" l="1"/>
  <c r="L10" i="4"/>
  <c r="K14" i="4"/>
  <c r="K35" i="4"/>
  <c r="L49" i="4"/>
  <c r="K63" i="4"/>
  <c r="L77" i="4"/>
  <c r="M98" i="4"/>
  <c r="M126" i="4"/>
  <c r="M140" i="4"/>
  <c r="K154" i="4"/>
  <c r="F7" i="4"/>
  <c r="M7" i="4" s="1"/>
  <c r="I7" i="4"/>
  <c r="H7" i="4"/>
  <c r="K9" i="4"/>
  <c r="L11" i="4"/>
  <c r="L14" i="4"/>
  <c r="L35" i="4"/>
  <c r="M42" i="4"/>
  <c r="L63" i="4"/>
  <c r="M70" i="4"/>
  <c r="K98" i="4"/>
  <c r="L112" i="4"/>
  <c r="G7" i="4"/>
  <c r="L7" i="4" s="1"/>
  <c r="M10" i="4"/>
  <c r="M12" i="4"/>
  <c r="L28" i="4"/>
  <c r="J42" i="4"/>
  <c r="L56" i="4"/>
  <c r="L84" i="4"/>
  <c r="M105" i="4"/>
  <c r="M133" i="4"/>
  <c r="M11" i="4"/>
  <c r="M13" i="4"/>
  <c r="M21" i="4"/>
  <c r="M49" i="4"/>
  <c r="M77" i="4"/>
  <c r="M112" i="4"/>
  <c r="M147" i="4"/>
  <c r="J11" i="4"/>
  <c r="J13" i="4"/>
  <c r="M14" i="4"/>
  <c r="J21" i="4"/>
  <c r="M28" i="4"/>
  <c r="J49" i="4"/>
  <c r="M56" i="4"/>
  <c r="J77" i="4"/>
  <c r="M84" i="4"/>
  <c r="M91" i="4"/>
  <c r="L98" i="4"/>
  <c r="J112" i="4"/>
  <c r="M119" i="4"/>
  <c r="L126" i="4"/>
  <c r="J147" i="4"/>
  <c r="M154" i="4"/>
  <c r="J8" i="4"/>
  <c r="M9" i="4"/>
  <c r="K11" i="4"/>
  <c r="J12" i="4"/>
  <c r="K13" i="4"/>
  <c r="J14" i="4"/>
  <c r="K21" i="4"/>
  <c r="J28" i="4"/>
  <c r="M35" i="4"/>
  <c r="K49" i="4"/>
  <c r="J56" i="4"/>
  <c r="M63" i="4"/>
  <c r="L70" i="4"/>
  <c r="K77" i="4"/>
  <c r="J84" i="4"/>
  <c r="J91" i="4"/>
  <c r="L105" i="4"/>
  <c r="K112" i="4"/>
  <c r="J119" i="4"/>
  <c r="L133" i="4"/>
  <c r="L140" i="4"/>
  <c r="K147" i="4"/>
  <c r="J154" i="4"/>
  <c r="M8" i="4"/>
  <c r="L9" i="4"/>
  <c r="K7" i="4"/>
  <c r="J7" i="4" l="1"/>
</calcChain>
</file>

<file path=xl/comments1.xml><?xml version="1.0" encoding="utf-8"?>
<comments xmlns="http://schemas.openxmlformats.org/spreadsheetml/2006/main">
  <authors>
    <author>Автор</author>
  </authors>
  <commentList>
    <comment ref="F105" author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4 024,2 по РД 625</t>
        </r>
      </text>
    </comment>
  </commentList>
</comments>
</file>

<file path=xl/sharedStrings.xml><?xml version="1.0" encoding="utf-8"?>
<sst xmlns="http://schemas.openxmlformats.org/spreadsheetml/2006/main" count="241" uniqueCount="84">
  <si>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</si>
  <si>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</si>
  <si>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Количество  муниципальных  программ </t>
  </si>
  <si>
    <t>Количество мероприятий  по программ</t>
  </si>
  <si>
    <t>Источники финансирования</t>
  </si>
  <si>
    <t>на "01" октября 2015</t>
  </si>
  <si>
    <t>Примечание</t>
  </si>
  <si>
    <t>Количество мероприятий</t>
  </si>
  <si>
    <t>Ответственные исполнители              (Ф.И.О.  телефон)</t>
  </si>
  <si>
    <t xml:space="preserve">План на 2015 год
</t>
  </si>
  <si>
    <t xml:space="preserve">Уточненный план на 2015 год
</t>
  </si>
  <si>
    <t>План (согласно сетевого графика)</t>
  </si>
  <si>
    <t xml:space="preserve">Лимит финансирования </t>
  </si>
  <si>
    <t>Кассовое исполнение</t>
  </si>
  <si>
    <t>Отклонение от сетевого графика</t>
  </si>
  <si>
    <t>% исполнения к  лимиту финансированию</t>
  </si>
  <si>
    <t>% исполнения к плану (согласно сетевого графика)</t>
  </si>
  <si>
    <t>% исполнения к уточненному плану</t>
  </si>
  <si>
    <t>10 
= гр.9/гр.8*100</t>
  </si>
  <si>
    <t>11
= гр.9/гр.7*100</t>
  </si>
  <si>
    <t>12
= гр.9/гр.6*100</t>
  </si>
  <si>
    <t>12</t>
  </si>
  <si>
    <t xml:space="preserve">Всего 21 </t>
  </si>
  <si>
    <t>всего:</t>
  </si>
  <si>
    <t>125 целевых показателей</t>
  </si>
  <si>
    <t>ФБ</t>
  </si>
  <si>
    <t>БАО</t>
  </si>
  <si>
    <t>МБ</t>
  </si>
  <si>
    <t>средства по Соглашениям по передаче полномочий</t>
  </si>
  <si>
    <t>ИВИ</t>
  </si>
  <si>
    <t>в т.ч.
КАПы</t>
  </si>
  <si>
    <t>"Образование 21 века на 2014 - 2020 годы"</t>
  </si>
  <si>
    <t>16 целевых показателей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</si>
  <si>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</si>
  <si>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муниципального образования Нефтеюганский район на 2014 - 2020 годы"</t>
  </si>
  <si>
    <t>8 целевых показателей</t>
  </si>
  <si>
    <t>Начальник отдела  социально-трудовых отношений
Захаров А.А.
250218
Главный специалист 
Рошка И.В.
238014</t>
  </si>
  <si>
    <t>в т.ч.     КАПы</t>
  </si>
  <si>
    <t>"Развитие культуры Нефтеюганского района на 2014 -2020 годы"</t>
  </si>
  <si>
    <t>7 целевых показателей</t>
  </si>
  <si>
    <t>Директор МКУ "Управление по обеспечению деятельности учереждений культуры и спорта"
Елисеева Н.Н.
236907</t>
  </si>
  <si>
    <t>"Информационное  общество - Югра  на  2014 - 2020 годы на  территории  муниципального образования  Нефтеюганский район"</t>
  </si>
  <si>
    <t>3 целевых показателя</t>
  </si>
  <si>
    <t>Начальник  УИТиАР
Еременко М.В.
290003</t>
  </si>
  <si>
    <t>"Развитие физической  культуры  и  спорта в Нефтеюганском  районе на  2014 - 2020 годы"</t>
  </si>
  <si>
    <t>Председатель комитета по физической культуре и спорту
Абрамович В.В.
278107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</si>
  <si>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</si>
  <si>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3 целевых показателей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</si>
  <si>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</si>
  <si>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</si>
  <si>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Заместитель председателя комитета по делам народов Севера, охраны окружающей среды и водных ресурсов,
Голдобин В. Г.
 250238</t>
  </si>
  <si>
    <t>"Доступное жилье - жителям Нефтеюганского района в 2014-2020 годах"</t>
  </si>
  <si>
    <t xml:space="preserve">Председатель комитета по жилищной политике
Мага А.В.
256-851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</si>
  <si>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</si>
  <si>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23 целевых показателей</t>
  </si>
  <si>
    <t>Начальник ОРИМП 
Травкина В.М. 
250202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</si>
  <si>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</si>
  <si>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4 целевых показателя</t>
  </si>
  <si>
    <t xml:space="preserve">Секретарь административной комиссии
Хамитова С.А. 290001
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</si>
  <si>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</si>
  <si>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Председатель комитета гражданской защиты населения Нефтеюганского района 
Сычёв А.М. 
250162</t>
  </si>
  <si>
    <t>"Обеспечение экологической безопасности Нефтеюганского района  на 2014-2020 годы"</t>
  </si>
  <si>
    <t>1 целевой показатель</t>
  </si>
  <si>
    <t>"Развитие гражданского общества Нефтеюганского   района  на  2014 – 2020 годы"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</si>
  <si>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</si>
  <si>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</si>
  <si>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</si>
  <si>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  Нефтеюганского   района на   2014 - 2020 годы"</t>
  </si>
  <si>
    <t>5 целевых показателя</t>
  </si>
  <si>
    <t>Заместитель директора ДСиЖКК
Любиев Н.А.
250144
Начальник отдела по транспорту и дорогам
Юношева К.В.
250194</t>
  </si>
  <si>
    <t>"Управление имуществом муниципального образования Нефтеюганский район на 2014 - 2020 годы"</t>
  </si>
  <si>
    <t>Директор департамента имущественных отношений
 Аладин Ю.Я.
250166</t>
  </si>
  <si>
    <t>"Управление  муниципальными финансами в   Нефтеюганском  районе  на 2014 - 2020 годы"</t>
  </si>
  <si>
    <t>6 целевых показателей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</si>
  <si>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</si>
  <si>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</si>
  <si>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Начальник отдела социально-трудовых отношений
Захаров А.А.
250218
Рошка И.В.
238014</t>
  </si>
  <si>
    <t>"Социальная поддержка жителей  Нефтеюганского района  на 2014-2020 годы"</t>
  </si>
  <si>
    <t xml:space="preserve">Председатель комитета по опеке и попечительству
Лобанкова В.В.
247606
</t>
  </si>
  <si>
    <t>"Совершенствование  муниципального  управления  Нефтеюганского  района на 2014  - 2020 годы"</t>
  </si>
  <si>
    <t>5 целевых показателей</t>
  </si>
  <si>
    <t xml:space="preserve">Начальник управления по учету и отчетности – главный бухгалтер АНР
Пятигор Т.А.
250152
</t>
  </si>
  <si>
    <t>"Профилактика экстремизма, гармонизация межэтнических и межкультурных отношений в Нефтеюганском районе  на  2014- 2020 годы"</t>
  </si>
  <si>
    <t>Начальник управления по связям с 
общественностью
А.Н.Федорова
256815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</si>
</sst>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_р_._-;_-@_-"/>
    <numFmt numFmtId="165" formatCode="0.0"/>
    <numFmt numFmtId="166" formatCode="_-* #,##0.000_р_._-;\-* #,##0.000_р_._-;_-* &quot;-&quot;???_р_._-;_-@_-"/>
    <numFmt numFmtId="167" formatCode="#,##0.0"/>
    <numFmt numFmtId="168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2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30"/>
      <color theme="1"/>
      <name val="Calibri"/>
      <family val="2"/>
      <charset val="204"/>
      <scheme val="minor"/>
    </font>
    <font>
      <sz val="24"/>
      <color indexed="8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24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2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24"/>
      <color indexed="81"/>
      <name val="Tahoma"/>
      <family val="2"/>
      <charset val="204"/>
    </font>
    <font>
      <sz val="24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2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" fillId="0" borderId="0" xfId="2"/>
    <xf numFmtId="0" fontId="6" fillId="0" borderId="0" xfId="2" applyFont="1"/>
    <xf numFmtId="0" fontId="7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41" fontId="14" fillId="0" borderId="2" xfId="2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textRotation="90" wrapText="1"/>
    </xf>
    <xf numFmtId="164" fontId="16" fillId="4" borderId="1" xfId="4" applyNumberFormat="1" applyFont="1" applyFill="1" applyBorder="1" applyAlignment="1">
      <alignment horizontal="center" vertical="center" wrapText="1"/>
    </xf>
    <xf numFmtId="4" fontId="16" fillId="4" borderId="1" xfId="4" applyNumberFormat="1" applyFont="1" applyFill="1" applyBorder="1" applyAlignment="1">
      <alignment horizontal="right" vertical="center" wrapText="1"/>
    </xf>
    <xf numFmtId="164" fontId="16" fillId="4" borderId="1" xfId="4" applyNumberFormat="1" applyFont="1" applyFill="1" applyBorder="1" applyAlignment="1">
      <alignment horizontal="right" vertical="center" wrapText="1"/>
    </xf>
    <xf numFmtId="49" fontId="15" fillId="3" borderId="1" xfId="4" applyNumberFormat="1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164" fontId="18" fillId="0" borderId="0" xfId="2" applyNumberFormat="1" applyFont="1"/>
    <xf numFmtId="0" fontId="14" fillId="0" borderId="3" xfId="2" applyFont="1" applyBorder="1" applyAlignment="1">
      <alignment horizontal="center" vertical="center"/>
    </xf>
    <xf numFmtId="16" fontId="10" fillId="5" borderId="1" xfId="2" applyNumberFormat="1" applyFont="1" applyFill="1" applyBorder="1" applyAlignment="1">
      <alignment horizontal="center" vertical="center" textRotation="90" wrapText="1"/>
    </xf>
    <xf numFmtId="164" fontId="19" fillId="2" borderId="1" xfId="2" applyNumberFormat="1" applyFont="1" applyFill="1" applyBorder="1" applyAlignment="1">
      <alignment horizontal="center" vertical="center" wrapText="1"/>
    </xf>
    <xf numFmtId="4" fontId="19" fillId="2" borderId="1" xfId="2" applyNumberFormat="1" applyFont="1" applyFill="1" applyBorder="1" applyAlignment="1">
      <alignment horizontal="right" vertical="center" wrapText="1"/>
    </xf>
    <xf numFmtId="0" fontId="20" fillId="0" borderId="0" xfId="2" applyFont="1"/>
    <xf numFmtId="16" fontId="10" fillId="5" borderId="1" xfId="5" applyNumberFormat="1" applyFont="1" applyFill="1" applyBorder="1" applyAlignment="1">
      <alignment horizontal="center" vertical="center" textRotation="90" wrapText="1"/>
    </xf>
    <xf numFmtId="0" fontId="10" fillId="5" borderId="1" xfId="5" applyFont="1" applyFill="1" applyBorder="1" applyAlignment="1">
      <alignment horizontal="center" vertical="center" textRotation="90" wrapText="1"/>
    </xf>
    <xf numFmtId="0" fontId="14" fillId="0" borderId="4" xfId="2" applyFont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 textRotation="90" wrapText="1"/>
    </xf>
    <xf numFmtId="43" fontId="19" fillId="2" borderId="1" xfId="1" applyFont="1" applyFill="1" applyBorder="1" applyAlignment="1">
      <alignment horizontal="right" vertical="center" wrapText="1"/>
    </xf>
    <xf numFmtId="165" fontId="22" fillId="0" borderId="0" xfId="2" applyNumberFormat="1" applyFont="1"/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center" vertical="center" wrapText="1"/>
    </xf>
    <xf numFmtId="41" fontId="23" fillId="5" borderId="1" xfId="2" applyNumberFormat="1" applyFont="1" applyFill="1" applyBorder="1" applyAlignment="1">
      <alignment horizontal="left" vertical="center"/>
    </xf>
    <xf numFmtId="49" fontId="10" fillId="3" borderId="1" xfId="4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64" fontId="9" fillId="5" borderId="1" xfId="4" applyNumberFormat="1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center" vertical="center" wrapText="1"/>
    </xf>
    <xf numFmtId="164" fontId="16" fillId="5" borderId="1" xfId="4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4" fontId="9" fillId="5" borderId="1" xfId="4" applyNumberFormat="1" applyFont="1" applyFill="1" applyBorder="1" applyAlignment="1">
      <alignment horizontal="right" vertical="center" wrapText="1"/>
    </xf>
    <xf numFmtId="164" fontId="16" fillId="3" borderId="1" xfId="4" applyNumberFormat="1" applyFont="1" applyFill="1" applyBorder="1" applyAlignment="1">
      <alignment horizontal="right" vertical="center" wrapText="1"/>
    </xf>
    <xf numFmtId="0" fontId="25" fillId="0" borderId="0" xfId="0" applyFont="1"/>
    <xf numFmtId="164" fontId="9" fillId="3" borderId="1" xfId="4" applyNumberFormat="1" applyFont="1" applyFill="1" applyBorder="1" applyAlignment="1">
      <alignment horizontal="center" vertical="center" wrapText="1"/>
    </xf>
    <xf numFmtId="43" fontId="9" fillId="5" borderId="1" xfId="1" applyFont="1" applyFill="1" applyBorder="1" applyAlignment="1">
      <alignment horizontal="right" vertical="center" wrapText="1"/>
    </xf>
    <xf numFmtId="2" fontId="16" fillId="4" borderId="1" xfId="4" applyNumberFormat="1" applyFont="1" applyFill="1" applyBorder="1" applyAlignment="1">
      <alignment horizontal="right" vertical="center" wrapText="1"/>
    </xf>
    <xf numFmtId="0" fontId="26" fillId="0" borderId="1" xfId="6" applyFont="1" applyFill="1" applyBorder="1" applyAlignment="1">
      <alignment horizontal="center" vertical="center" wrapText="1"/>
    </xf>
    <xf numFmtId="0" fontId="27" fillId="0" borderId="1" xfId="6" applyFont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164" fontId="28" fillId="5" borderId="1" xfId="4" applyNumberFormat="1" applyFont="1" applyFill="1" applyBorder="1" applyAlignment="1">
      <alignment horizontal="center" vertical="center" wrapText="1"/>
    </xf>
    <xf numFmtId="164" fontId="29" fillId="0" borderId="1" xfId="4" applyNumberFormat="1" applyFont="1" applyFill="1" applyBorder="1" applyAlignment="1">
      <alignment horizontal="center" vertical="center" wrapText="1"/>
    </xf>
    <xf numFmtId="164" fontId="30" fillId="0" borderId="0" xfId="0" applyNumberFormat="1" applyFont="1"/>
    <xf numFmtId="164" fontId="9" fillId="5" borderId="1" xfId="2" applyNumberFormat="1" applyFont="1" applyFill="1" applyBorder="1" applyAlignment="1">
      <alignment horizontal="center" vertical="center" wrapText="1"/>
    </xf>
    <xf numFmtId="164" fontId="16" fillId="3" borderId="1" xfId="4" applyNumberFormat="1" applyFont="1" applyFill="1" applyBorder="1" applyAlignment="1">
      <alignment horizontal="center" vertical="center" wrapText="1"/>
    </xf>
    <xf numFmtId="0" fontId="25" fillId="6" borderId="0" xfId="0" applyFont="1" applyFill="1"/>
    <xf numFmtId="4" fontId="9" fillId="3" borderId="1" xfId="4" applyNumberFormat="1" applyFont="1" applyFill="1" applyBorder="1" applyAlignment="1">
      <alignment horizontal="right" vertical="center" wrapText="1"/>
    </xf>
    <xf numFmtId="43" fontId="16" fillId="4" borderId="1" xfId="1" applyFont="1" applyFill="1" applyBorder="1" applyAlignment="1">
      <alignment horizontal="right" vertical="center" wrapText="1"/>
    </xf>
    <xf numFmtId="0" fontId="26" fillId="0" borderId="1" xfId="7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 wrapText="1"/>
    </xf>
    <xf numFmtId="164" fontId="9" fillId="3" borderId="1" xfId="2" applyNumberFormat="1" applyFont="1" applyFill="1" applyBorder="1" applyAlignment="1">
      <alignment horizontal="center" vertical="center" wrapText="1"/>
    </xf>
    <xf numFmtId="43" fontId="9" fillId="3" borderId="1" xfId="2" applyNumberFormat="1" applyFont="1" applyFill="1" applyBorder="1" applyAlignment="1">
      <alignment horizontal="right" vertical="center" wrapText="1"/>
    </xf>
    <xf numFmtId="4" fontId="9" fillId="3" borderId="1" xfId="2" applyNumberFormat="1" applyFont="1" applyFill="1" applyBorder="1" applyAlignment="1">
      <alignment horizontal="right" vertical="center" wrapText="1"/>
    </xf>
    <xf numFmtId="43" fontId="9" fillId="3" borderId="1" xfId="1" applyFont="1" applyFill="1" applyBorder="1" applyAlignment="1">
      <alignment horizontal="right" vertical="center" wrapText="1"/>
    </xf>
    <xf numFmtId="2" fontId="10" fillId="3" borderId="1" xfId="4" applyNumberFormat="1" applyFont="1" applyFill="1" applyBorder="1" applyAlignment="1">
      <alignment horizontal="center" vertical="center" wrapText="1"/>
    </xf>
    <xf numFmtId="4" fontId="9" fillId="5" borderId="1" xfId="2" applyNumberFormat="1" applyFont="1" applyFill="1" applyBorder="1" applyAlignment="1">
      <alignment horizontal="right" vertical="center" wrapText="1"/>
    </xf>
    <xf numFmtId="0" fontId="23" fillId="0" borderId="1" xfId="2" applyFont="1" applyFill="1" applyBorder="1" applyAlignment="1">
      <alignment horizontal="center" vertical="center" wrapText="1"/>
    </xf>
    <xf numFmtId="41" fontId="23" fillId="0" borderId="1" xfId="2" applyNumberFormat="1" applyFont="1" applyFill="1" applyBorder="1" applyAlignment="1">
      <alignment horizontal="left" vertical="center"/>
    </xf>
    <xf numFmtId="49" fontId="15" fillId="3" borderId="1" xfId="4" applyNumberFormat="1" applyFont="1" applyFill="1" applyBorder="1" applyAlignment="1">
      <alignment horizontal="left" vertical="center" wrapText="1"/>
    </xf>
    <xf numFmtId="0" fontId="31" fillId="0" borderId="1" xfId="4" applyNumberFormat="1" applyFont="1" applyFill="1" applyBorder="1" applyAlignment="1">
      <alignment horizontal="left" vertical="center" wrapText="1"/>
    </xf>
    <xf numFmtId="166" fontId="26" fillId="0" borderId="1" xfId="3" applyNumberFormat="1" applyFont="1" applyFill="1" applyBorder="1" applyAlignment="1">
      <alignment horizontal="center" vertical="center" wrapText="1"/>
    </xf>
    <xf numFmtId="166" fontId="27" fillId="0" borderId="1" xfId="3" applyNumberFormat="1" applyFont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49" fontId="10" fillId="3" borderId="1" xfId="4" applyNumberFormat="1" applyFont="1" applyFill="1" applyBorder="1" applyAlignment="1">
      <alignment horizontal="left" vertical="center"/>
    </xf>
    <xf numFmtId="2" fontId="10" fillId="3" borderId="1" xfId="4" applyNumberFormat="1" applyFont="1" applyFill="1" applyBorder="1" applyAlignment="1">
      <alignment horizontal="left" vertical="center" wrapText="1"/>
    </xf>
    <xf numFmtId="164" fontId="10" fillId="3" borderId="1" xfId="4" applyNumberFormat="1" applyFont="1" applyFill="1" applyBorder="1" applyAlignment="1">
      <alignment horizontal="left" vertical="center" wrapText="1"/>
    </xf>
    <xf numFmtId="164" fontId="10" fillId="3" borderId="1" xfId="4" applyNumberFormat="1" applyFont="1" applyFill="1" applyBorder="1" applyAlignment="1">
      <alignment horizontal="left" vertical="center"/>
    </xf>
    <xf numFmtId="0" fontId="23" fillId="3" borderId="1" xfId="2" applyFont="1" applyFill="1" applyBorder="1" applyAlignment="1">
      <alignment horizontal="center" vertical="center" wrapText="1"/>
    </xf>
    <xf numFmtId="167" fontId="16" fillId="4" borderId="1" xfId="4" applyNumberFormat="1" applyFont="1" applyFill="1" applyBorder="1" applyAlignment="1">
      <alignment horizontal="center" vertical="center" wrapText="1"/>
    </xf>
    <xf numFmtId="167" fontId="9" fillId="5" borderId="1" xfId="2" applyNumberFormat="1" applyFont="1" applyFill="1" applyBorder="1" applyAlignment="1">
      <alignment horizontal="right" vertical="center" wrapText="1"/>
    </xf>
    <xf numFmtId="167" fontId="16" fillId="0" borderId="1" xfId="4" applyNumberFormat="1" applyFont="1" applyFill="1" applyBorder="1" applyAlignment="1">
      <alignment horizontal="center" vertical="center" wrapText="1"/>
    </xf>
    <xf numFmtId="164" fontId="15" fillId="3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6" fontId="26" fillId="0" borderId="1" xfId="3" applyNumberFormat="1" applyFont="1" applyBorder="1" applyAlignment="1">
      <alignment horizontal="center" vertical="center" wrapText="1"/>
    </xf>
  </cellXfs>
  <cellStyles count="116">
    <cellStyle name="Обычный" xfId="0" builtinId="0"/>
    <cellStyle name="Обычный 2" xfId="8"/>
    <cellStyle name="Обычный 2 2" xfId="2"/>
    <cellStyle name="Обычный 2 2 10" xfId="9"/>
    <cellStyle name="Обычный 2 2 11" xfId="7"/>
    <cellStyle name="Обычный 2 2 12" xfId="10"/>
    <cellStyle name="Обычный 2 2 2" xfId="11"/>
    <cellStyle name="Обычный 2 2 2 2" xfId="12"/>
    <cellStyle name="Обычный 2 2 2 2 2" xfId="13"/>
    <cellStyle name="Обычный 2 2 2 2 3" xfId="14"/>
    <cellStyle name="Обычный 2 2 2 2 4" xfId="15"/>
    <cellStyle name="Обычный 2 2 2 2 5" xfId="16"/>
    <cellStyle name="Обычный 2 2 2 2 6" xfId="17"/>
    <cellStyle name="Обычный 2 2 2 3" xfId="18"/>
    <cellStyle name="Обычный 2 2 2 4" xfId="19"/>
    <cellStyle name="Обычный 2 2 2 5" xfId="20"/>
    <cellStyle name="Обычный 2 2 2 6" xfId="21"/>
    <cellStyle name="Обычный 2 2 2 7" xfId="22"/>
    <cellStyle name="Обычный 2 2 3" xfId="23"/>
    <cellStyle name="Обычный 2 2 3 2" xfId="24"/>
    <cellStyle name="Обычный 2 2 3 2 2" xfId="25"/>
    <cellStyle name="Обычный 2 2 3 2 3" xfId="26"/>
    <cellStyle name="Обычный 2 2 3 2 4" xfId="27"/>
    <cellStyle name="Обычный 2 2 3 2 5" xfId="28"/>
    <cellStyle name="Обычный 2 2 3 2 6" xfId="29"/>
    <cellStyle name="Обычный 2 2 3 3" xfId="30"/>
    <cellStyle name="Обычный 2 2 3 4" xfId="31"/>
    <cellStyle name="Обычный 2 2 3 5" xfId="32"/>
    <cellStyle name="Обычный 2 2 3 6" xfId="33"/>
    <cellStyle name="Обычный 2 2 3 7" xfId="34"/>
    <cellStyle name="Обычный 2 2 4" xfId="35"/>
    <cellStyle name="Обычный 2 2 4 2" xfId="36"/>
    <cellStyle name="Обычный 2 2 4 2 2" xfId="37"/>
    <cellStyle name="Обычный 2 2 4 2 3" xfId="38"/>
    <cellStyle name="Обычный 2 2 4 2 4" xfId="39"/>
    <cellStyle name="Обычный 2 2 4 2 5" xfId="40"/>
    <cellStyle name="Обычный 2 2 4 2 6" xfId="41"/>
    <cellStyle name="Обычный 2 2 4 3" xfId="42"/>
    <cellStyle name="Обычный 2 2 4 4" xfId="43"/>
    <cellStyle name="Обычный 2 2 4 5" xfId="44"/>
    <cellStyle name="Обычный 2 2 4 6" xfId="45"/>
    <cellStyle name="Обычный 2 2 4 7" xfId="46"/>
    <cellStyle name="Обычный 2 2 5" xfId="47"/>
    <cellStyle name="Обычный 2 2 5 2" xfId="48"/>
    <cellStyle name="Обычный 2 2 5 3" xfId="49"/>
    <cellStyle name="Обычный 2 2 5 4" xfId="50"/>
    <cellStyle name="Обычный 2 2 5 5" xfId="51"/>
    <cellStyle name="Обычный 2 2 5 6" xfId="52"/>
    <cellStyle name="Обычный 2 2 6" xfId="6"/>
    <cellStyle name="Обычный 2 2 6 2" xfId="53"/>
    <cellStyle name="Обычный 2 2 6 3" xfId="54"/>
    <cellStyle name="Обычный 2 2 6 4" xfId="55"/>
    <cellStyle name="Обычный 2 2 6 5" xfId="56"/>
    <cellStyle name="Обычный 2 2 6 6" xfId="57"/>
    <cellStyle name="Обычный 2 2 7" xfId="5"/>
    <cellStyle name="Обычный 2 2 7 2" xfId="58"/>
    <cellStyle name="Обычный 2 2 8" xfId="59"/>
    <cellStyle name="Обычный 2 2 8 4 3" xfId="60"/>
    <cellStyle name="Обычный 2 2 8 4 3 5" xfId="61"/>
    <cellStyle name="Обычный 2 2 9" xfId="62"/>
    <cellStyle name="Обычный 2 2_30-ра" xfId="3"/>
    <cellStyle name="Обычный 3" xfId="63"/>
    <cellStyle name="Обычный 4" xfId="64"/>
    <cellStyle name="Обычный 4 10" xfId="65"/>
    <cellStyle name="Обычный 4 2" xfId="66"/>
    <cellStyle name="Обычный 4 2 2" xfId="67"/>
    <cellStyle name="Обычный 4 2 2 2" xfId="68"/>
    <cellStyle name="Обычный 4 2 2 3" xfId="69"/>
    <cellStyle name="Обычный 4 2 2 4" xfId="70"/>
    <cellStyle name="Обычный 4 2 2 5" xfId="71"/>
    <cellStyle name="Обычный 4 2 2 6" xfId="72"/>
    <cellStyle name="Обычный 4 2 3" xfId="73"/>
    <cellStyle name="Обычный 4 2 4" xfId="74"/>
    <cellStyle name="Обычный 4 2 5" xfId="75"/>
    <cellStyle name="Обычный 4 2 6" xfId="76"/>
    <cellStyle name="Обычный 4 2 7" xfId="77"/>
    <cellStyle name="Обычный 4 3" xfId="78"/>
    <cellStyle name="Обычный 4 3 2" xfId="79"/>
    <cellStyle name="Обычный 4 3 2 2" xfId="80"/>
    <cellStyle name="Обычный 4 3 2 3" xfId="81"/>
    <cellStyle name="Обычный 4 3 2 4" xfId="82"/>
    <cellStyle name="Обычный 4 3 2 5" xfId="83"/>
    <cellStyle name="Обычный 4 3 2 6" xfId="84"/>
    <cellStyle name="Обычный 4 3 3" xfId="85"/>
    <cellStyle name="Обычный 4 3 4" xfId="86"/>
    <cellStyle name="Обычный 4 3 5" xfId="87"/>
    <cellStyle name="Обычный 4 3 6" xfId="88"/>
    <cellStyle name="Обычный 4 3 7" xfId="89"/>
    <cellStyle name="Обычный 4 4" xfId="90"/>
    <cellStyle name="Обычный 4 4 2" xfId="91"/>
    <cellStyle name="Обычный 4 4 3" xfId="92"/>
    <cellStyle name="Обычный 4 4 4" xfId="93"/>
    <cellStyle name="Обычный 4 4 5" xfId="94"/>
    <cellStyle name="Обычный 4 4 6" xfId="95"/>
    <cellStyle name="Обычный 4 5" xfId="96"/>
    <cellStyle name="Обычный 4 5 2" xfId="97"/>
    <cellStyle name="Обычный 4 5 3" xfId="98"/>
    <cellStyle name="Обычный 4 5 4" xfId="99"/>
    <cellStyle name="Обычный 4 5 5" xfId="100"/>
    <cellStyle name="Обычный 4 5 6" xfId="101"/>
    <cellStyle name="Обычный 4 6" xfId="102"/>
    <cellStyle name="Обычный 4 7" xfId="103"/>
    <cellStyle name="Обычный 4 8" xfId="104"/>
    <cellStyle name="Обычный 4 9" xfId="105"/>
    <cellStyle name="Процентный 2" xfId="106"/>
    <cellStyle name="Процентный 2 2" xfId="107"/>
    <cellStyle name="Процентный 3" xfId="108"/>
    <cellStyle name="Процентный 4" xfId="109"/>
    <cellStyle name="Финансовый" xfId="1" builtinId="3"/>
    <cellStyle name="Финансовый 2" xfId="110"/>
    <cellStyle name="Финансовый 2 2" xfId="4"/>
    <cellStyle name="Финансовый 3" xfId="111"/>
    <cellStyle name="Финансовый 3 2" xfId="112"/>
    <cellStyle name="Финансовый 4" xfId="113"/>
    <cellStyle name="Финансовый 5" xfId="114"/>
    <cellStyle name="Финансовый 6" xfId="1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163"/>
  <sheetViews>
    <sheetView tabSelected="1" view="pageBreakPreview" zoomScale="42" zoomScaleNormal="35" zoomScaleSheetLayoutView="42" workbookViewId="0">
      <selection activeCell="Q157" sqref="Q157:R157"/>
    </sheetView>
  </sheetViews>
  <sheetFormatPr defaultRowHeight="26.25" outlineLevelCol="1" x14ac:dyDescent="0.4"/>
  <cols>
    <col min="1" max="1" width="10.140625" style="1" customWidth="1"/>
    <col min="2" max="2" width="42.5703125" customWidth="1"/>
    <col min="3" max="3" width="19.42578125" customWidth="1"/>
    <col min="4" max="4" width="19.5703125" customWidth="1"/>
    <col min="5" max="5" width="37.42578125" customWidth="1"/>
    <col min="6" max="6" width="37.28515625" customWidth="1"/>
    <col min="7" max="7" width="35.42578125" customWidth="1"/>
    <col min="8" max="8" width="34.140625" customWidth="1"/>
    <col min="9" max="9" width="33.140625" customWidth="1"/>
    <col min="10" max="10" width="31.5703125" customWidth="1"/>
    <col min="11" max="11" width="29.42578125" customWidth="1"/>
    <col min="12" max="12" width="30.42578125" customWidth="1"/>
    <col min="13" max="13" width="26.85546875" customWidth="1"/>
    <col min="14" max="14" width="26.42578125" hidden="1" customWidth="1"/>
    <col min="15" max="15" width="28.42578125" customWidth="1"/>
    <col min="16" max="16" width="31" customWidth="1"/>
    <col min="17" max="17" width="24.85546875" customWidth="1"/>
    <col min="18" max="18" width="23.85546875" customWidth="1"/>
    <col min="19" max="19" width="31.140625" customWidth="1"/>
    <col min="20" max="20" width="27.85546875" customWidth="1"/>
    <col min="21" max="21" width="9.5703125" hidden="1" customWidth="1" outlineLevel="1"/>
    <col min="22" max="22" width="34.140625" customWidth="1" collapsed="1"/>
  </cols>
  <sheetData>
    <row r="1" spans="1:22" ht="23.45" customHeight="1" x14ac:dyDescent="0.4">
      <c r="P1" s="2"/>
    </row>
    <row r="2" spans="1:22" ht="40.5" customHeight="1" x14ac:dyDescent="0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 ht="23.45" customHeight="1" x14ac:dyDescent="0.4">
      <c r="T3" s="4"/>
    </row>
    <row r="4" spans="1:22" s="9" customFormat="1" ht="45.6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/>
      <c r="G4" s="6"/>
      <c r="H4" s="6"/>
      <c r="I4" s="6"/>
      <c r="J4" s="6"/>
      <c r="K4" s="6"/>
      <c r="L4" s="6"/>
      <c r="M4" s="6"/>
      <c r="N4" s="7" t="s">
        <v>6</v>
      </c>
      <c r="O4" s="8" t="s">
        <v>7</v>
      </c>
      <c r="P4" s="5" t="s">
        <v>8</v>
      </c>
      <c r="T4" s="10"/>
    </row>
    <row r="5" spans="1:22" s="9" customFormat="1" ht="118.5" customHeight="1" x14ac:dyDescent="0.25">
      <c r="A5" s="5"/>
      <c r="B5" s="5"/>
      <c r="C5" s="5"/>
      <c r="D5" s="5"/>
      <c r="E5" s="11" t="s">
        <v>9</v>
      </c>
      <c r="F5" s="11" t="s">
        <v>10</v>
      </c>
      <c r="G5" s="12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7"/>
      <c r="O5" s="8"/>
      <c r="P5" s="5"/>
      <c r="T5" s="10"/>
    </row>
    <row r="6" spans="1:22" s="9" customFormat="1" ht="44.25" customHeight="1" x14ac:dyDescent="0.25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  <c r="G6" s="16">
        <v>7</v>
      </c>
      <c r="H6" s="15">
        <v>8</v>
      </c>
      <c r="I6" s="15">
        <v>9</v>
      </c>
      <c r="J6" s="15">
        <v>10</v>
      </c>
      <c r="K6" s="17" t="s">
        <v>18</v>
      </c>
      <c r="L6" s="17" t="s">
        <v>19</v>
      </c>
      <c r="M6" s="17" t="s">
        <v>20</v>
      </c>
      <c r="N6" s="18" t="s">
        <v>21</v>
      </c>
      <c r="O6" s="19">
        <v>13</v>
      </c>
      <c r="P6" s="14">
        <v>14</v>
      </c>
      <c r="T6" s="10"/>
    </row>
    <row r="7" spans="1:22" s="9" customFormat="1" ht="94.5" customHeight="1" x14ac:dyDescent="0.6">
      <c r="A7" s="5"/>
      <c r="B7" s="20" t="s">
        <v>22</v>
      </c>
      <c r="C7" s="21">
        <f>C14+C21+C28+C35+C42+C49+C56+C63+C70+C77+C84+C91+C98+C105+C112+C119+C126++C133+C140+C147+C154</f>
        <v>231</v>
      </c>
      <c r="D7" s="22" t="s">
        <v>23</v>
      </c>
      <c r="E7" s="23">
        <f>E8+E9+E10+E11+E12</f>
        <v>5487488.83421</v>
      </c>
      <c r="F7" s="23">
        <f>F8+F9+F10+F11+F12</f>
        <v>5841134.4556299988</v>
      </c>
      <c r="G7" s="23">
        <f t="shared" ref="G7:H7" si="0">G8+G9+G10+G11+G12</f>
        <v>2881163.0115299998</v>
      </c>
      <c r="H7" s="23">
        <f t="shared" si="0"/>
        <v>2835666.9279900002</v>
      </c>
      <c r="I7" s="23">
        <f>I8+I9+I10+I11+I12</f>
        <v>2605873.2820499996</v>
      </c>
      <c r="J7" s="24">
        <f>I7-G7</f>
        <v>-275289.72948000021</v>
      </c>
      <c r="K7" s="23">
        <f>IF(I7=0, ,I7/H7*100)</f>
        <v>91.896310399794217</v>
      </c>
      <c r="L7" s="23">
        <f t="shared" ref="L7:L70" si="1">IF(I7=0,0,I7/G7*100)</f>
        <v>90.445187294910752</v>
      </c>
      <c r="M7" s="25">
        <f t="shared" ref="M7:M70" si="2">IF(I7=0,0,I7/F7*100)</f>
        <v>44.612451602416357</v>
      </c>
      <c r="N7" s="26"/>
      <c r="O7" s="8" t="s">
        <v>24</v>
      </c>
      <c r="P7" s="27"/>
      <c r="S7" s="28"/>
      <c r="T7" s="10"/>
    </row>
    <row r="8" spans="1:22" s="9" customFormat="1" ht="94.5" customHeight="1" x14ac:dyDescent="0.6">
      <c r="A8" s="5"/>
      <c r="B8" s="20"/>
      <c r="C8" s="29"/>
      <c r="D8" s="30" t="s">
        <v>25</v>
      </c>
      <c r="E8" s="31">
        <f t="shared" ref="E8:I13" si="3">E15+E22+E29+E36+E43+E50+E57+E64+E71+E78+E85+E92+E99+E106+E113+E120+E127+E134+E141+E148+E155</f>
        <v>28351.7</v>
      </c>
      <c r="F8" s="31">
        <f>F15+F22+F29+F36+F43+F50+F57+F64+F71+F78+F85+F92+F99+F106+F113+F120+F127+F134+F141+F148+F155</f>
        <v>20808.941000000003</v>
      </c>
      <c r="G8" s="31">
        <f t="shared" ref="G8:I8" si="4">G15+G22+G29+G36+G43+G50+G57+G64+G71+G78+G85+G92+G99+G106+G113+G120+G127+G134+G141+G148+G155</f>
        <v>8460.23</v>
      </c>
      <c r="H8" s="31">
        <f t="shared" si="4"/>
        <v>13060.909</v>
      </c>
      <c r="I8" s="31">
        <f t="shared" si="4"/>
        <v>7641.2090000000007</v>
      </c>
      <c r="J8" s="32">
        <f>I8-G8</f>
        <v>-819.02099999999882</v>
      </c>
      <c r="K8" s="31">
        <f t="shared" ref="K8:K71" si="5">IF(I8=0, ,I8/H8*100)</f>
        <v>58.504419562221898</v>
      </c>
      <c r="L8" s="31">
        <f t="shared" si="1"/>
        <v>90.31916389979942</v>
      </c>
      <c r="M8" s="31">
        <f t="shared" si="2"/>
        <v>36.720797084291796</v>
      </c>
      <c r="N8" s="26"/>
      <c r="O8" s="8"/>
      <c r="P8" s="27"/>
      <c r="S8" s="28"/>
      <c r="T8" s="10"/>
    </row>
    <row r="9" spans="1:22" s="9" customFormat="1" ht="94.5" customHeight="1" x14ac:dyDescent="0.6">
      <c r="A9" s="5"/>
      <c r="B9" s="20"/>
      <c r="C9" s="29"/>
      <c r="D9" s="30" t="s">
        <v>26</v>
      </c>
      <c r="E9" s="31">
        <f t="shared" si="3"/>
        <v>1636729.74</v>
      </c>
      <c r="F9" s="31">
        <f t="shared" si="3"/>
        <v>1676303.8918499995</v>
      </c>
      <c r="G9" s="31">
        <f t="shared" si="3"/>
        <v>1322190.7858500001</v>
      </c>
      <c r="H9" s="31">
        <f t="shared" si="3"/>
        <v>1256427.0329100001</v>
      </c>
      <c r="I9" s="31">
        <f t="shared" si="3"/>
        <v>1230583.8954499997</v>
      </c>
      <c r="J9" s="32">
        <f t="shared" ref="J9:J13" si="6">I9-G9</f>
        <v>-91606.890400000382</v>
      </c>
      <c r="K9" s="31">
        <f t="shared" si="5"/>
        <v>97.94312468746034</v>
      </c>
      <c r="L9" s="31">
        <f t="shared" si="1"/>
        <v>93.071583058937378</v>
      </c>
      <c r="M9" s="31">
        <f t="shared" si="2"/>
        <v>73.410549330163803</v>
      </c>
      <c r="N9" s="26"/>
      <c r="O9" s="8"/>
      <c r="P9" s="27"/>
      <c r="S9" s="28"/>
      <c r="T9" s="10"/>
    </row>
    <row r="10" spans="1:22" s="9" customFormat="1" ht="94.5" customHeight="1" x14ac:dyDescent="0.5">
      <c r="A10" s="5"/>
      <c r="B10" s="20"/>
      <c r="C10" s="29"/>
      <c r="D10" s="30" t="s">
        <v>27</v>
      </c>
      <c r="E10" s="31">
        <f t="shared" si="3"/>
        <v>1370825.1409200002</v>
      </c>
      <c r="F10" s="31">
        <f t="shared" si="3"/>
        <v>2115128.1395900003</v>
      </c>
      <c r="G10" s="31">
        <f t="shared" si="3"/>
        <v>1415193.5618799999</v>
      </c>
      <c r="H10" s="31">
        <f t="shared" si="3"/>
        <v>1431974.5841400002</v>
      </c>
      <c r="I10" s="31">
        <f t="shared" si="3"/>
        <v>1249093.4847899999</v>
      </c>
      <c r="J10" s="32">
        <f t="shared" si="6"/>
        <v>-166100.07709000004</v>
      </c>
      <c r="K10" s="31">
        <f t="shared" si="5"/>
        <v>87.228746838420108</v>
      </c>
      <c r="L10" s="31">
        <f t="shared" si="1"/>
        <v>88.263084177026215</v>
      </c>
      <c r="M10" s="31">
        <f t="shared" si="2"/>
        <v>59.055215682210452</v>
      </c>
      <c r="N10" s="26"/>
      <c r="O10" s="8"/>
      <c r="P10" s="27"/>
      <c r="R10" s="33"/>
      <c r="T10" s="10"/>
    </row>
    <row r="11" spans="1:22" s="9" customFormat="1" ht="94.5" customHeight="1" x14ac:dyDescent="0.5">
      <c r="A11" s="5"/>
      <c r="B11" s="20"/>
      <c r="C11" s="29"/>
      <c r="D11" s="34" t="s">
        <v>28</v>
      </c>
      <c r="E11" s="31">
        <f>E18+E25+E32+E39+E46+E53+E60+E67+E74+E81+E88+E95+E102+E109+E116+E123+E130+E137+E144+E151+E158</f>
        <v>17020.8</v>
      </c>
      <c r="F11" s="31">
        <f t="shared" si="3"/>
        <v>379154.74105999997</v>
      </c>
      <c r="G11" s="31">
        <f t="shared" si="3"/>
        <v>135318.4338</v>
      </c>
      <c r="H11" s="31">
        <f t="shared" si="3"/>
        <v>134204.40193999998</v>
      </c>
      <c r="I11" s="31">
        <f t="shared" si="3"/>
        <v>111456.36281000002</v>
      </c>
      <c r="J11" s="32">
        <f t="shared" si="6"/>
        <v>-23862.070989999978</v>
      </c>
      <c r="K11" s="31">
        <f t="shared" si="5"/>
        <v>83.049707162235904</v>
      </c>
      <c r="L11" s="31">
        <f t="shared" si="1"/>
        <v>82.3659864218736</v>
      </c>
      <c r="M11" s="31">
        <f t="shared" si="2"/>
        <v>29.396009264819511</v>
      </c>
      <c r="N11" s="26"/>
      <c r="O11" s="8"/>
      <c r="P11" s="27"/>
      <c r="R11" s="33"/>
      <c r="T11" s="10"/>
    </row>
    <row r="12" spans="1:22" s="9" customFormat="1" ht="94.5" customHeight="1" x14ac:dyDescent="0.25">
      <c r="A12" s="5"/>
      <c r="B12" s="20"/>
      <c r="C12" s="29"/>
      <c r="D12" s="35" t="s">
        <v>29</v>
      </c>
      <c r="E12" s="31">
        <f>E19+E26+E33+E40+E47+E54+E61+E68+E75+E82+E89+E96+E103+E110+E117+E124+E131+E138+E145+E152+E159</f>
        <v>2434561.4532900001</v>
      </c>
      <c r="F12" s="31">
        <f t="shared" si="3"/>
        <v>1649738.7421299997</v>
      </c>
      <c r="G12" s="31">
        <f t="shared" si="3"/>
        <v>0</v>
      </c>
      <c r="H12" s="31">
        <f t="shared" si="3"/>
        <v>0</v>
      </c>
      <c r="I12" s="31">
        <f t="shared" si="3"/>
        <v>7098.33</v>
      </c>
      <c r="J12" s="32">
        <f t="shared" si="6"/>
        <v>7098.33</v>
      </c>
      <c r="K12" s="31">
        <v>0</v>
      </c>
      <c r="L12" s="31">
        <v>0</v>
      </c>
      <c r="M12" s="31">
        <f t="shared" si="2"/>
        <v>0.43026994630890775</v>
      </c>
      <c r="N12" s="26"/>
      <c r="O12" s="8"/>
      <c r="P12" s="27"/>
      <c r="T12" s="10"/>
    </row>
    <row r="13" spans="1:22" s="9" customFormat="1" ht="94.5" customHeight="1" x14ac:dyDescent="0.5">
      <c r="A13" s="5"/>
      <c r="B13" s="20"/>
      <c r="C13" s="36"/>
      <c r="D13" s="37" t="s">
        <v>30</v>
      </c>
      <c r="E13" s="31">
        <f>E20+E27+E34+E41+E48+E55+E62+E69+E76+E83+E90+E97+E104+E111+E118+E125+E132+E139+E146+E153+E160</f>
        <v>17000</v>
      </c>
      <c r="F13" s="31">
        <f t="shared" si="3"/>
        <v>23007.7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8">
        <f t="shared" si="6"/>
        <v>0</v>
      </c>
      <c r="K13" s="31">
        <f t="shared" si="5"/>
        <v>0</v>
      </c>
      <c r="L13" s="31">
        <f t="shared" si="1"/>
        <v>0</v>
      </c>
      <c r="M13" s="31">
        <f t="shared" si="2"/>
        <v>0</v>
      </c>
      <c r="N13" s="26"/>
      <c r="O13" s="8"/>
      <c r="P13" s="27"/>
      <c r="T13" s="10"/>
      <c r="V13" s="39"/>
    </row>
    <row r="14" spans="1:22" ht="94.5" customHeight="1" x14ac:dyDescent="0.25">
      <c r="A14" s="40">
        <v>1</v>
      </c>
      <c r="B14" s="41" t="s">
        <v>31</v>
      </c>
      <c r="C14" s="42">
        <v>25</v>
      </c>
      <c r="D14" s="22" t="s">
        <v>23</v>
      </c>
      <c r="E14" s="23">
        <f>E15+E16+E17+E19</f>
        <v>1416227.8</v>
      </c>
      <c r="F14" s="23">
        <f t="shared" ref="F14:I14" si="7">F15+F16+F17+F19</f>
        <v>1542810.0999999996</v>
      </c>
      <c r="G14" s="23">
        <f t="shared" si="7"/>
        <v>1055306.53048</v>
      </c>
      <c r="H14" s="23">
        <f t="shared" si="7"/>
        <v>1034500.77648</v>
      </c>
      <c r="I14" s="23">
        <f t="shared" si="7"/>
        <v>1036393.2374399998</v>
      </c>
      <c r="J14" s="24">
        <f>I14-G14</f>
        <v>-18913.293040000135</v>
      </c>
      <c r="K14" s="23">
        <f t="shared" si="5"/>
        <v>100.18293470657791</v>
      </c>
      <c r="L14" s="23">
        <f t="shared" si="1"/>
        <v>98.207791528457847</v>
      </c>
      <c r="M14" s="25">
        <f t="shared" si="2"/>
        <v>67.175683996364825</v>
      </c>
      <c r="N14" s="43"/>
      <c r="O14" s="8" t="s">
        <v>32</v>
      </c>
      <c r="P14" s="44" t="s">
        <v>33</v>
      </c>
      <c r="T14" s="4"/>
    </row>
    <row r="15" spans="1:22" ht="94.5" customHeight="1" x14ac:dyDescent="0.25">
      <c r="A15" s="40"/>
      <c r="B15" s="41"/>
      <c r="C15" s="42"/>
      <c r="D15" s="30" t="s">
        <v>25</v>
      </c>
      <c r="E15" s="45">
        <v>0</v>
      </c>
      <c r="F15" s="45">
        <v>1700</v>
      </c>
      <c r="G15" s="45">
        <v>574.20899999999995</v>
      </c>
      <c r="H15" s="45">
        <v>574.20899999999995</v>
      </c>
      <c r="I15" s="45">
        <v>574.20899999999995</v>
      </c>
      <c r="J15" s="45">
        <f>I15-G15</f>
        <v>0</v>
      </c>
      <c r="K15" s="46">
        <f t="shared" si="5"/>
        <v>100</v>
      </c>
      <c r="L15" s="46">
        <f t="shared" si="1"/>
        <v>100</v>
      </c>
      <c r="M15" s="47">
        <f t="shared" si="2"/>
        <v>33.776999999999994</v>
      </c>
      <c r="N15" s="43"/>
      <c r="O15" s="8"/>
      <c r="P15" s="48"/>
      <c r="T15" s="4"/>
    </row>
    <row r="16" spans="1:22" ht="94.5" customHeight="1" x14ac:dyDescent="0.5">
      <c r="A16" s="40"/>
      <c r="B16" s="41"/>
      <c r="C16" s="42"/>
      <c r="D16" s="30" t="s">
        <v>26</v>
      </c>
      <c r="E16" s="45">
        <v>1171507.1000000001</v>
      </c>
      <c r="F16" s="45">
        <v>1174566.5999999999</v>
      </c>
      <c r="G16" s="45">
        <v>805755</v>
      </c>
      <c r="H16" s="45">
        <v>785078.27073999995</v>
      </c>
      <c r="I16" s="45">
        <v>782661.27037999989</v>
      </c>
      <c r="J16" s="49">
        <f t="shared" ref="J16:J20" si="8">I16-G16</f>
        <v>-23093.729620000115</v>
      </c>
      <c r="K16" s="46">
        <f t="shared" si="5"/>
        <v>99.692132561798985</v>
      </c>
      <c r="L16" s="46">
        <f t="shared" si="1"/>
        <v>97.133901791487474</v>
      </c>
      <c r="M16" s="50">
        <f t="shared" si="2"/>
        <v>66.634047859014544</v>
      </c>
      <c r="N16" s="43"/>
      <c r="O16" s="8"/>
      <c r="P16" s="48"/>
      <c r="T16" s="4"/>
      <c r="U16" s="51">
        <v>18</v>
      </c>
    </row>
    <row r="17" spans="1:21" ht="94.5" customHeight="1" x14ac:dyDescent="0.5">
      <c r="A17" s="40"/>
      <c r="B17" s="41"/>
      <c r="C17" s="42"/>
      <c r="D17" s="30" t="s">
        <v>27</v>
      </c>
      <c r="E17" s="45">
        <v>231260.7</v>
      </c>
      <c r="F17" s="45">
        <v>354268.1</v>
      </c>
      <c r="G17" s="45">
        <v>248977.32147999998</v>
      </c>
      <c r="H17" s="45">
        <v>248848.29673999996</v>
      </c>
      <c r="I17" s="45">
        <v>246059.42805999998</v>
      </c>
      <c r="J17" s="49">
        <f t="shared" si="8"/>
        <v>-2917.8934200000076</v>
      </c>
      <c r="K17" s="46">
        <f t="shared" si="5"/>
        <v>98.879289624829596</v>
      </c>
      <c r="L17" s="46">
        <f t="shared" si="1"/>
        <v>98.828048513553313</v>
      </c>
      <c r="M17" s="50">
        <f t="shared" si="2"/>
        <v>69.455711101281764</v>
      </c>
      <c r="N17" s="43"/>
      <c r="O17" s="8"/>
      <c r="P17" s="48"/>
      <c r="T17" s="4"/>
      <c r="U17" s="51">
        <v>7</v>
      </c>
    </row>
    <row r="18" spans="1:21" ht="94.5" customHeight="1" x14ac:dyDescent="0.5">
      <c r="A18" s="40"/>
      <c r="B18" s="41"/>
      <c r="C18" s="42"/>
      <c r="D18" s="34" t="s">
        <v>28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f t="shared" si="8"/>
        <v>0</v>
      </c>
      <c r="K18" s="46">
        <f t="shared" si="5"/>
        <v>0</v>
      </c>
      <c r="L18" s="46">
        <f t="shared" si="1"/>
        <v>0</v>
      </c>
      <c r="M18" s="50">
        <f t="shared" si="2"/>
        <v>0</v>
      </c>
      <c r="N18" s="43"/>
      <c r="O18" s="8"/>
      <c r="P18" s="48"/>
      <c r="T18" s="4"/>
      <c r="U18" s="51"/>
    </row>
    <row r="19" spans="1:21" ht="94.5" customHeight="1" x14ac:dyDescent="0.5">
      <c r="A19" s="40"/>
      <c r="B19" s="41"/>
      <c r="C19" s="42"/>
      <c r="D19" s="35" t="s">
        <v>29</v>
      </c>
      <c r="E19" s="45">
        <v>13460</v>
      </c>
      <c r="F19" s="52">
        <v>12275.4</v>
      </c>
      <c r="G19" s="45">
        <v>0</v>
      </c>
      <c r="H19" s="45">
        <v>0</v>
      </c>
      <c r="I19" s="45">
        <v>7098.33</v>
      </c>
      <c r="J19" s="49">
        <f t="shared" si="8"/>
        <v>7098.33</v>
      </c>
      <c r="K19" s="46">
        <v>0</v>
      </c>
      <c r="L19" s="46">
        <v>0</v>
      </c>
      <c r="M19" s="47">
        <f t="shared" si="2"/>
        <v>57.825651302605209</v>
      </c>
      <c r="N19" s="43"/>
      <c r="O19" s="8"/>
      <c r="P19" s="48"/>
      <c r="T19" s="4"/>
      <c r="U19" s="51"/>
    </row>
    <row r="20" spans="1:21" ht="94.5" customHeight="1" x14ac:dyDescent="0.5">
      <c r="A20" s="40"/>
      <c r="B20" s="41"/>
      <c r="C20" s="42"/>
      <c r="D20" s="37" t="s">
        <v>30</v>
      </c>
      <c r="E20" s="45">
        <v>6000</v>
      </c>
      <c r="F20" s="52">
        <v>12007.7</v>
      </c>
      <c r="G20" s="45">
        <v>0</v>
      </c>
      <c r="H20" s="45">
        <v>0</v>
      </c>
      <c r="I20" s="45">
        <v>0</v>
      </c>
      <c r="J20" s="53">
        <f t="shared" si="8"/>
        <v>0</v>
      </c>
      <c r="K20" s="46">
        <f t="shared" si="5"/>
        <v>0</v>
      </c>
      <c r="L20" s="46">
        <f t="shared" si="1"/>
        <v>0</v>
      </c>
      <c r="M20" s="47">
        <f t="shared" si="2"/>
        <v>0</v>
      </c>
      <c r="N20" s="43"/>
      <c r="O20" s="8"/>
      <c r="P20" s="48"/>
      <c r="T20" s="4"/>
      <c r="U20" s="51"/>
    </row>
    <row r="21" spans="1:21" ht="109.5" customHeight="1" x14ac:dyDescent="0.5">
      <c r="A21" s="40">
        <v>2</v>
      </c>
      <c r="B21" s="41" t="s">
        <v>34</v>
      </c>
      <c r="C21" s="42">
        <v>10</v>
      </c>
      <c r="D21" s="22" t="s">
        <v>23</v>
      </c>
      <c r="E21" s="23">
        <f>E22+E23+E24+E26</f>
        <v>5835.65</v>
      </c>
      <c r="F21" s="23">
        <f t="shared" ref="F21:I21" si="9">F22+F23+F24+F26</f>
        <v>7023.7</v>
      </c>
      <c r="G21" s="23">
        <f t="shared" si="9"/>
        <v>1662.2</v>
      </c>
      <c r="H21" s="23">
        <f t="shared" si="9"/>
        <v>1663.4</v>
      </c>
      <c r="I21" s="23">
        <f t="shared" si="9"/>
        <v>1642.6</v>
      </c>
      <c r="J21" s="54">
        <f>I21-G21</f>
        <v>-19.600000000000136</v>
      </c>
      <c r="K21" s="23">
        <f t="shared" si="5"/>
        <v>98.749549116267872</v>
      </c>
      <c r="L21" s="23">
        <f t="shared" si="1"/>
        <v>98.820839850800141</v>
      </c>
      <c r="M21" s="25">
        <f t="shared" si="2"/>
        <v>23.386534162905591</v>
      </c>
      <c r="N21" s="43"/>
      <c r="O21" s="8" t="s">
        <v>35</v>
      </c>
      <c r="P21" s="55" t="s">
        <v>36</v>
      </c>
      <c r="T21" s="4"/>
      <c r="U21" s="51"/>
    </row>
    <row r="22" spans="1:21" ht="109.5" customHeight="1" x14ac:dyDescent="0.5">
      <c r="A22" s="40"/>
      <c r="B22" s="41"/>
      <c r="C22" s="42"/>
      <c r="D22" s="30" t="s">
        <v>25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f>I22-G22</f>
        <v>0</v>
      </c>
      <c r="K22" s="46">
        <f t="shared" si="5"/>
        <v>0</v>
      </c>
      <c r="L22" s="46">
        <f t="shared" si="1"/>
        <v>0</v>
      </c>
      <c r="M22" s="47">
        <f t="shared" si="2"/>
        <v>0</v>
      </c>
      <c r="N22" s="43"/>
      <c r="O22" s="8"/>
      <c r="P22" s="56"/>
      <c r="T22" s="4"/>
      <c r="U22" s="51"/>
    </row>
    <row r="23" spans="1:21" ht="109.5" customHeight="1" x14ac:dyDescent="0.5">
      <c r="A23" s="40"/>
      <c r="B23" s="41"/>
      <c r="C23" s="42"/>
      <c r="D23" s="30" t="s">
        <v>26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f t="shared" ref="J23:J27" si="10">I23-G23</f>
        <v>0</v>
      </c>
      <c r="K23" s="46">
        <f t="shared" si="5"/>
        <v>0</v>
      </c>
      <c r="L23" s="46">
        <f t="shared" si="1"/>
        <v>0</v>
      </c>
      <c r="M23" s="50">
        <f t="shared" si="2"/>
        <v>0</v>
      </c>
      <c r="N23" s="43"/>
      <c r="O23" s="8"/>
      <c r="P23" s="56"/>
      <c r="T23" s="4"/>
      <c r="U23" s="51">
        <v>7</v>
      </c>
    </row>
    <row r="24" spans="1:21" ht="109.5" customHeight="1" x14ac:dyDescent="0.5">
      <c r="A24" s="40"/>
      <c r="B24" s="41"/>
      <c r="C24" s="42"/>
      <c r="D24" s="30" t="s">
        <v>27</v>
      </c>
      <c r="E24" s="45">
        <v>610</v>
      </c>
      <c r="F24" s="45">
        <v>1798</v>
      </c>
      <c r="G24" s="45">
        <v>1662.2</v>
      </c>
      <c r="H24" s="45">
        <v>1663.4</v>
      </c>
      <c r="I24" s="45">
        <v>1642.6</v>
      </c>
      <c r="J24" s="49">
        <f t="shared" si="10"/>
        <v>-19.600000000000136</v>
      </c>
      <c r="K24" s="46">
        <f t="shared" si="5"/>
        <v>98.749549116267872</v>
      </c>
      <c r="L24" s="46">
        <f t="shared" si="1"/>
        <v>98.820839850800141</v>
      </c>
      <c r="M24" s="50">
        <f t="shared" si="2"/>
        <v>91.357063403781979</v>
      </c>
      <c r="N24" s="43"/>
      <c r="O24" s="8"/>
      <c r="P24" s="56"/>
      <c r="T24" s="4"/>
      <c r="U24" s="51"/>
    </row>
    <row r="25" spans="1:21" ht="109.5" customHeight="1" x14ac:dyDescent="0.5">
      <c r="A25" s="40"/>
      <c r="B25" s="41"/>
      <c r="C25" s="42"/>
      <c r="D25" s="34" t="s">
        <v>28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f t="shared" si="10"/>
        <v>0</v>
      </c>
      <c r="K25" s="46">
        <f t="shared" si="5"/>
        <v>0</v>
      </c>
      <c r="L25" s="46">
        <f t="shared" si="1"/>
        <v>0</v>
      </c>
      <c r="M25" s="46">
        <f t="shared" si="2"/>
        <v>0</v>
      </c>
      <c r="N25" s="43"/>
      <c r="O25" s="8"/>
      <c r="P25" s="56"/>
      <c r="T25" s="4"/>
      <c r="U25" s="51"/>
    </row>
    <row r="26" spans="1:21" ht="109.5" customHeight="1" x14ac:dyDescent="0.5">
      <c r="A26" s="40"/>
      <c r="B26" s="41"/>
      <c r="C26" s="42"/>
      <c r="D26" s="35" t="s">
        <v>29</v>
      </c>
      <c r="E26" s="45">
        <v>5225.6499999999996</v>
      </c>
      <c r="F26" s="52">
        <v>5225.7</v>
      </c>
      <c r="G26" s="45">
        <v>0</v>
      </c>
      <c r="H26" s="45">
        <v>0</v>
      </c>
      <c r="I26" s="45">
        <v>0</v>
      </c>
      <c r="J26" s="53">
        <f t="shared" si="10"/>
        <v>0</v>
      </c>
      <c r="K26" s="46">
        <f t="shared" si="5"/>
        <v>0</v>
      </c>
      <c r="L26" s="46">
        <f t="shared" si="1"/>
        <v>0</v>
      </c>
      <c r="M26" s="47">
        <f t="shared" si="2"/>
        <v>0</v>
      </c>
      <c r="N26" s="43"/>
      <c r="O26" s="8"/>
      <c r="P26" s="56"/>
      <c r="T26" s="4"/>
      <c r="U26" s="51"/>
    </row>
    <row r="27" spans="1:21" ht="109.5" customHeight="1" x14ac:dyDescent="0.5">
      <c r="A27" s="40"/>
      <c r="B27" s="41"/>
      <c r="C27" s="42"/>
      <c r="D27" s="37" t="s">
        <v>37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f t="shared" si="10"/>
        <v>0</v>
      </c>
      <c r="K27" s="46">
        <f t="shared" si="5"/>
        <v>0</v>
      </c>
      <c r="L27" s="46">
        <f t="shared" si="1"/>
        <v>0</v>
      </c>
      <c r="M27" s="47">
        <f t="shared" si="2"/>
        <v>0</v>
      </c>
      <c r="N27" s="43"/>
      <c r="O27" s="8"/>
      <c r="P27" s="56"/>
      <c r="T27" s="4"/>
      <c r="U27" s="51"/>
    </row>
    <row r="28" spans="1:21" ht="109.5" customHeight="1" x14ac:dyDescent="0.5">
      <c r="A28" s="40">
        <v>3</v>
      </c>
      <c r="B28" s="41" t="s">
        <v>38</v>
      </c>
      <c r="C28" s="42">
        <v>15</v>
      </c>
      <c r="D28" s="22" t="s">
        <v>23</v>
      </c>
      <c r="E28" s="23">
        <f>E29+E30+E31+E32+E33</f>
        <v>381241.78408000001</v>
      </c>
      <c r="F28" s="23">
        <f t="shared" ref="F28:I28" si="11">F29+F30+F31+F32+F33</f>
        <v>642280.45830000006</v>
      </c>
      <c r="G28" s="23">
        <f t="shared" si="11"/>
        <v>310536.05771999998</v>
      </c>
      <c r="H28" s="23">
        <f t="shared" si="11"/>
        <v>309172.74585999997</v>
      </c>
      <c r="I28" s="23">
        <f t="shared" si="11"/>
        <v>192445.81080000004</v>
      </c>
      <c r="J28" s="24">
        <f>I28-G28</f>
        <v>-118090.24691999995</v>
      </c>
      <c r="K28" s="23">
        <f t="shared" si="5"/>
        <v>62.24539949816392</v>
      </c>
      <c r="L28" s="23">
        <f t="shared" si="1"/>
        <v>61.972130454983109</v>
      </c>
      <c r="M28" s="23">
        <f t="shared" si="2"/>
        <v>29.962893672550649</v>
      </c>
      <c r="N28" s="43"/>
      <c r="O28" s="8" t="s">
        <v>39</v>
      </c>
      <c r="P28" s="57" t="s">
        <v>40</v>
      </c>
      <c r="T28" s="4"/>
      <c r="U28" s="51"/>
    </row>
    <row r="29" spans="1:21" ht="109.5" customHeight="1" x14ac:dyDescent="0.5">
      <c r="A29" s="40"/>
      <c r="B29" s="41"/>
      <c r="C29" s="42"/>
      <c r="D29" s="30" t="s">
        <v>25</v>
      </c>
      <c r="E29" s="45">
        <v>12</v>
      </c>
      <c r="F29" s="45">
        <v>60.8</v>
      </c>
      <c r="G29" s="45">
        <v>60.8</v>
      </c>
      <c r="H29" s="45">
        <v>60.8</v>
      </c>
      <c r="I29" s="45">
        <v>10.8</v>
      </c>
      <c r="J29" s="49">
        <f>I29-G29</f>
        <v>-50</v>
      </c>
      <c r="K29" s="46">
        <f t="shared" si="5"/>
        <v>17.763157894736846</v>
      </c>
      <c r="L29" s="46">
        <f t="shared" si="1"/>
        <v>17.763157894736846</v>
      </c>
      <c r="M29" s="46">
        <f t="shared" si="2"/>
        <v>17.763157894736846</v>
      </c>
      <c r="N29" s="43"/>
      <c r="O29" s="8"/>
      <c r="P29" s="58"/>
      <c r="T29" s="4"/>
      <c r="U29" s="51"/>
    </row>
    <row r="30" spans="1:21" ht="109.5" customHeight="1" x14ac:dyDescent="0.5">
      <c r="A30" s="40"/>
      <c r="B30" s="41"/>
      <c r="C30" s="42"/>
      <c r="D30" s="30" t="s">
        <v>26</v>
      </c>
      <c r="E30" s="45">
        <v>69037.100000000006</v>
      </c>
      <c r="F30" s="45">
        <v>6476.335</v>
      </c>
      <c r="G30" s="45">
        <v>4131</v>
      </c>
      <c r="H30" s="45">
        <v>3595</v>
      </c>
      <c r="I30" s="45">
        <v>3272.7057199999999</v>
      </c>
      <c r="J30" s="49">
        <f t="shared" ref="J30:J34" si="12">I30-G30</f>
        <v>-858.29428000000007</v>
      </c>
      <c r="K30" s="46">
        <f t="shared" si="5"/>
        <v>91.034929624478451</v>
      </c>
      <c r="L30" s="46">
        <f t="shared" si="1"/>
        <v>79.223086903897354</v>
      </c>
      <c r="M30" s="46">
        <f t="shared" si="2"/>
        <v>50.533298848808769</v>
      </c>
      <c r="N30" s="43"/>
      <c r="O30" s="8"/>
      <c r="P30" s="58"/>
      <c r="T30" s="4"/>
      <c r="U30" s="51"/>
    </row>
    <row r="31" spans="1:21" ht="109.5" customHeight="1" x14ac:dyDescent="0.5">
      <c r="A31" s="40"/>
      <c r="B31" s="41"/>
      <c r="C31" s="42"/>
      <c r="D31" s="30" t="s">
        <v>27</v>
      </c>
      <c r="E31" s="45">
        <v>150398.11050000001</v>
      </c>
      <c r="F31" s="45">
        <v>444138.00388999999</v>
      </c>
      <c r="G31" s="45">
        <v>227641.30822000001</v>
      </c>
      <c r="H31" s="45">
        <v>227623.88821999999</v>
      </c>
      <c r="I31" s="45">
        <v>125571.78521000002</v>
      </c>
      <c r="J31" s="49">
        <f t="shared" si="12"/>
        <v>-102069.52300999999</v>
      </c>
      <c r="K31" s="46">
        <f t="shared" si="5"/>
        <v>55.166347518250838</v>
      </c>
      <c r="L31" s="46">
        <f t="shared" si="1"/>
        <v>55.162125974361096</v>
      </c>
      <c r="M31" s="46">
        <f t="shared" si="2"/>
        <v>28.27314575878998</v>
      </c>
      <c r="N31" s="43"/>
      <c r="O31" s="8"/>
      <c r="P31" s="58"/>
      <c r="T31" s="4"/>
      <c r="U31" s="51"/>
    </row>
    <row r="32" spans="1:21" ht="109.5" customHeight="1" x14ac:dyDescent="0.5">
      <c r="A32" s="40"/>
      <c r="B32" s="41"/>
      <c r="C32" s="42"/>
      <c r="D32" s="34" t="s">
        <v>28</v>
      </c>
      <c r="E32" s="45">
        <v>0</v>
      </c>
      <c r="F32" s="45">
        <v>97369.71547000001</v>
      </c>
      <c r="G32" s="45">
        <v>78702.949500000002</v>
      </c>
      <c r="H32" s="45">
        <v>77893.057639999985</v>
      </c>
      <c r="I32" s="45">
        <v>63590.519870000004</v>
      </c>
      <c r="J32" s="45">
        <f t="shared" si="12"/>
        <v>-15112.429629999999</v>
      </c>
      <c r="K32" s="46">
        <f t="shared" si="5"/>
        <v>81.638238113462791</v>
      </c>
      <c r="L32" s="46">
        <f t="shared" si="1"/>
        <v>80.798140697382635</v>
      </c>
      <c r="M32" s="46">
        <f t="shared" si="2"/>
        <v>65.308314359399034</v>
      </c>
      <c r="N32" s="43"/>
      <c r="O32" s="8"/>
      <c r="P32" s="58"/>
      <c r="T32" s="4"/>
      <c r="U32" s="51"/>
    </row>
    <row r="33" spans="1:22" ht="109.5" customHeight="1" x14ac:dyDescent="0.5">
      <c r="A33" s="40"/>
      <c r="B33" s="41"/>
      <c r="C33" s="42"/>
      <c r="D33" s="35" t="s">
        <v>29</v>
      </c>
      <c r="E33" s="45">
        <v>161794.57358</v>
      </c>
      <c r="F33" s="52">
        <v>94235.603940000001</v>
      </c>
      <c r="G33" s="45">
        <v>0</v>
      </c>
      <c r="H33" s="45">
        <v>0</v>
      </c>
      <c r="I33" s="45">
        <v>0</v>
      </c>
      <c r="J33" s="45">
        <f t="shared" si="12"/>
        <v>0</v>
      </c>
      <c r="K33" s="46">
        <f t="shared" si="5"/>
        <v>0</v>
      </c>
      <c r="L33" s="46">
        <f t="shared" si="1"/>
        <v>0</v>
      </c>
      <c r="M33" s="46">
        <f t="shared" si="2"/>
        <v>0</v>
      </c>
      <c r="N33" s="43"/>
      <c r="O33" s="8"/>
      <c r="P33" s="58"/>
      <c r="T33" s="4"/>
      <c r="U33" s="51"/>
    </row>
    <row r="34" spans="1:22" ht="109.5" customHeight="1" x14ac:dyDescent="0.5">
      <c r="A34" s="40"/>
      <c r="B34" s="41"/>
      <c r="C34" s="42"/>
      <c r="D34" s="37" t="s">
        <v>30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f t="shared" si="12"/>
        <v>0</v>
      </c>
      <c r="K34" s="46">
        <f t="shared" si="5"/>
        <v>0</v>
      </c>
      <c r="L34" s="46">
        <f t="shared" si="1"/>
        <v>0</v>
      </c>
      <c r="M34" s="46">
        <f t="shared" si="2"/>
        <v>0</v>
      </c>
      <c r="N34" s="43"/>
      <c r="O34" s="8"/>
      <c r="P34" s="58"/>
      <c r="T34" s="4"/>
      <c r="U34" s="51"/>
    </row>
    <row r="35" spans="1:22" ht="132" customHeight="1" x14ac:dyDescent="0.5">
      <c r="A35" s="59">
        <v>4</v>
      </c>
      <c r="B35" s="41" t="s">
        <v>41</v>
      </c>
      <c r="C35" s="42">
        <v>4</v>
      </c>
      <c r="D35" s="22" t="s">
        <v>23</v>
      </c>
      <c r="E35" s="23">
        <f>E36+E37+E38+E40</f>
        <v>22350</v>
      </c>
      <c r="F35" s="23">
        <f>F36+F37+F38+F40</f>
        <v>21020</v>
      </c>
      <c r="G35" s="23">
        <f t="shared" ref="G35:I35" si="13">G36+G37+G38+G40</f>
        <v>4675.76</v>
      </c>
      <c r="H35" s="23">
        <f t="shared" si="13"/>
        <v>4675.76</v>
      </c>
      <c r="I35" s="23">
        <f t="shared" si="13"/>
        <v>3834.74512</v>
      </c>
      <c r="J35" s="54">
        <f>I35-G35</f>
        <v>-841.01488000000018</v>
      </c>
      <c r="K35" s="23">
        <f t="shared" si="5"/>
        <v>82.013300939312543</v>
      </c>
      <c r="L35" s="23">
        <f t="shared" si="1"/>
        <v>82.013300939312543</v>
      </c>
      <c r="M35" s="23">
        <f t="shared" si="2"/>
        <v>18.243316460513796</v>
      </c>
      <c r="N35" s="43"/>
      <c r="O35" s="8" t="s">
        <v>42</v>
      </c>
      <c r="P35" s="57" t="s">
        <v>43</v>
      </c>
      <c r="T35" s="4"/>
      <c r="U35" s="51"/>
    </row>
    <row r="36" spans="1:22" ht="132" customHeight="1" x14ac:dyDescent="0.5">
      <c r="A36" s="59"/>
      <c r="B36" s="41"/>
      <c r="C36" s="42"/>
      <c r="D36" s="30" t="s">
        <v>25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f>I36-G36</f>
        <v>0</v>
      </c>
      <c r="K36" s="46">
        <f t="shared" si="5"/>
        <v>0</v>
      </c>
      <c r="L36" s="46">
        <f t="shared" si="1"/>
        <v>0</v>
      </c>
      <c r="M36" s="46">
        <f t="shared" si="2"/>
        <v>0</v>
      </c>
      <c r="N36" s="43"/>
      <c r="O36" s="8"/>
      <c r="P36" s="60"/>
      <c r="T36" s="4"/>
      <c r="U36" s="51"/>
    </row>
    <row r="37" spans="1:22" ht="132" customHeight="1" x14ac:dyDescent="0.5">
      <c r="A37" s="59"/>
      <c r="B37" s="41"/>
      <c r="C37" s="42"/>
      <c r="D37" s="30" t="s">
        <v>26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f t="shared" ref="J37:J41" si="14">I37-G37</f>
        <v>0</v>
      </c>
      <c r="K37" s="46">
        <f t="shared" si="5"/>
        <v>0</v>
      </c>
      <c r="L37" s="46">
        <f t="shared" si="1"/>
        <v>0</v>
      </c>
      <c r="M37" s="46">
        <f t="shared" si="2"/>
        <v>0</v>
      </c>
      <c r="N37" s="43"/>
      <c r="O37" s="8"/>
      <c r="P37" s="60"/>
      <c r="T37" s="4"/>
      <c r="U37" s="51"/>
    </row>
    <row r="38" spans="1:22" ht="132" customHeight="1" x14ac:dyDescent="0.5">
      <c r="A38" s="59"/>
      <c r="B38" s="41"/>
      <c r="C38" s="42"/>
      <c r="D38" s="30" t="s">
        <v>27</v>
      </c>
      <c r="E38" s="45">
        <v>6558</v>
      </c>
      <c r="F38" s="45">
        <v>10000.700000000001</v>
      </c>
      <c r="G38" s="45">
        <v>4675.76</v>
      </c>
      <c r="H38" s="45">
        <v>4675.76</v>
      </c>
      <c r="I38" s="45">
        <v>3834.74512</v>
      </c>
      <c r="J38" s="49">
        <f t="shared" si="14"/>
        <v>-841.01488000000018</v>
      </c>
      <c r="K38" s="46">
        <f t="shared" si="5"/>
        <v>82.013300939312543</v>
      </c>
      <c r="L38" s="46">
        <f t="shared" si="1"/>
        <v>82.013300939312543</v>
      </c>
      <c r="M38" s="46">
        <f t="shared" si="2"/>
        <v>38.344767066305359</v>
      </c>
      <c r="N38" s="43"/>
      <c r="O38" s="8"/>
      <c r="P38" s="60"/>
      <c r="T38" s="4"/>
      <c r="U38" s="51">
        <v>4</v>
      </c>
    </row>
    <row r="39" spans="1:22" ht="132" customHeight="1" x14ac:dyDescent="0.5">
      <c r="A39" s="59"/>
      <c r="B39" s="41"/>
      <c r="C39" s="42"/>
      <c r="D39" s="34" t="s">
        <v>28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f t="shared" si="14"/>
        <v>0</v>
      </c>
      <c r="K39" s="46">
        <f t="shared" si="5"/>
        <v>0</v>
      </c>
      <c r="L39" s="46">
        <f t="shared" si="1"/>
        <v>0</v>
      </c>
      <c r="M39" s="46">
        <f t="shared" si="2"/>
        <v>0</v>
      </c>
      <c r="N39" s="43"/>
      <c r="O39" s="8"/>
      <c r="P39" s="60"/>
      <c r="T39" s="4"/>
      <c r="U39" s="51"/>
    </row>
    <row r="40" spans="1:22" ht="132" customHeight="1" x14ac:dyDescent="0.25">
      <c r="A40" s="59"/>
      <c r="B40" s="41"/>
      <c r="C40" s="42"/>
      <c r="D40" s="35" t="s">
        <v>29</v>
      </c>
      <c r="E40" s="52">
        <v>15792</v>
      </c>
      <c r="F40" s="52">
        <v>11019.3</v>
      </c>
      <c r="G40" s="45">
        <v>0</v>
      </c>
      <c r="H40" s="45">
        <v>0</v>
      </c>
      <c r="I40" s="45">
        <v>0</v>
      </c>
      <c r="J40" s="45">
        <f t="shared" si="14"/>
        <v>0</v>
      </c>
      <c r="K40" s="46">
        <f t="shared" si="5"/>
        <v>0</v>
      </c>
      <c r="L40" s="46">
        <f t="shared" si="1"/>
        <v>0</v>
      </c>
      <c r="M40" s="46">
        <f t="shared" si="2"/>
        <v>0</v>
      </c>
      <c r="N40" s="43"/>
      <c r="O40" s="8"/>
      <c r="P40" s="60"/>
      <c r="T40" s="4"/>
      <c r="U40" s="4"/>
      <c r="V40" s="4"/>
    </row>
    <row r="41" spans="1:22" ht="132" customHeight="1" x14ac:dyDescent="0.25">
      <c r="A41" s="59"/>
      <c r="B41" s="41"/>
      <c r="C41" s="42"/>
      <c r="D41" s="37" t="s">
        <v>30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f t="shared" si="14"/>
        <v>0</v>
      </c>
      <c r="K41" s="46">
        <f t="shared" si="5"/>
        <v>0</v>
      </c>
      <c r="L41" s="46">
        <f t="shared" si="1"/>
        <v>0</v>
      </c>
      <c r="M41" s="46">
        <f t="shared" si="2"/>
        <v>0</v>
      </c>
      <c r="N41" s="43"/>
      <c r="O41" s="8"/>
      <c r="P41" s="60"/>
      <c r="T41" s="4"/>
      <c r="U41" s="4"/>
      <c r="V41" s="4"/>
    </row>
    <row r="42" spans="1:22" ht="101.25" customHeight="1" x14ac:dyDescent="0.5">
      <c r="A42" s="59">
        <v>5</v>
      </c>
      <c r="B42" s="41" t="s">
        <v>44</v>
      </c>
      <c r="C42" s="42">
        <v>7</v>
      </c>
      <c r="D42" s="22" t="s">
        <v>23</v>
      </c>
      <c r="E42" s="23">
        <f>E43+E44+E45+E47</f>
        <v>174084.60600000003</v>
      </c>
      <c r="F42" s="23">
        <f>F43+F44+F45+F47+F46</f>
        <v>221622.47599000001</v>
      </c>
      <c r="G42" s="23">
        <f t="shared" ref="G42:I42" si="15">G43+G44+G45+G47+G46</f>
        <v>100846.72829</v>
      </c>
      <c r="H42" s="23">
        <f t="shared" si="15"/>
        <v>100507.70829</v>
      </c>
      <c r="I42" s="23">
        <f t="shared" si="15"/>
        <v>72828.288410000008</v>
      </c>
      <c r="J42" s="24">
        <f>I42-G42</f>
        <v>-28018.439879999991</v>
      </c>
      <c r="K42" s="23">
        <f t="shared" si="5"/>
        <v>72.460400947422713</v>
      </c>
      <c r="L42" s="23">
        <f t="shared" si="1"/>
        <v>72.216808264291203</v>
      </c>
      <c r="M42" s="23">
        <f t="shared" si="2"/>
        <v>32.861418087074412</v>
      </c>
      <c r="N42" s="43"/>
      <c r="O42" s="8" t="s">
        <v>42</v>
      </c>
      <c r="P42" s="44" t="s">
        <v>45</v>
      </c>
      <c r="T42" s="4"/>
      <c r="U42" s="51"/>
    </row>
    <row r="43" spans="1:22" ht="101.25" customHeight="1" x14ac:dyDescent="0.5">
      <c r="A43" s="59"/>
      <c r="B43" s="41"/>
      <c r="C43" s="42"/>
      <c r="D43" s="30" t="s">
        <v>25</v>
      </c>
      <c r="E43" s="45">
        <v>0</v>
      </c>
      <c r="F43" s="45">
        <v>0</v>
      </c>
      <c r="G43" s="61">
        <v>0</v>
      </c>
      <c r="H43" s="61">
        <v>0</v>
      </c>
      <c r="I43" s="61">
        <v>0</v>
      </c>
      <c r="J43" s="61">
        <f>I43-G43</f>
        <v>0</v>
      </c>
      <c r="K43" s="62">
        <f t="shared" si="5"/>
        <v>0</v>
      </c>
      <c r="L43" s="62">
        <f t="shared" si="1"/>
        <v>0</v>
      </c>
      <c r="M43" s="62">
        <f t="shared" si="2"/>
        <v>0</v>
      </c>
      <c r="N43" s="43"/>
      <c r="O43" s="8"/>
      <c r="P43" s="48"/>
      <c r="T43" s="4"/>
      <c r="U43" s="51"/>
    </row>
    <row r="44" spans="1:22" ht="101.25" customHeight="1" x14ac:dyDescent="0.5">
      <c r="A44" s="59"/>
      <c r="B44" s="41"/>
      <c r="C44" s="42"/>
      <c r="D44" s="30" t="s">
        <v>26</v>
      </c>
      <c r="E44" s="45">
        <v>1115.8</v>
      </c>
      <c r="F44" s="45">
        <v>1189.3599999999999</v>
      </c>
      <c r="G44" s="45">
        <v>919.06000000000006</v>
      </c>
      <c r="H44" s="45">
        <v>919.06000000000006</v>
      </c>
      <c r="I44" s="45">
        <v>870.84</v>
      </c>
      <c r="J44" s="49">
        <f t="shared" ref="J44:J48" si="16">I44-G44</f>
        <v>-48.220000000000027</v>
      </c>
      <c r="K44" s="46">
        <f t="shared" si="5"/>
        <v>94.753334929166755</v>
      </c>
      <c r="L44" s="46">
        <f t="shared" si="1"/>
        <v>94.753334929166755</v>
      </c>
      <c r="M44" s="46">
        <f t="shared" si="2"/>
        <v>73.219210331606916</v>
      </c>
      <c r="N44" s="43"/>
      <c r="O44" s="8"/>
      <c r="P44" s="48"/>
      <c r="T44" s="4"/>
      <c r="U44" s="51">
        <v>3</v>
      </c>
    </row>
    <row r="45" spans="1:22" ht="101.25" customHeight="1" x14ac:dyDescent="0.5">
      <c r="A45" s="59"/>
      <c r="B45" s="41"/>
      <c r="C45" s="42"/>
      <c r="D45" s="30" t="s">
        <v>27</v>
      </c>
      <c r="E45" s="45">
        <v>69924.997180000006</v>
      </c>
      <c r="F45" s="45">
        <v>83509.559860000008</v>
      </c>
      <c r="G45" s="45">
        <v>60316.230450000003</v>
      </c>
      <c r="H45" s="45">
        <v>60204.960449999999</v>
      </c>
      <c r="I45" s="45">
        <v>40753.602180000002</v>
      </c>
      <c r="J45" s="49">
        <f t="shared" si="16"/>
        <v>-19562.628270000001</v>
      </c>
      <c r="K45" s="46">
        <f t="shared" si="5"/>
        <v>67.691435847459317</v>
      </c>
      <c r="L45" s="46">
        <f t="shared" si="1"/>
        <v>67.566560237518956</v>
      </c>
      <c r="M45" s="46">
        <f t="shared" si="2"/>
        <v>48.801121989292682</v>
      </c>
      <c r="N45" s="43"/>
      <c r="O45" s="8"/>
      <c r="P45" s="48"/>
      <c r="R45" s="63">
        <v>0</v>
      </c>
      <c r="T45" s="4"/>
      <c r="U45" s="51"/>
    </row>
    <row r="46" spans="1:22" ht="101.25" customHeight="1" x14ac:dyDescent="0.5">
      <c r="A46" s="59"/>
      <c r="B46" s="41"/>
      <c r="C46" s="42"/>
      <c r="D46" s="34" t="s">
        <v>28</v>
      </c>
      <c r="E46" s="64">
        <v>0</v>
      </c>
      <c r="F46" s="64">
        <v>48879.74613</v>
      </c>
      <c r="G46" s="45">
        <v>39611.437839999999</v>
      </c>
      <c r="H46" s="45">
        <v>39383.687839999999</v>
      </c>
      <c r="I46" s="45">
        <v>31203.846230000003</v>
      </c>
      <c r="J46" s="49">
        <f t="shared" si="16"/>
        <v>-8407.5916099999959</v>
      </c>
      <c r="K46" s="46">
        <f t="shared" si="5"/>
        <v>79.23038176812851</v>
      </c>
      <c r="L46" s="46">
        <f t="shared" si="1"/>
        <v>78.774838611109615</v>
      </c>
      <c r="M46" s="46">
        <f t="shared" si="2"/>
        <v>63.837987511249793</v>
      </c>
      <c r="N46" s="43"/>
      <c r="O46" s="8"/>
      <c r="P46" s="48"/>
      <c r="R46" s="63"/>
      <c r="T46" s="4"/>
      <c r="U46" s="51"/>
    </row>
    <row r="47" spans="1:22" ht="101.25" customHeight="1" x14ac:dyDescent="0.5">
      <c r="A47" s="59"/>
      <c r="B47" s="41"/>
      <c r="C47" s="42"/>
      <c r="D47" s="35" t="s">
        <v>29</v>
      </c>
      <c r="E47" s="45">
        <v>103043.80882000001</v>
      </c>
      <c r="F47" s="52">
        <v>88043.81</v>
      </c>
      <c r="G47" s="45">
        <v>0</v>
      </c>
      <c r="H47" s="52">
        <v>0</v>
      </c>
      <c r="I47" s="52">
        <v>0</v>
      </c>
      <c r="J47" s="65">
        <f t="shared" si="16"/>
        <v>0</v>
      </c>
      <c r="K47" s="65">
        <f t="shared" si="5"/>
        <v>0</v>
      </c>
      <c r="L47" s="65">
        <f t="shared" si="1"/>
        <v>0</v>
      </c>
      <c r="M47" s="46">
        <f t="shared" si="2"/>
        <v>0</v>
      </c>
      <c r="N47" s="43"/>
      <c r="O47" s="8"/>
      <c r="P47" s="48"/>
      <c r="T47" s="4"/>
      <c r="U47" s="51"/>
    </row>
    <row r="48" spans="1:22" ht="101.25" customHeight="1" x14ac:dyDescent="0.5">
      <c r="A48" s="59"/>
      <c r="B48" s="41"/>
      <c r="C48" s="42"/>
      <c r="D48" s="37" t="s">
        <v>30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f t="shared" si="16"/>
        <v>0</v>
      </c>
      <c r="K48" s="46">
        <f t="shared" si="5"/>
        <v>0</v>
      </c>
      <c r="L48" s="46">
        <f t="shared" si="1"/>
        <v>0</v>
      </c>
      <c r="M48" s="46">
        <f t="shared" si="2"/>
        <v>0</v>
      </c>
      <c r="N48" s="43"/>
      <c r="O48" s="8"/>
      <c r="P48" s="48"/>
      <c r="T48" s="4"/>
      <c r="U48" s="51"/>
    </row>
    <row r="49" spans="1:21" ht="81" customHeight="1" x14ac:dyDescent="0.5">
      <c r="A49" s="59">
        <v>6</v>
      </c>
      <c r="B49" s="41" t="s">
        <v>46</v>
      </c>
      <c r="C49" s="42">
        <v>13</v>
      </c>
      <c r="D49" s="22" t="s">
        <v>23</v>
      </c>
      <c r="E49" s="23">
        <f>E50+E51+E52+E54</f>
        <v>132872</v>
      </c>
      <c r="F49" s="23">
        <f>F50+F51+F52+F54</f>
        <v>108134.70000000001</v>
      </c>
      <c r="G49" s="23">
        <f t="shared" ref="G49:I49" si="17">G50+G51+G52+G54</f>
        <v>87507.478520000004</v>
      </c>
      <c r="H49" s="23">
        <f t="shared" si="17"/>
        <v>87507.478520000004</v>
      </c>
      <c r="I49" s="23">
        <f t="shared" si="17"/>
        <v>86956.778209999989</v>
      </c>
      <c r="J49" s="24">
        <f>I49-G49</f>
        <v>-550.70031000001472</v>
      </c>
      <c r="K49" s="23">
        <f t="shared" si="5"/>
        <v>99.370682004196766</v>
      </c>
      <c r="L49" s="23">
        <f t="shared" si="1"/>
        <v>99.370682004196766</v>
      </c>
      <c r="M49" s="23">
        <f t="shared" si="2"/>
        <v>80.415239705663382</v>
      </c>
      <c r="N49" s="43"/>
      <c r="O49" s="8" t="s">
        <v>47</v>
      </c>
      <c r="P49" s="44" t="s">
        <v>48</v>
      </c>
      <c r="T49" s="4"/>
      <c r="U49" s="51"/>
    </row>
    <row r="50" spans="1:21" ht="81" customHeight="1" x14ac:dyDescent="0.5">
      <c r="A50" s="59"/>
      <c r="B50" s="41"/>
      <c r="C50" s="42"/>
      <c r="D50" s="30" t="s">
        <v>25</v>
      </c>
      <c r="E50" s="45">
        <v>0</v>
      </c>
      <c r="F50" s="45">
        <v>545.4</v>
      </c>
      <c r="G50" s="45">
        <v>545.4</v>
      </c>
      <c r="H50" s="45">
        <v>545.4</v>
      </c>
      <c r="I50" s="45">
        <v>545.4</v>
      </c>
      <c r="J50" s="45">
        <f>I50-G50</f>
        <v>0</v>
      </c>
      <c r="K50" s="46">
        <f t="shared" si="5"/>
        <v>100</v>
      </c>
      <c r="L50" s="46">
        <f t="shared" si="1"/>
        <v>100</v>
      </c>
      <c r="M50" s="46">
        <f t="shared" si="2"/>
        <v>100</v>
      </c>
      <c r="N50" s="43"/>
      <c r="O50" s="8"/>
      <c r="P50" s="48"/>
      <c r="T50" s="4"/>
      <c r="U50" s="51"/>
    </row>
    <row r="51" spans="1:21" ht="81" customHeight="1" x14ac:dyDescent="0.5">
      <c r="A51" s="59"/>
      <c r="B51" s="41"/>
      <c r="C51" s="42"/>
      <c r="D51" s="30" t="s">
        <v>26</v>
      </c>
      <c r="E51" s="45">
        <v>33115.300000000003</v>
      </c>
      <c r="F51" s="45">
        <v>33158.9</v>
      </c>
      <c r="G51" s="45">
        <v>72876.963000000003</v>
      </c>
      <c r="H51" s="45">
        <v>72876.963000000003</v>
      </c>
      <c r="I51" s="45">
        <v>72370.902690000003</v>
      </c>
      <c r="J51" s="49">
        <f t="shared" ref="J51:J55" si="18">I51-G51</f>
        <v>-506.06031000000075</v>
      </c>
      <c r="K51" s="46">
        <f t="shared" si="5"/>
        <v>99.30559632404001</v>
      </c>
      <c r="L51" s="46">
        <f t="shared" si="1"/>
        <v>99.30559632404001</v>
      </c>
      <c r="M51" s="46">
        <f t="shared" si="2"/>
        <v>218.25483562482469</v>
      </c>
      <c r="N51" s="43"/>
      <c r="O51" s="8"/>
      <c r="P51" s="48"/>
      <c r="T51" s="4"/>
      <c r="U51" s="66">
        <v>3</v>
      </c>
    </row>
    <row r="52" spans="1:21" ht="81" customHeight="1" x14ac:dyDescent="0.5">
      <c r="A52" s="59"/>
      <c r="B52" s="41"/>
      <c r="C52" s="42"/>
      <c r="D52" s="30" t="s">
        <v>27</v>
      </c>
      <c r="E52" s="45">
        <v>10000</v>
      </c>
      <c r="F52" s="45">
        <v>10789.3</v>
      </c>
      <c r="G52" s="45">
        <v>14085.115519999999</v>
      </c>
      <c r="H52" s="52">
        <v>14085.115519999999</v>
      </c>
      <c r="I52" s="52">
        <v>14040.47552</v>
      </c>
      <c r="J52" s="67">
        <f t="shared" si="18"/>
        <v>-44.639999999999418</v>
      </c>
      <c r="K52" s="46">
        <f t="shared" si="5"/>
        <v>99.683069691997815</v>
      </c>
      <c r="L52" s="46">
        <f t="shared" si="1"/>
        <v>99.683069691997815</v>
      </c>
      <c r="M52" s="46">
        <f t="shared" si="2"/>
        <v>130.13333135606575</v>
      </c>
      <c r="N52" s="43"/>
      <c r="O52" s="8"/>
      <c r="P52" s="48"/>
      <c r="T52" s="4"/>
      <c r="U52" s="51"/>
    </row>
    <row r="53" spans="1:21" ht="81" customHeight="1" x14ac:dyDescent="0.5">
      <c r="A53" s="59"/>
      <c r="B53" s="41"/>
      <c r="C53" s="42"/>
      <c r="D53" s="34" t="s">
        <v>28</v>
      </c>
      <c r="E53" s="45">
        <v>0</v>
      </c>
      <c r="F53" s="45">
        <v>0</v>
      </c>
      <c r="G53" s="45">
        <v>0</v>
      </c>
      <c r="H53" s="52">
        <v>0</v>
      </c>
      <c r="I53" s="52">
        <v>0</v>
      </c>
      <c r="J53" s="61">
        <f t="shared" si="18"/>
        <v>0</v>
      </c>
      <c r="K53" s="62">
        <f t="shared" si="5"/>
        <v>0</v>
      </c>
      <c r="L53" s="62">
        <f t="shared" si="1"/>
        <v>0</v>
      </c>
      <c r="M53" s="62">
        <f t="shared" si="2"/>
        <v>0</v>
      </c>
      <c r="N53" s="43"/>
      <c r="O53" s="8"/>
      <c r="P53" s="48"/>
      <c r="T53" s="4"/>
      <c r="U53" s="51"/>
    </row>
    <row r="54" spans="1:21" ht="81" customHeight="1" x14ac:dyDescent="0.5">
      <c r="A54" s="59"/>
      <c r="B54" s="41"/>
      <c r="C54" s="42"/>
      <c r="D54" s="35" t="s">
        <v>29</v>
      </c>
      <c r="E54" s="45">
        <v>89756.7</v>
      </c>
      <c r="F54" s="52">
        <v>63641.1</v>
      </c>
      <c r="G54" s="45">
        <v>0</v>
      </c>
      <c r="H54" s="45">
        <v>0</v>
      </c>
      <c r="I54" s="45">
        <v>0</v>
      </c>
      <c r="J54" s="61">
        <f t="shared" si="18"/>
        <v>0</v>
      </c>
      <c r="K54" s="62">
        <f t="shared" si="5"/>
        <v>0</v>
      </c>
      <c r="L54" s="62">
        <f t="shared" si="1"/>
        <v>0</v>
      </c>
      <c r="M54" s="62">
        <f t="shared" si="2"/>
        <v>0</v>
      </c>
      <c r="N54" s="43"/>
      <c r="O54" s="8"/>
      <c r="P54" s="48"/>
      <c r="T54" s="4"/>
      <c r="U54" s="51"/>
    </row>
    <row r="55" spans="1:21" ht="81" customHeight="1" x14ac:dyDescent="0.5">
      <c r="A55" s="59"/>
      <c r="B55" s="41"/>
      <c r="C55" s="42"/>
      <c r="D55" s="37" t="s">
        <v>30</v>
      </c>
      <c r="E55" s="45">
        <v>0</v>
      </c>
      <c r="F55" s="45">
        <v>0</v>
      </c>
      <c r="G55" s="61">
        <v>0</v>
      </c>
      <c r="H55" s="61">
        <v>0</v>
      </c>
      <c r="I55" s="61">
        <v>0</v>
      </c>
      <c r="J55" s="61">
        <f t="shared" si="18"/>
        <v>0</v>
      </c>
      <c r="K55" s="62">
        <f t="shared" si="5"/>
        <v>0</v>
      </c>
      <c r="L55" s="62">
        <f t="shared" si="1"/>
        <v>0</v>
      </c>
      <c r="M55" s="62">
        <f t="shared" si="2"/>
        <v>0</v>
      </c>
      <c r="N55" s="43"/>
      <c r="O55" s="8"/>
      <c r="P55" s="48"/>
      <c r="T55" s="4"/>
      <c r="U55" s="51"/>
    </row>
    <row r="56" spans="1:21" ht="92.25" customHeight="1" x14ac:dyDescent="0.5">
      <c r="A56" s="59">
        <v>7</v>
      </c>
      <c r="B56" s="41" t="s">
        <v>49</v>
      </c>
      <c r="C56" s="42">
        <v>14</v>
      </c>
      <c r="D56" s="22" t="s">
        <v>23</v>
      </c>
      <c r="E56" s="23">
        <f>E57+E58+E59+E60+E61</f>
        <v>7070.4</v>
      </c>
      <c r="F56" s="23">
        <f>F57+F58+F59+F61</f>
        <v>6111.4692699999996</v>
      </c>
      <c r="G56" s="23">
        <f t="shared" ref="G56:I56" si="19">G57+G58+G59+G61</f>
        <v>1781.5</v>
      </c>
      <c r="H56" s="23">
        <f t="shared" si="19"/>
        <v>2280.98</v>
      </c>
      <c r="I56" s="23">
        <f t="shared" si="19"/>
        <v>1781.5</v>
      </c>
      <c r="J56" s="68">
        <f>I56-G56</f>
        <v>0</v>
      </c>
      <c r="K56" s="23">
        <f t="shared" si="5"/>
        <v>78.102394584783724</v>
      </c>
      <c r="L56" s="23">
        <f t="shared" si="1"/>
        <v>100</v>
      </c>
      <c r="M56" s="23">
        <f t="shared" si="2"/>
        <v>29.150109757485538</v>
      </c>
      <c r="N56" s="43"/>
      <c r="O56" s="8" t="s">
        <v>42</v>
      </c>
      <c r="P56" s="69" t="s">
        <v>50</v>
      </c>
      <c r="T56" s="4"/>
      <c r="U56" s="51"/>
    </row>
    <row r="57" spans="1:21" ht="92.25" customHeight="1" x14ac:dyDescent="0.5">
      <c r="A57" s="59"/>
      <c r="B57" s="41"/>
      <c r="C57" s="42"/>
      <c r="D57" s="30" t="s">
        <v>25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f>I57-G57</f>
        <v>0</v>
      </c>
      <c r="K57" s="46">
        <f t="shared" si="5"/>
        <v>0</v>
      </c>
      <c r="L57" s="46">
        <f t="shared" si="1"/>
        <v>0</v>
      </c>
      <c r="M57" s="46">
        <f t="shared" si="2"/>
        <v>0</v>
      </c>
      <c r="N57" s="43"/>
      <c r="O57" s="8"/>
      <c r="P57" s="70"/>
      <c r="T57" s="4"/>
      <c r="U57" s="51"/>
    </row>
    <row r="58" spans="1:21" ht="92.25" customHeight="1" x14ac:dyDescent="0.5">
      <c r="A58" s="59"/>
      <c r="B58" s="41"/>
      <c r="C58" s="42"/>
      <c r="D58" s="30" t="s">
        <v>26</v>
      </c>
      <c r="E58" s="64">
        <v>781.5</v>
      </c>
      <c r="F58" s="64">
        <v>781.5</v>
      </c>
      <c r="G58" s="64">
        <v>671.5</v>
      </c>
      <c r="H58" s="64">
        <v>671.5</v>
      </c>
      <c r="I58" s="64">
        <v>671.5</v>
      </c>
      <c r="J58" s="53">
        <f t="shared" ref="J58:J62" si="20">I58-G58</f>
        <v>0</v>
      </c>
      <c r="K58" s="46">
        <f t="shared" si="5"/>
        <v>100</v>
      </c>
      <c r="L58" s="46">
        <f t="shared" si="1"/>
        <v>100</v>
      </c>
      <c r="M58" s="46">
        <f t="shared" si="2"/>
        <v>85.924504158669222</v>
      </c>
      <c r="N58" s="43"/>
      <c r="O58" s="8"/>
      <c r="P58" s="70"/>
      <c r="T58" s="4"/>
      <c r="U58" s="51"/>
    </row>
    <row r="59" spans="1:21" ht="92.25" customHeight="1" x14ac:dyDescent="0.5">
      <c r="A59" s="59"/>
      <c r="B59" s="41"/>
      <c r="C59" s="42"/>
      <c r="D59" s="30" t="s">
        <v>27</v>
      </c>
      <c r="E59" s="64">
        <v>3460</v>
      </c>
      <c r="F59" s="64">
        <v>2981.06927</v>
      </c>
      <c r="G59" s="64">
        <v>1110</v>
      </c>
      <c r="H59" s="64">
        <v>1609.48</v>
      </c>
      <c r="I59" s="64">
        <v>1110</v>
      </c>
      <c r="J59" s="53">
        <f t="shared" si="20"/>
        <v>0</v>
      </c>
      <c r="K59" s="46">
        <f t="shared" si="5"/>
        <v>68.966374232671427</v>
      </c>
      <c r="L59" s="46">
        <f t="shared" si="1"/>
        <v>100</v>
      </c>
      <c r="M59" s="46">
        <f t="shared" si="2"/>
        <v>37.234961668636437</v>
      </c>
      <c r="N59" s="43"/>
      <c r="O59" s="8"/>
      <c r="P59" s="70"/>
      <c r="T59" s="4"/>
      <c r="U59" s="51">
        <v>3</v>
      </c>
    </row>
    <row r="60" spans="1:21" ht="92.25" customHeight="1" x14ac:dyDescent="0.5">
      <c r="A60" s="59"/>
      <c r="B60" s="41"/>
      <c r="C60" s="42"/>
      <c r="D60" s="34" t="s">
        <v>28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45">
        <f t="shared" si="20"/>
        <v>0</v>
      </c>
      <c r="K60" s="46">
        <f t="shared" si="5"/>
        <v>0</v>
      </c>
      <c r="L60" s="46">
        <f t="shared" si="1"/>
        <v>0</v>
      </c>
      <c r="M60" s="46">
        <f t="shared" si="2"/>
        <v>0</v>
      </c>
      <c r="N60" s="43"/>
      <c r="O60" s="8"/>
      <c r="P60" s="70"/>
      <c r="T60" s="4"/>
      <c r="U60" s="51"/>
    </row>
    <row r="61" spans="1:21" ht="92.25" customHeight="1" x14ac:dyDescent="0.5">
      <c r="A61" s="59"/>
      <c r="B61" s="41"/>
      <c r="C61" s="42"/>
      <c r="D61" s="35" t="s">
        <v>29</v>
      </c>
      <c r="E61" s="64">
        <v>2828.9</v>
      </c>
      <c r="F61" s="52">
        <v>2348.9</v>
      </c>
      <c r="G61" s="45">
        <v>0</v>
      </c>
      <c r="H61" s="45">
        <v>0</v>
      </c>
      <c r="I61" s="45">
        <v>0</v>
      </c>
      <c r="J61" s="53">
        <f t="shared" si="20"/>
        <v>0</v>
      </c>
      <c r="K61" s="46">
        <f t="shared" si="5"/>
        <v>0</v>
      </c>
      <c r="L61" s="46">
        <f t="shared" si="1"/>
        <v>0</v>
      </c>
      <c r="M61" s="46">
        <f t="shared" si="2"/>
        <v>0</v>
      </c>
      <c r="N61" s="43"/>
      <c r="O61" s="8"/>
      <c r="P61" s="70"/>
      <c r="T61" s="4"/>
      <c r="U61" s="51"/>
    </row>
    <row r="62" spans="1:21" ht="92.25" customHeight="1" x14ac:dyDescent="0.5">
      <c r="A62" s="59"/>
      <c r="B62" s="41"/>
      <c r="C62" s="42"/>
      <c r="D62" s="37" t="s">
        <v>30</v>
      </c>
      <c r="E62" s="45">
        <v>0</v>
      </c>
      <c r="F62" s="45">
        <v>0</v>
      </c>
      <c r="G62" s="61">
        <v>0</v>
      </c>
      <c r="H62" s="61">
        <v>0</v>
      </c>
      <c r="I62" s="61">
        <v>0</v>
      </c>
      <c r="J62" s="61">
        <f t="shared" si="20"/>
        <v>0</v>
      </c>
      <c r="K62" s="62">
        <f t="shared" si="5"/>
        <v>0</v>
      </c>
      <c r="L62" s="62">
        <f t="shared" si="1"/>
        <v>0</v>
      </c>
      <c r="M62" s="62">
        <f t="shared" si="2"/>
        <v>0</v>
      </c>
      <c r="N62" s="43"/>
      <c r="O62" s="8"/>
      <c r="P62" s="70"/>
      <c r="T62" s="4"/>
      <c r="U62" s="51"/>
    </row>
    <row r="63" spans="1:21" ht="98.25" customHeight="1" x14ac:dyDescent="0.5">
      <c r="A63" s="59">
        <v>8</v>
      </c>
      <c r="B63" s="41" t="s">
        <v>51</v>
      </c>
      <c r="C63" s="42">
        <v>24</v>
      </c>
      <c r="D63" s="22" t="s">
        <v>23</v>
      </c>
      <c r="E63" s="23">
        <f>E64+E65+E66+E67+E68</f>
        <v>1284704.9000000001</v>
      </c>
      <c r="F63" s="23">
        <f t="shared" ref="F63:I63" si="21">F64+F65+F66+F67+F68</f>
        <v>1426441.68</v>
      </c>
      <c r="G63" s="23">
        <f t="shared" si="21"/>
        <v>213020.41999999998</v>
      </c>
      <c r="H63" s="23">
        <f t="shared" si="21"/>
        <v>226914.13</v>
      </c>
      <c r="I63" s="23">
        <f t="shared" si="21"/>
        <v>205803.21000000002</v>
      </c>
      <c r="J63" s="24">
        <f>I63-G63</f>
        <v>-7217.2099999999627</v>
      </c>
      <c r="K63" s="23">
        <f t="shared" si="5"/>
        <v>90.6965159022931</v>
      </c>
      <c r="L63" s="23">
        <f t="shared" si="1"/>
        <v>96.611963303799726</v>
      </c>
      <c r="M63" s="23">
        <f t="shared" si="2"/>
        <v>14.427733911981599</v>
      </c>
      <c r="N63" s="43"/>
      <c r="O63" s="8" t="s">
        <v>35</v>
      </c>
      <c r="P63" s="57" t="s">
        <v>52</v>
      </c>
      <c r="T63" s="4"/>
      <c r="U63" s="51"/>
    </row>
    <row r="64" spans="1:21" ht="98.25" customHeight="1" x14ac:dyDescent="0.5">
      <c r="A64" s="59"/>
      <c r="B64" s="41"/>
      <c r="C64" s="42"/>
      <c r="D64" s="30" t="s">
        <v>25</v>
      </c>
      <c r="E64" s="64">
        <v>23500.799999999999</v>
      </c>
      <c r="F64" s="64">
        <v>14093.82</v>
      </c>
      <c r="G64" s="71">
        <v>2967.1</v>
      </c>
      <c r="H64" s="71">
        <v>7476.8</v>
      </c>
      <c r="I64" s="71">
        <v>2967.1</v>
      </c>
      <c r="J64" s="72">
        <f>I64-G64</f>
        <v>0</v>
      </c>
      <c r="K64" s="46">
        <f t="shared" si="5"/>
        <v>39.684089450032097</v>
      </c>
      <c r="L64" s="46">
        <f t="shared" si="1"/>
        <v>100</v>
      </c>
      <c r="M64" s="46">
        <f t="shared" si="2"/>
        <v>21.052489672778567</v>
      </c>
      <c r="N64" s="43"/>
      <c r="O64" s="8"/>
      <c r="P64" s="60"/>
      <c r="T64" s="4"/>
      <c r="U64" s="51"/>
    </row>
    <row r="65" spans="1:21" ht="98.25" customHeight="1" x14ac:dyDescent="0.5">
      <c r="A65" s="59"/>
      <c r="B65" s="41"/>
      <c r="C65" s="42"/>
      <c r="D65" s="30" t="s">
        <v>26</v>
      </c>
      <c r="E65" s="64">
        <v>42096.800000000003</v>
      </c>
      <c r="F65" s="64">
        <v>137606.72399999999</v>
      </c>
      <c r="G65" s="71">
        <v>133064.9</v>
      </c>
      <c r="H65" s="71">
        <v>126250.1</v>
      </c>
      <c r="I65" s="71">
        <v>126250.1</v>
      </c>
      <c r="J65" s="73">
        <f t="shared" ref="J65:J69" si="22">I65-G65</f>
        <v>-6814.7999999999884</v>
      </c>
      <c r="K65" s="46">
        <f t="shared" si="5"/>
        <v>100</v>
      </c>
      <c r="L65" s="46">
        <f t="shared" si="1"/>
        <v>94.878589319948389</v>
      </c>
      <c r="M65" s="46">
        <f t="shared" si="2"/>
        <v>91.747042826192143</v>
      </c>
      <c r="N65" s="43"/>
      <c r="O65" s="8"/>
      <c r="P65" s="60"/>
      <c r="T65" s="4"/>
      <c r="U65" s="51">
        <v>6</v>
      </c>
    </row>
    <row r="66" spans="1:21" ht="98.25" customHeight="1" x14ac:dyDescent="0.5">
      <c r="A66" s="59"/>
      <c r="B66" s="41"/>
      <c r="C66" s="42"/>
      <c r="D66" s="30" t="s">
        <v>27</v>
      </c>
      <c r="E66" s="64">
        <v>11097.5</v>
      </c>
      <c r="F66" s="64">
        <v>118812.44833</v>
      </c>
      <c r="G66" s="71">
        <v>76988.42</v>
      </c>
      <c r="H66" s="71">
        <v>93187.23</v>
      </c>
      <c r="I66" s="71">
        <v>76586.009999999995</v>
      </c>
      <c r="J66" s="73">
        <f t="shared" si="22"/>
        <v>-402.41000000000349</v>
      </c>
      <c r="K66" s="46">
        <f t="shared" si="5"/>
        <v>82.185091240505798</v>
      </c>
      <c r="L66" s="46">
        <f t="shared" si="1"/>
        <v>99.477311003395059</v>
      </c>
      <c r="M66" s="46">
        <f t="shared" si="2"/>
        <v>64.459584055774499</v>
      </c>
      <c r="N66" s="43"/>
      <c r="O66" s="8"/>
      <c r="P66" s="60"/>
      <c r="T66" s="4"/>
      <c r="U66" s="51"/>
    </row>
    <row r="67" spans="1:21" ht="98.25" customHeight="1" x14ac:dyDescent="0.5">
      <c r="A67" s="59"/>
      <c r="B67" s="41"/>
      <c r="C67" s="42"/>
      <c r="D67" s="34" t="s">
        <v>28</v>
      </c>
      <c r="E67" s="64">
        <v>0</v>
      </c>
      <c r="F67" s="64">
        <v>210632.7</v>
      </c>
      <c r="G67" s="71">
        <v>0</v>
      </c>
      <c r="H67" s="71">
        <v>0</v>
      </c>
      <c r="I67" s="71">
        <v>0</v>
      </c>
      <c r="J67" s="74">
        <f t="shared" si="22"/>
        <v>0</v>
      </c>
      <c r="K67" s="46">
        <f t="shared" si="5"/>
        <v>0</v>
      </c>
      <c r="L67" s="46">
        <f t="shared" si="1"/>
        <v>0</v>
      </c>
      <c r="M67" s="46">
        <f t="shared" si="2"/>
        <v>0</v>
      </c>
      <c r="N67" s="43"/>
      <c r="O67" s="8"/>
      <c r="P67" s="60"/>
      <c r="T67" s="4"/>
      <c r="U67" s="51"/>
    </row>
    <row r="68" spans="1:21" ht="98.25" customHeight="1" x14ac:dyDescent="0.5">
      <c r="A68" s="59"/>
      <c r="B68" s="41"/>
      <c r="C68" s="42"/>
      <c r="D68" s="35" t="s">
        <v>29</v>
      </c>
      <c r="E68" s="64">
        <v>1208009.8</v>
      </c>
      <c r="F68" s="52">
        <v>945295.98766999994</v>
      </c>
      <c r="G68" s="52">
        <v>0</v>
      </c>
      <c r="H68" s="52">
        <v>0</v>
      </c>
      <c r="I68" s="52">
        <v>0</v>
      </c>
      <c r="J68" s="74">
        <f t="shared" si="22"/>
        <v>0</v>
      </c>
      <c r="K68" s="46">
        <f t="shared" si="5"/>
        <v>0</v>
      </c>
      <c r="L68" s="46">
        <f t="shared" si="1"/>
        <v>0</v>
      </c>
      <c r="M68" s="46">
        <f t="shared" si="2"/>
        <v>0</v>
      </c>
      <c r="N68" s="43"/>
      <c r="O68" s="8"/>
      <c r="P68" s="60"/>
      <c r="T68" s="4"/>
      <c r="U68" s="51"/>
    </row>
    <row r="69" spans="1:21" ht="98.25" customHeight="1" x14ac:dyDescent="0.5">
      <c r="A69" s="59"/>
      <c r="B69" s="41"/>
      <c r="C69" s="42"/>
      <c r="D69" s="37" t="s">
        <v>30</v>
      </c>
      <c r="E69" s="45">
        <v>0</v>
      </c>
      <c r="F69" s="45">
        <v>0</v>
      </c>
      <c r="G69" s="52">
        <v>0</v>
      </c>
      <c r="H69" s="52">
        <v>0</v>
      </c>
      <c r="I69" s="52">
        <v>0</v>
      </c>
      <c r="J69" s="45">
        <f t="shared" si="22"/>
        <v>0</v>
      </c>
      <c r="K69" s="46">
        <f t="shared" si="5"/>
        <v>0</v>
      </c>
      <c r="L69" s="46">
        <f t="shared" si="1"/>
        <v>0</v>
      </c>
      <c r="M69" s="46">
        <f t="shared" si="2"/>
        <v>0</v>
      </c>
      <c r="N69" s="43"/>
      <c r="O69" s="8"/>
      <c r="P69" s="60"/>
      <c r="T69" s="4"/>
      <c r="U69" s="51"/>
    </row>
    <row r="70" spans="1:21" ht="96.75" customHeight="1" x14ac:dyDescent="0.5">
      <c r="A70" s="59">
        <v>9</v>
      </c>
      <c r="B70" s="41" t="s">
        <v>53</v>
      </c>
      <c r="C70" s="42">
        <v>16</v>
      </c>
      <c r="D70" s="22" t="s">
        <v>23</v>
      </c>
      <c r="E70" s="23">
        <f t="shared" ref="E70:I70" si="23">E71+E72+E73+E74+E75</f>
        <v>601360.58342000004</v>
      </c>
      <c r="F70" s="23">
        <f t="shared" si="23"/>
        <v>425013.87226999999</v>
      </c>
      <c r="G70" s="23">
        <f t="shared" si="23"/>
        <v>130144.80292000002</v>
      </c>
      <c r="H70" s="23">
        <f t="shared" si="23"/>
        <v>115205.45091999999</v>
      </c>
      <c r="I70" s="23">
        <f t="shared" si="23"/>
        <v>103664.62325</v>
      </c>
      <c r="J70" s="24">
        <f>I70-G70</f>
        <v>-26480.179670000012</v>
      </c>
      <c r="K70" s="23">
        <f t="shared" si="5"/>
        <v>89.98239442852919</v>
      </c>
      <c r="L70" s="23">
        <f t="shared" si="1"/>
        <v>79.653294579671098</v>
      </c>
      <c r="M70" s="23">
        <f t="shared" si="2"/>
        <v>24.390879925007397</v>
      </c>
      <c r="N70" s="43"/>
      <c r="O70" s="75" t="s">
        <v>54</v>
      </c>
      <c r="P70" s="57" t="s">
        <v>55</v>
      </c>
      <c r="T70" s="4"/>
      <c r="U70" s="51"/>
    </row>
    <row r="71" spans="1:21" ht="96.75" customHeight="1" x14ac:dyDescent="0.5">
      <c r="A71" s="59"/>
      <c r="B71" s="41"/>
      <c r="C71" s="42"/>
      <c r="D71" s="30" t="s">
        <v>25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f>I71-G71</f>
        <v>0</v>
      </c>
      <c r="K71" s="46">
        <f t="shared" si="5"/>
        <v>0</v>
      </c>
      <c r="L71" s="46">
        <f t="shared" ref="L71:L134" si="24">IF(I71=0,0,I71/G71*100)</f>
        <v>0</v>
      </c>
      <c r="M71" s="46">
        <f t="shared" ref="M71:M134" si="25">IF(I71=0,0,I71/F71*100)</f>
        <v>0</v>
      </c>
      <c r="N71" s="43"/>
      <c r="O71" s="75"/>
      <c r="P71" s="60"/>
      <c r="T71" s="4"/>
      <c r="U71" s="51"/>
    </row>
    <row r="72" spans="1:21" ht="96.75" customHeight="1" x14ac:dyDescent="0.5">
      <c r="A72" s="59"/>
      <c r="B72" s="41"/>
      <c r="C72" s="42"/>
      <c r="D72" s="30" t="s">
        <v>26</v>
      </c>
      <c r="E72" s="64">
        <v>21807.640000000003</v>
      </c>
      <c r="F72" s="64">
        <v>30335.300000000003</v>
      </c>
      <c r="G72" s="64">
        <v>30175.99</v>
      </c>
      <c r="H72" s="64">
        <v>18018</v>
      </c>
      <c r="I72" s="64">
        <v>15724.3</v>
      </c>
      <c r="J72" s="76">
        <f t="shared" ref="J72:J76" si="26">I72-G72</f>
        <v>-14451.690000000002</v>
      </c>
      <c r="K72" s="46">
        <f t="shared" ref="K72:K135" si="27">IF(I72=0, ,I72/H72*100)</f>
        <v>87.26995226995227</v>
      </c>
      <c r="L72" s="46">
        <f t="shared" si="24"/>
        <v>52.108646642579082</v>
      </c>
      <c r="M72" s="46">
        <f t="shared" si="25"/>
        <v>51.834990918171229</v>
      </c>
      <c r="N72" s="43"/>
      <c r="O72" s="75"/>
      <c r="P72" s="60"/>
      <c r="T72" s="4"/>
      <c r="U72" s="51">
        <v>6</v>
      </c>
    </row>
    <row r="73" spans="1:21" ht="96.75" customHeight="1" x14ac:dyDescent="0.5">
      <c r="A73" s="59"/>
      <c r="B73" s="41"/>
      <c r="C73" s="42"/>
      <c r="D73" s="30" t="s">
        <v>27</v>
      </c>
      <c r="E73" s="64">
        <v>83389.585420000003</v>
      </c>
      <c r="F73" s="64">
        <v>130262.12728999999</v>
      </c>
      <c r="G73" s="64">
        <v>84903.066460000002</v>
      </c>
      <c r="H73" s="64">
        <v>82198.094459999993</v>
      </c>
      <c r="I73" s="64">
        <v>73216.626539999997</v>
      </c>
      <c r="J73" s="76">
        <f t="shared" si="26"/>
        <v>-11686.439920000004</v>
      </c>
      <c r="K73" s="46">
        <f t="shared" si="27"/>
        <v>89.073386701962249</v>
      </c>
      <c r="L73" s="46">
        <f t="shared" si="24"/>
        <v>86.235550248935027</v>
      </c>
      <c r="M73" s="65">
        <f t="shared" si="25"/>
        <v>56.207147897254337</v>
      </c>
      <c r="N73" s="43"/>
      <c r="O73" s="75"/>
      <c r="P73" s="60"/>
      <c r="T73" s="4"/>
      <c r="U73" s="51"/>
    </row>
    <row r="74" spans="1:21" ht="96.75" customHeight="1" x14ac:dyDescent="0.5">
      <c r="A74" s="59"/>
      <c r="B74" s="41"/>
      <c r="C74" s="42"/>
      <c r="D74" s="34" t="s">
        <v>28</v>
      </c>
      <c r="E74" s="64">
        <v>17020.8</v>
      </c>
      <c r="F74" s="64">
        <v>18821.554459999996</v>
      </c>
      <c r="G74" s="64">
        <v>15065.746460000002</v>
      </c>
      <c r="H74" s="64">
        <v>14989.356459999999</v>
      </c>
      <c r="I74" s="64">
        <v>14723.696710000002</v>
      </c>
      <c r="J74" s="76">
        <f t="shared" si="26"/>
        <v>-342.04975000000013</v>
      </c>
      <c r="K74" s="46">
        <f t="shared" si="27"/>
        <v>98.227677414244397</v>
      </c>
      <c r="L74" s="46">
        <f t="shared" si="24"/>
        <v>97.729619631472275</v>
      </c>
      <c r="M74" s="65">
        <f t="shared" si="25"/>
        <v>78.227846383735965</v>
      </c>
      <c r="N74" s="43"/>
      <c r="O74" s="75"/>
      <c r="P74" s="60"/>
      <c r="T74" s="4"/>
      <c r="U74" s="51"/>
    </row>
    <row r="75" spans="1:21" ht="96.75" customHeight="1" x14ac:dyDescent="0.5">
      <c r="A75" s="59"/>
      <c r="B75" s="41"/>
      <c r="C75" s="42"/>
      <c r="D75" s="35" t="s">
        <v>29</v>
      </c>
      <c r="E75" s="64">
        <v>479142.55800000002</v>
      </c>
      <c r="F75" s="52">
        <v>245594.89052000002</v>
      </c>
      <c r="G75" s="45">
        <v>0</v>
      </c>
      <c r="H75" s="45">
        <v>0</v>
      </c>
      <c r="I75" s="45">
        <v>0</v>
      </c>
      <c r="J75" s="45">
        <f t="shared" si="26"/>
        <v>0</v>
      </c>
      <c r="K75" s="46">
        <f t="shared" si="27"/>
        <v>0</v>
      </c>
      <c r="L75" s="46">
        <f t="shared" si="24"/>
        <v>0</v>
      </c>
      <c r="M75" s="46">
        <f t="shared" si="25"/>
        <v>0</v>
      </c>
      <c r="N75" s="43"/>
      <c r="O75" s="75"/>
      <c r="P75" s="60"/>
      <c r="T75" s="4"/>
      <c r="U75" s="51"/>
    </row>
    <row r="76" spans="1:21" ht="96.75" customHeight="1" x14ac:dyDescent="0.5">
      <c r="A76" s="59"/>
      <c r="B76" s="41"/>
      <c r="C76" s="42"/>
      <c r="D76" s="37" t="s">
        <v>30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f t="shared" si="26"/>
        <v>0</v>
      </c>
      <c r="K76" s="46">
        <f t="shared" si="27"/>
        <v>0</v>
      </c>
      <c r="L76" s="46">
        <f t="shared" si="24"/>
        <v>0</v>
      </c>
      <c r="M76" s="46">
        <f t="shared" si="25"/>
        <v>0</v>
      </c>
      <c r="N76" s="43"/>
      <c r="O76" s="75"/>
      <c r="P76" s="60"/>
      <c r="T76" s="4"/>
      <c r="U76" s="51"/>
    </row>
    <row r="77" spans="1:21" ht="85.5" customHeight="1" x14ac:dyDescent="0.5">
      <c r="A77" s="59">
        <v>10</v>
      </c>
      <c r="B77" s="77" t="s">
        <v>56</v>
      </c>
      <c r="C77" s="78">
        <v>8</v>
      </c>
      <c r="D77" s="22" t="s">
        <v>23</v>
      </c>
      <c r="E77" s="23">
        <f>E78+E79+E80+E82</f>
        <v>42256.955000000002</v>
      </c>
      <c r="F77" s="23">
        <f>F78+F79+F80+F82</f>
        <v>42289.2</v>
      </c>
      <c r="G77" s="23">
        <f t="shared" ref="G77:I77" si="28">G78+G79+G80+G82</f>
        <v>14879.6</v>
      </c>
      <c r="H77" s="23">
        <f t="shared" si="28"/>
        <v>8403.2999999999993</v>
      </c>
      <c r="I77" s="23">
        <f t="shared" si="28"/>
        <v>8375.6</v>
      </c>
      <c r="J77" s="24">
        <f>I77-G77</f>
        <v>-6504</v>
      </c>
      <c r="K77" s="23">
        <f t="shared" si="27"/>
        <v>99.670367593683451</v>
      </c>
      <c r="L77" s="23">
        <f t="shared" si="24"/>
        <v>56.289147557730047</v>
      </c>
      <c r="M77" s="23">
        <f t="shared" si="25"/>
        <v>19.805529544186225</v>
      </c>
      <c r="N77" s="79"/>
      <c r="O77" s="75" t="s">
        <v>57</v>
      </c>
      <c r="P77" s="57" t="s">
        <v>58</v>
      </c>
      <c r="T77" s="4"/>
      <c r="U77" s="51"/>
    </row>
    <row r="78" spans="1:21" ht="85.5" customHeight="1" x14ac:dyDescent="0.5">
      <c r="A78" s="59"/>
      <c r="B78" s="77"/>
      <c r="C78" s="78"/>
      <c r="D78" s="30" t="s">
        <v>25</v>
      </c>
      <c r="E78" s="64">
        <v>0</v>
      </c>
      <c r="F78" s="64">
        <v>5.2</v>
      </c>
      <c r="G78" s="45">
        <v>0</v>
      </c>
      <c r="H78" s="45">
        <v>0</v>
      </c>
      <c r="I78" s="45">
        <v>0</v>
      </c>
      <c r="J78" s="45">
        <f>I78-G78</f>
        <v>0</v>
      </c>
      <c r="K78" s="46">
        <f t="shared" si="27"/>
        <v>0</v>
      </c>
      <c r="L78" s="46">
        <f t="shared" si="24"/>
        <v>0</v>
      </c>
      <c r="M78" s="46">
        <f t="shared" si="25"/>
        <v>0</v>
      </c>
      <c r="N78" s="43"/>
      <c r="O78" s="75"/>
      <c r="P78" s="60"/>
      <c r="T78" s="4"/>
      <c r="U78" s="51"/>
    </row>
    <row r="79" spans="1:21" ht="85.5" customHeight="1" x14ac:dyDescent="0.5">
      <c r="A79" s="59"/>
      <c r="B79" s="77"/>
      <c r="C79" s="78"/>
      <c r="D79" s="30" t="s">
        <v>26</v>
      </c>
      <c r="E79" s="64">
        <v>20722.3</v>
      </c>
      <c r="F79" s="64">
        <v>20722.3</v>
      </c>
      <c r="G79" s="64">
        <v>13957.6</v>
      </c>
      <c r="H79" s="64">
        <v>7149</v>
      </c>
      <c r="I79" s="64">
        <v>7863.7</v>
      </c>
      <c r="J79" s="76">
        <f t="shared" ref="J79:J83" si="29">I79-G79</f>
        <v>-6093.9000000000005</v>
      </c>
      <c r="K79" s="46">
        <f t="shared" si="27"/>
        <v>109.99720240593089</v>
      </c>
      <c r="L79" s="46">
        <f t="shared" si="24"/>
        <v>56.339915171662746</v>
      </c>
      <c r="M79" s="46">
        <f t="shared" si="25"/>
        <v>37.948007701847772</v>
      </c>
      <c r="N79" s="43"/>
      <c r="O79" s="75"/>
      <c r="P79" s="60"/>
      <c r="T79" s="4"/>
      <c r="U79" s="51">
        <v>4</v>
      </c>
    </row>
    <row r="80" spans="1:21" ht="85.5" customHeight="1" x14ac:dyDescent="0.5">
      <c r="A80" s="59"/>
      <c r="B80" s="77"/>
      <c r="C80" s="78"/>
      <c r="D80" s="30" t="s">
        <v>27</v>
      </c>
      <c r="E80" s="64">
        <v>1308.5</v>
      </c>
      <c r="F80" s="64">
        <v>1335.5</v>
      </c>
      <c r="G80" s="64">
        <v>922</v>
      </c>
      <c r="H80" s="64">
        <v>1254.3</v>
      </c>
      <c r="I80" s="64">
        <v>511.90000000000003</v>
      </c>
      <c r="J80" s="76">
        <f t="shared" si="29"/>
        <v>-410.09999999999997</v>
      </c>
      <c r="K80" s="46">
        <f t="shared" si="27"/>
        <v>40.811608068245242</v>
      </c>
      <c r="L80" s="46">
        <f t="shared" si="24"/>
        <v>55.520607375271155</v>
      </c>
      <c r="M80" s="46">
        <f t="shared" si="25"/>
        <v>38.330213403219773</v>
      </c>
      <c r="N80" s="43"/>
      <c r="O80" s="75"/>
      <c r="P80" s="60"/>
      <c r="T80" s="4"/>
      <c r="U80" s="51"/>
    </row>
    <row r="81" spans="1:21" ht="85.5" customHeight="1" x14ac:dyDescent="0.5">
      <c r="A81" s="59"/>
      <c r="B81" s="77"/>
      <c r="C81" s="78"/>
      <c r="D81" s="34" t="s">
        <v>28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45">
        <f t="shared" si="29"/>
        <v>0</v>
      </c>
      <c r="K81" s="46">
        <f t="shared" si="27"/>
        <v>0</v>
      </c>
      <c r="L81" s="46">
        <f t="shared" si="24"/>
        <v>0</v>
      </c>
      <c r="M81" s="46">
        <f t="shared" si="25"/>
        <v>0</v>
      </c>
      <c r="N81" s="43"/>
      <c r="O81" s="75"/>
      <c r="P81" s="60"/>
      <c r="T81" s="4"/>
      <c r="U81" s="51"/>
    </row>
    <row r="82" spans="1:21" ht="85.5" customHeight="1" x14ac:dyDescent="0.5">
      <c r="A82" s="59"/>
      <c r="B82" s="77"/>
      <c r="C82" s="78"/>
      <c r="D82" s="35" t="s">
        <v>29</v>
      </c>
      <c r="E82" s="64">
        <v>20226.154999999999</v>
      </c>
      <c r="F82" s="52">
        <v>20226.2</v>
      </c>
      <c r="G82" s="45">
        <v>0</v>
      </c>
      <c r="H82" s="45">
        <v>0</v>
      </c>
      <c r="I82" s="45">
        <v>0</v>
      </c>
      <c r="J82" s="53">
        <f t="shared" si="29"/>
        <v>0</v>
      </c>
      <c r="K82" s="46">
        <f t="shared" si="27"/>
        <v>0</v>
      </c>
      <c r="L82" s="46">
        <f t="shared" si="24"/>
        <v>0</v>
      </c>
      <c r="M82" s="46">
        <f t="shared" si="25"/>
        <v>0</v>
      </c>
      <c r="N82" s="43"/>
      <c r="O82" s="75"/>
      <c r="P82" s="60"/>
      <c r="T82" s="4"/>
      <c r="U82" s="51"/>
    </row>
    <row r="83" spans="1:21" ht="85.5" customHeight="1" x14ac:dyDescent="0.5">
      <c r="A83" s="59"/>
      <c r="B83" s="77"/>
      <c r="C83" s="78"/>
      <c r="D83" s="37" t="s">
        <v>30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f t="shared" si="29"/>
        <v>0</v>
      </c>
      <c r="K83" s="46">
        <f t="shared" si="27"/>
        <v>0</v>
      </c>
      <c r="L83" s="46">
        <f t="shared" si="24"/>
        <v>0</v>
      </c>
      <c r="M83" s="46">
        <f t="shared" si="25"/>
        <v>0</v>
      </c>
      <c r="N83" s="43"/>
      <c r="O83" s="75"/>
      <c r="P83" s="60"/>
      <c r="T83" s="4"/>
      <c r="U83" s="51"/>
    </row>
    <row r="84" spans="1:21" ht="96" customHeight="1" x14ac:dyDescent="0.5">
      <c r="A84" s="59">
        <v>11</v>
      </c>
      <c r="B84" s="77" t="s">
        <v>59</v>
      </c>
      <c r="C84" s="78">
        <v>11</v>
      </c>
      <c r="D84" s="22" t="s">
        <v>23</v>
      </c>
      <c r="E84" s="23">
        <f>E85+E86+E87+E89</f>
        <v>42783.92</v>
      </c>
      <c r="F84" s="23">
        <f>F85+F86+F87+F89</f>
        <v>38465.842829999994</v>
      </c>
      <c r="G84" s="23">
        <f t="shared" ref="G84:I84" si="30">G85+G86+G87+G89</f>
        <v>16408.558249999998</v>
      </c>
      <c r="H84" s="23">
        <f t="shared" si="30"/>
        <v>16384.557250000002</v>
      </c>
      <c r="I84" s="23">
        <f t="shared" si="30"/>
        <v>14846.426600000001</v>
      </c>
      <c r="J84" s="24">
        <f>I84-G84</f>
        <v>-1562.1316499999975</v>
      </c>
      <c r="K84" s="23">
        <f t="shared" si="27"/>
        <v>90.612314836887037</v>
      </c>
      <c r="L84" s="23">
        <f t="shared" si="24"/>
        <v>90.479775089319631</v>
      </c>
      <c r="M84" s="23">
        <f t="shared" si="25"/>
        <v>38.596389699853624</v>
      </c>
      <c r="N84" s="80"/>
      <c r="O84" s="75" t="s">
        <v>57</v>
      </c>
      <c r="P84" s="81" t="s">
        <v>60</v>
      </c>
      <c r="T84" s="4"/>
      <c r="U84" s="51"/>
    </row>
    <row r="85" spans="1:21" ht="96" customHeight="1" x14ac:dyDescent="0.5">
      <c r="A85" s="59"/>
      <c r="B85" s="77"/>
      <c r="C85" s="78"/>
      <c r="D85" s="30" t="s">
        <v>25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f>I85-G85</f>
        <v>0</v>
      </c>
      <c r="K85" s="46">
        <f t="shared" si="27"/>
        <v>0</v>
      </c>
      <c r="L85" s="46">
        <f t="shared" si="24"/>
        <v>0</v>
      </c>
      <c r="M85" s="46">
        <f t="shared" si="25"/>
        <v>0</v>
      </c>
      <c r="N85" s="80"/>
      <c r="O85" s="75"/>
      <c r="P85" s="82"/>
      <c r="T85" s="4"/>
      <c r="U85" s="51"/>
    </row>
    <row r="86" spans="1:21" ht="96" customHeight="1" x14ac:dyDescent="0.5">
      <c r="A86" s="59"/>
      <c r="B86" s="77"/>
      <c r="C86" s="78"/>
      <c r="D86" s="30" t="s">
        <v>26</v>
      </c>
      <c r="E86" s="64">
        <v>99.4</v>
      </c>
      <c r="F86" s="64">
        <v>99.4</v>
      </c>
      <c r="G86" s="64">
        <v>99.4</v>
      </c>
      <c r="H86" s="83">
        <v>99.4</v>
      </c>
      <c r="I86" s="45">
        <v>0</v>
      </c>
      <c r="J86" s="49">
        <f t="shared" ref="J86:J90" si="31">I86-G86</f>
        <v>-99.4</v>
      </c>
      <c r="K86" s="46">
        <f t="shared" si="27"/>
        <v>0</v>
      </c>
      <c r="L86" s="46">
        <f t="shared" si="24"/>
        <v>0</v>
      </c>
      <c r="M86" s="46">
        <f>IF(I86=0,0,I86/F86*100)</f>
        <v>0</v>
      </c>
      <c r="N86" s="80"/>
      <c r="O86" s="75"/>
      <c r="P86" s="82"/>
      <c r="T86" s="4"/>
      <c r="U86" s="51"/>
    </row>
    <row r="87" spans="1:21" ht="96" customHeight="1" x14ac:dyDescent="0.5">
      <c r="A87" s="59"/>
      <c r="B87" s="77"/>
      <c r="C87" s="78"/>
      <c r="D87" s="30" t="s">
        <v>27</v>
      </c>
      <c r="E87" s="64">
        <v>16448.02</v>
      </c>
      <c r="F87" s="64">
        <v>26478.392829999997</v>
      </c>
      <c r="G87" s="64">
        <v>16309.158249999999</v>
      </c>
      <c r="H87" s="64">
        <v>16285.15725</v>
      </c>
      <c r="I87" s="64">
        <v>14846.426600000001</v>
      </c>
      <c r="J87" s="76">
        <f t="shared" si="31"/>
        <v>-1462.7316499999979</v>
      </c>
      <c r="K87" s="46">
        <f t="shared" si="27"/>
        <v>91.165386812583591</v>
      </c>
      <c r="L87" s="46">
        <f t="shared" si="24"/>
        <v>91.031225354625533</v>
      </c>
      <c r="M87" s="65">
        <f t="shared" si="25"/>
        <v>56.069968805580274</v>
      </c>
      <c r="N87" s="80"/>
      <c r="O87" s="75"/>
      <c r="P87" s="82"/>
      <c r="T87" s="4"/>
      <c r="U87" s="51">
        <v>7</v>
      </c>
    </row>
    <row r="88" spans="1:21" ht="96" customHeight="1" x14ac:dyDescent="0.5">
      <c r="A88" s="59"/>
      <c r="B88" s="77"/>
      <c r="C88" s="78"/>
      <c r="D88" s="34" t="s">
        <v>28</v>
      </c>
      <c r="E88" s="64">
        <v>0</v>
      </c>
      <c r="F88" s="64">
        <v>712.72500000000002</v>
      </c>
      <c r="G88" s="45">
        <v>0</v>
      </c>
      <c r="H88" s="45">
        <v>0</v>
      </c>
      <c r="I88" s="45">
        <v>0</v>
      </c>
      <c r="J88" s="45">
        <f t="shared" si="31"/>
        <v>0</v>
      </c>
      <c r="K88" s="46">
        <f t="shared" si="27"/>
        <v>0</v>
      </c>
      <c r="L88" s="46">
        <f t="shared" si="24"/>
        <v>0</v>
      </c>
      <c r="M88" s="46">
        <f t="shared" si="25"/>
        <v>0</v>
      </c>
      <c r="N88" s="80"/>
      <c r="O88" s="75"/>
      <c r="P88" s="82"/>
      <c r="T88" s="4"/>
      <c r="U88" s="51"/>
    </row>
    <row r="89" spans="1:21" ht="96" customHeight="1" x14ac:dyDescent="0.5">
      <c r="A89" s="59"/>
      <c r="B89" s="77"/>
      <c r="C89" s="78"/>
      <c r="D89" s="35" t="s">
        <v>29</v>
      </c>
      <c r="E89" s="64">
        <v>26236.5</v>
      </c>
      <c r="F89" s="52">
        <v>11888.05</v>
      </c>
      <c r="G89" s="45">
        <v>0</v>
      </c>
      <c r="H89" s="45">
        <v>0</v>
      </c>
      <c r="I89" s="45">
        <v>0</v>
      </c>
      <c r="J89" s="53">
        <v>0</v>
      </c>
      <c r="K89" s="46">
        <f t="shared" si="27"/>
        <v>0</v>
      </c>
      <c r="L89" s="46">
        <f t="shared" si="24"/>
        <v>0</v>
      </c>
      <c r="M89" s="46">
        <f t="shared" si="25"/>
        <v>0</v>
      </c>
      <c r="N89" s="80"/>
      <c r="O89" s="75"/>
      <c r="P89" s="82"/>
      <c r="T89" s="4"/>
      <c r="U89" s="51"/>
    </row>
    <row r="90" spans="1:21" ht="96" customHeight="1" x14ac:dyDescent="0.5">
      <c r="A90" s="59"/>
      <c r="B90" s="77"/>
      <c r="C90" s="78"/>
      <c r="D90" s="37" t="s">
        <v>30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f t="shared" si="31"/>
        <v>0</v>
      </c>
      <c r="K90" s="46">
        <f t="shared" si="27"/>
        <v>0</v>
      </c>
      <c r="L90" s="46">
        <f t="shared" si="24"/>
        <v>0</v>
      </c>
      <c r="M90" s="46">
        <f t="shared" si="25"/>
        <v>0</v>
      </c>
      <c r="N90" s="80"/>
      <c r="O90" s="75"/>
      <c r="P90" s="82"/>
      <c r="T90" s="4"/>
      <c r="U90" s="51"/>
    </row>
    <row r="91" spans="1:21" ht="87" customHeight="1" x14ac:dyDescent="0.5">
      <c r="A91" s="59">
        <v>12</v>
      </c>
      <c r="B91" s="41" t="s">
        <v>61</v>
      </c>
      <c r="C91" s="42">
        <v>8</v>
      </c>
      <c r="D91" s="22" t="s">
        <v>23</v>
      </c>
      <c r="E91" s="23">
        <f>E92+E93+E94+E96</f>
        <v>158865.69</v>
      </c>
      <c r="F91" s="23">
        <f>F92+F93+F94+F96</f>
        <v>157177.85999999999</v>
      </c>
      <c r="G91" s="23">
        <f t="shared" ref="G91:I91" si="32">G92+G93+G94+G96</f>
        <v>29304.800000000003</v>
      </c>
      <c r="H91" s="23">
        <f t="shared" si="32"/>
        <v>31048.14</v>
      </c>
      <c r="I91" s="23">
        <f t="shared" si="32"/>
        <v>28777.84</v>
      </c>
      <c r="J91" s="54">
        <f>I91-G91</f>
        <v>-526.96000000000276</v>
      </c>
      <c r="K91" s="23">
        <f t="shared" si="27"/>
        <v>92.687806741402227</v>
      </c>
      <c r="L91" s="23">
        <f t="shared" si="24"/>
        <v>98.201796292757493</v>
      </c>
      <c r="M91" s="23">
        <f t="shared" si="25"/>
        <v>18.309092641928071</v>
      </c>
      <c r="N91" s="43"/>
      <c r="O91" s="75" t="s">
        <v>62</v>
      </c>
      <c r="P91" s="69" t="s">
        <v>50</v>
      </c>
      <c r="T91" s="4"/>
      <c r="U91" s="51"/>
    </row>
    <row r="92" spans="1:21" ht="87" customHeight="1" x14ac:dyDescent="0.5">
      <c r="A92" s="59"/>
      <c r="B92" s="41"/>
      <c r="C92" s="42"/>
      <c r="D92" s="30" t="s">
        <v>25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f>I92-G92</f>
        <v>0</v>
      </c>
      <c r="K92" s="46">
        <f t="shared" si="27"/>
        <v>0</v>
      </c>
      <c r="L92" s="46">
        <f t="shared" si="24"/>
        <v>0</v>
      </c>
      <c r="M92" s="65">
        <f t="shared" si="25"/>
        <v>0</v>
      </c>
      <c r="N92" s="43"/>
      <c r="O92" s="75"/>
      <c r="P92" s="70"/>
      <c r="T92" s="4"/>
      <c r="U92" s="51"/>
    </row>
    <row r="93" spans="1:21" ht="87" customHeight="1" x14ac:dyDescent="0.5">
      <c r="A93" s="59"/>
      <c r="B93" s="41"/>
      <c r="C93" s="42"/>
      <c r="D93" s="30" t="s">
        <v>26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f t="shared" ref="J93:J97" si="33">I93-G93</f>
        <v>0</v>
      </c>
      <c r="K93" s="46">
        <f t="shared" si="27"/>
        <v>0</v>
      </c>
      <c r="L93" s="46">
        <f t="shared" si="24"/>
        <v>0</v>
      </c>
      <c r="M93" s="65">
        <f t="shared" si="25"/>
        <v>0</v>
      </c>
      <c r="N93" s="43"/>
      <c r="O93" s="75"/>
      <c r="P93" s="70"/>
      <c r="T93" s="4"/>
      <c r="U93" s="51"/>
    </row>
    <row r="94" spans="1:21" ht="87" customHeight="1" x14ac:dyDescent="0.5">
      <c r="A94" s="59"/>
      <c r="B94" s="41"/>
      <c r="C94" s="42"/>
      <c r="D94" s="30" t="s">
        <v>27</v>
      </c>
      <c r="E94" s="64">
        <v>40830.29</v>
      </c>
      <c r="F94" s="64">
        <v>31631.460000000003</v>
      </c>
      <c r="G94" s="64">
        <v>29304.800000000003</v>
      </c>
      <c r="H94" s="64">
        <v>31048.14</v>
      </c>
      <c r="I94" s="64">
        <v>28777.84</v>
      </c>
      <c r="J94" s="76">
        <f t="shared" si="33"/>
        <v>-526.96000000000276</v>
      </c>
      <c r="K94" s="46">
        <f t="shared" si="27"/>
        <v>92.687806741402227</v>
      </c>
      <c r="L94" s="46">
        <f t="shared" si="24"/>
        <v>98.201796292757493</v>
      </c>
      <c r="M94" s="65">
        <f t="shared" si="25"/>
        <v>90.978538455069724</v>
      </c>
      <c r="N94" s="43"/>
      <c r="O94" s="75"/>
      <c r="P94" s="70"/>
      <c r="T94" s="4"/>
      <c r="U94" s="51">
        <v>1</v>
      </c>
    </row>
    <row r="95" spans="1:21" ht="87" customHeight="1" x14ac:dyDescent="0.5">
      <c r="A95" s="59"/>
      <c r="B95" s="41"/>
      <c r="C95" s="42"/>
      <c r="D95" s="34" t="s">
        <v>28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f t="shared" si="33"/>
        <v>0</v>
      </c>
      <c r="K95" s="46">
        <f t="shared" si="27"/>
        <v>0</v>
      </c>
      <c r="L95" s="46">
        <f t="shared" si="24"/>
        <v>0</v>
      </c>
      <c r="M95" s="46">
        <f t="shared" si="25"/>
        <v>0</v>
      </c>
      <c r="N95" s="43"/>
      <c r="O95" s="75"/>
      <c r="P95" s="70"/>
      <c r="T95" s="4"/>
      <c r="U95" s="51"/>
    </row>
    <row r="96" spans="1:21" ht="87" customHeight="1" x14ac:dyDescent="0.5">
      <c r="A96" s="59"/>
      <c r="B96" s="41"/>
      <c r="C96" s="42"/>
      <c r="D96" s="35" t="s">
        <v>29</v>
      </c>
      <c r="E96" s="64">
        <v>118035.4</v>
      </c>
      <c r="F96" s="52">
        <v>125546.4</v>
      </c>
      <c r="G96" s="45">
        <v>0</v>
      </c>
      <c r="H96" s="45">
        <v>0</v>
      </c>
      <c r="I96" s="45">
        <v>0</v>
      </c>
      <c r="J96" s="53">
        <f t="shared" si="33"/>
        <v>0</v>
      </c>
      <c r="K96" s="46">
        <f t="shared" si="27"/>
        <v>0</v>
      </c>
      <c r="L96" s="46">
        <f t="shared" si="24"/>
        <v>0</v>
      </c>
      <c r="M96" s="65">
        <f t="shared" si="25"/>
        <v>0</v>
      </c>
      <c r="N96" s="43"/>
      <c r="O96" s="75"/>
      <c r="P96" s="70"/>
      <c r="T96" s="4"/>
      <c r="U96" s="51"/>
    </row>
    <row r="97" spans="1:21" ht="87" customHeight="1" x14ac:dyDescent="0.5">
      <c r="A97" s="59"/>
      <c r="B97" s="41"/>
      <c r="C97" s="42"/>
      <c r="D97" s="37" t="s">
        <v>30</v>
      </c>
      <c r="E97" s="45">
        <v>11000</v>
      </c>
      <c r="F97" s="45">
        <v>11000</v>
      </c>
      <c r="G97" s="45">
        <v>0</v>
      </c>
      <c r="H97" s="45">
        <v>0</v>
      </c>
      <c r="I97" s="45">
        <v>0</v>
      </c>
      <c r="J97" s="53">
        <f t="shared" si="33"/>
        <v>0</v>
      </c>
      <c r="K97" s="46">
        <f t="shared" si="27"/>
        <v>0</v>
      </c>
      <c r="L97" s="46">
        <f t="shared" si="24"/>
        <v>0</v>
      </c>
      <c r="M97" s="65">
        <f t="shared" si="25"/>
        <v>0</v>
      </c>
      <c r="N97" s="43"/>
      <c r="O97" s="75"/>
      <c r="P97" s="70"/>
      <c r="T97" s="4"/>
      <c r="U97" s="51"/>
    </row>
    <row r="98" spans="1:21" ht="107.25" customHeight="1" x14ac:dyDescent="0.5">
      <c r="A98" s="59">
        <v>13</v>
      </c>
      <c r="B98" s="41" t="s">
        <v>63</v>
      </c>
      <c r="C98" s="42">
        <v>7</v>
      </c>
      <c r="D98" s="22" t="s">
        <v>23</v>
      </c>
      <c r="E98" s="23">
        <f>E99+E100+E101+E103</f>
        <v>58588.94571</v>
      </c>
      <c r="F98" s="23">
        <f t="shared" ref="F98:I98" si="34">F99+F100+F101+F103</f>
        <v>58588.949050000003</v>
      </c>
      <c r="G98" s="23">
        <f t="shared" si="34"/>
        <v>28789.03</v>
      </c>
      <c r="H98" s="23">
        <f t="shared" si="34"/>
        <v>28789.03</v>
      </c>
      <c r="I98" s="23">
        <f t="shared" si="34"/>
        <v>28152.123179999999</v>
      </c>
      <c r="J98" s="54">
        <f>I98-G98</f>
        <v>-636.90682000000015</v>
      </c>
      <c r="K98" s="23">
        <f t="shared" si="27"/>
        <v>97.787675305489628</v>
      </c>
      <c r="L98" s="23">
        <f t="shared" si="24"/>
        <v>97.787675305489628</v>
      </c>
      <c r="M98" s="23">
        <f t="shared" si="25"/>
        <v>48.050227280873195</v>
      </c>
      <c r="N98" s="43"/>
      <c r="O98" s="75" t="s">
        <v>42</v>
      </c>
      <c r="P98" s="84" t="s">
        <v>64</v>
      </c>
      <c r="T98" s="4"/>
      <c r="U98" s="51"/>
    </row>
    <row r="99" spans="1:21" ht="107.25" customHeight="1" x14ac:dyDescent="0.5">
      <c r="A99" s="59"/>
      <c r="B99" s="41"/>
      <c r="C99" s="42"/>
      <c r="D99" s="30" t="s">
        <v>25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f>I99-G99</f>
        <v>0</v>
      </c>
      <c r="K99" s="46">
        <f t="shared" si="27"/>
        <v>0</v>
      </c>
      <c r="L99" s="46">
        <f t="shared" si="24"/>
        <v>0</v>
      </c>
      <c r="M99" s="46">
        <f t="shared" si="25"/>
        <v>0</v>
      </c>
      <c r="N99" s="85"/>
      <c r="O99" s="75"/>
      <c r="P99" s="84"/>
      <c r="T99" s="4"/>
      <c r="U99" s="51"/>
    </row>
    <row r="100" spans="1:21" ht="107.25" customHeight="1" x14ac:dyDescent="0.5">
      <c r="A100" s="59"/>
      <c r="B100" s="41"/>
      <c r="C100" s="42"/>
      <c r="D100" s="30" t="s">
        <v>26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f t="shared" ref="J100:J104" si="35">I100-G100</f>
        <v>0</v>
      </c>
      <c r="K100" s="46">
        <f t="shared" si="27"/>
        <v>0</v>
      </c>
      <c r="L100" s="46">
        <f t="shared" si="24"/>
        <v>0</v>
      </c>
      <c r="M100" s="46">
        <f t="shared" si="25"/>
        <v>0</v>
      </c>
      <c r="N100" s="85"/>
      <c r="O100" s="75"/>
      <c r="P100" s="84"/>
      <c r="T100" s="4"/>
      <c r="U100" s="51">
        <v>3</v>
      </c>
    </row>
    <row r="101" spans="1:21" ht="107.25" customHeight="1" x14ac:dyDescent="0.5">
      <c r="A101" s="59"/>
      <c r="B101" s="41"/>
      <c r="C101" s="42"/>
      <c r="D101" s="30" t="s">
        <v>27</v>
      </c>
      <c r="E101" s="71">
        <v>34360.737820000002</v>
      </c>
      <c r="F101" s="71">
        <v>43057.049050000001</v>
      </c>
      <c r="G101" s="64">
        <v>28789.03</v>
      </c>
      <c r="H101" s="64">
        <v>28789.03</v>
      </c>
      <c r="I101" s="64">
        <v>28152.123179999999</v>
      </c>
      <c r="J101" s="76">
        <f t="shared" si="35"/>
        <v>-636.90682000000015</v>
      </c>
      <c r="K101" s="46">
        <f t="shared" si="27"/>
        <v>97.787675305489628</v>
      </c>
      <c r="L101" s="46">
        <f t="shared" si="24"/>
        <v>97.787675305489628</v>
      </c>
      <c r="M101" s="46">
        <f t="shared" si="25"/>
        <v>65.383308427171457</v>
      </c>
      <c r="N101" s="85"/>
      <c r="O101" s="75"/>
      <c r="P101" s="84"/>
      <c r="T101" s="4"/>
      <c r="U101" s="51"/>
    </row>
    <row r="102" spans="1:21" ht="107.25" customHeight="1" x14ac:dyDescent="0.5">
      <c r="A102" s="59"/>
      <c r="B102" s="41"/>
      <c r="C102" s="42"/>
      <c r="D102" s="34" t="s">
        <v>28</v>
      </c>
      <c r="E102" s="64">
        <v>0</v>
      </c>
      <c r="F102" s="64">
        <v>0</v>
      </c>
      <c r="G102" s="45">
        <v>0</v>
      </c>
      <c r="H102" s="45">
        <v>0</v>
      </c>
      <c r="I102" s="45">
        <v>0</v>
      </c>
      <c r="J102" s="45">
        <f t="shared" si="35"/>
        <v>0</v>
      </c>
      <c r="K102" s="46">
        <f t="shared" si="27"/>
        <v>0</v>
      </c>
      <c r="L102" s="46">
        <f t="shared" si="24"/>
        <v>0</v>
      </c>
      <c r="M102" s="46">
        <f t="shared" si="25"/>
        <v>0</v>
      </c>
      <c r="N102" s="85"/>
      <c r="O102" s="75"/>
      <c r="P102" s="84"/>
      <c r="T102" s="4"/>
      <c r="U102" s="51"/>
    </row>
    <row r="103" spans="1:21" ht="107.25" customHeight="1" x14ac:dyDescent="0.5">
      <c r="A103" s="59"/>
      <c r="B103" s="41"/>
      <c r="C103" s="42"/>
      <c r="D103" s="35" t="s">
        <v>29</v>
      </c>
      <c r="E103" s="64">
        <v>24228.207889999998</v>
      </c>
      <c r="F103" s="71">
        <v>15531.9</v>
      </c>
      <c r="G103" s="45">
        <v>0</v>
      </c>
      <c r="H103" s="45">
        <v>0</v>
      </c>
      <c r="I103" s="45">
        <v>0</v>
      </c>
      <c r="J103" s="53">
        <f t="shared" si="35"/>
        <v>0</v>
      </c>
      <c r="K103" s="46">
        <f t="shared" si="27"/>
        <v>0</v>
      </c>
      <c r="L103" s="46">
        <f t="shared" si="24"/>
        <v>0</v>
      </c>
      <c r="M103" s="46">
        <f t="shared" si="25"/>
        <v>0</v>
      </c>
      <c r="N103" s="85"/>
      <c r="O103" s="75"/>
      <c r="P103" s="84"/>
      <c r="T103" s="4"/>
      <c r="U103" s="51"/>
    </row>
    <row r="104" spans="1:21" ht="107.25" customHeight="1" x14ac:dyDescent="0.5">
      <c r="A104" s="59"/>
      <c r="B104" s="41"/>
      <c r="C104" s="42"/>
      <c r="D104" s="37" t="s">
        <v>30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f t="shared" si="35"/>
        <v>0</v>
      </c>
      <c r="K104" s="46">
        <f t="shared" si="27"/>
        <v>0</v>
      </c>
      <c r="L104" s="46">
        <f t="shared" si="24"/>
        <v>0</v>
      </c>
      <c r="M104" s="46">
        <f t="shared" si="25"/>
        <v>0</v>
      </c>
      <c r="N104" s="85"/>
      <c r="O104" s="75"/>
      <c r="P104" s="84"/>
      <c r="T104" s="4"/>
      <c r="U104" s="51"/>
    </row>
    <row r="105" spans="1:21" ht="104.25" customHeight="1" x14ac:dyDescent="0.5">
      <c r="A105" s="59">
        <v>14</v>
      </c>
      <c r="B105" s="41" t="s">
        <v>65</v>
      </c>
      <c r="C105" s="42">
        <v>13</v>
      </c>
      <c r="D105" s="22" t="s">
        <v>23</v>
      </c>
      <c r="E105" s="23">
        <f>E106+E107+E108+E110</f>
        <v>4565</v>
      </c>
      <c r="F105" s="23">
        <f>F106+F107+F108+F110</f>
        <v>4024.2</v>
      </c>
      <c r="G105" s="23">
        <f t="shared" ref="G105:I105" si="36">G106+G107+G108+G110</f>
        <v>1988.2</v>
      </c>
      <c r="H105" s="23">
        <f t="shared" si="36"/>
        <v>1986.8663200000001</v>
      </c>
      <c r="I105" s="23">
        <f t="shared" si="36"/>
        <v>1943.2921200000001</v>
      </c>
      <c r="J105" s="54">
        <f>I105-G105</f>
        <v>-44.907879999999977</v>
      </c>
      <c r="K105" s="23">
        <f t="shared" si="27"/>
        <v>97.806888185612806</v>
      </c>
      <c r="L105" s="23">
        <f t="shared" si="24"/>
        <v>97.741279549341115</v>
      </c>
      <c r="M105" s="23">
        <f t="shared" si="25"/>
        <v>48.29014760697779</v>
      </c>
      <c r="N105" s="86"/>
      <c r="O105" s="75" t="s">
        <v>42</v>
      </c>
      <c r="P105" s="57" t="s">
        <v>66</v>
      </c>
      <c r="T105" s="4"/>
      <c r="U105" s="51"/>
    </row>
    <row r="106" spans="1:21" ht="104.25" customHeight="1" x14ac:dyDescent="0.5">
      <c r="A106" s="59"/>
      <c r="B106" s="41"/>
      <c r="C106" s="42"/>
      <c r="D106" s="30" t="s">
        <v>25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f>I106-G106</f>
        <v>0</v>
      </c>
      <c r="K106" s="46">
        <f t="shared" si="27"/>
        <v>0</v>
      </c>
      <c r="L106" s="46">
        <f t="shared" si="24"/>
        <v>0</v>
      </c>
      <c r="M106" s="46">
        <f t="shared" si="25"/>
        <v>0</v>
      </c>
      <c r="N106" s="86"/>
      <c r="O106" s="75"/>
      <c r="P106" s="60"/>
      <c r="T106" s="4"/>
      <c r="U106" s="51"/>
    </row>
    <row r="107" spans="1:21" ht="104.25" customHeight="1" x14ac:dyDescent="0.5">
      <c r="A107" s="59"/>
      <c r="B107" s="41"/>
      <c r="C107" s="42"/>
      <c r="D107" s="30" t="s">
        <v>26</v>
      </c>
      <c r="E107" s="64">
        <v>0</v>
      </c>
      <c r="F107" s="64">
        <v>2918.2</v>
      </c>
      <c r="G107" s="64">
        <v>1036.2</v>
      </c>
      <c r="H107" s="64">
        <v>1034.8663200000001</v>
      </c>
      <c r="I107" s="64">
        <v>1024.9841200000001</v>
      </c>
      <c r="J107" s="76">
        <f t="shared" ref="J107:J111" si="37">I107-G107</f>
        <v>-11.21587999999997</v>
      </c>
      <c r="K107" s="46">
        <f t="shared" si="27"/>
        <v>99.045074730038564</v>
      </c>
      <c r="L107" s="46">
        <f t="shared" si="24"/>
        <v>98.91759505886894</v>
      </c>
      <c r="M107" s="46">
        <f t="shared" si="25"/>
        <v>35.123847577273665</v>
      </c>
      <c r="N107" s="86"/>
      <c r="O107" s="75"/>
      <c r="P107" s="60"/>
      <c r="T107" s="4"/>
      <c r="U107" s="51"/>
    </row>
    <row r="108" spans="1:21" ht="104.25" customHeight="1" x14ac:dyDescent="0.5">
      <c r="A108" s="59"/>
      <c r="B108" s="41"/>
      <c r="C108" s="42"/>
      <c r="D108" s="30" t="s">
        <v>27</v>
      </c>
      <c r="E108" s="64">
        <v>1106</v>
      </c>
      <c r="F108" s="64">
        <v>1106</v>
      </c>
      <c r="G108" s="64">
        <v>952</v>
      </c>
      <c r="H108" s="64">
        <v>952</v>
      </c>
      <c r="I108" s="64">
        <v>918.30799999999999</v>
      </c>
      <c r="J108" s="76">
        <f t="shared" si="37"/>
        <v>-33.692000000000007</v>
      </c>
      <c r="K108" s="46">
        <f t="shared" si="27"/>
        <v>96.4609243697479</v>
      </c>
      <c r="L108" s="46">
        <f t="shared" si="24"/>
        <v>96.4609243697479</v>
      </c>
      <c r="M108" s="46">
        <f t="shared" si="25"/>
        <v>83.029656419529843</v>
      </c>
      <c r="N108" s="86"/>
      <c r="O108" s="75"/>
      <c r="P108" s="60"/>
      <c r="T108" s="4"/>
      <c r="U108" s="51">
        <v>3</v>
      </c>
    </row>
    <row r="109" spans="1:21" ht="104.25" customHeight="1" x14ac:dyDescent="0.5">
      <c r="A109" s="59"/>
      <c r="B109" s="41"/>
      <c r="C109" s="42"/>
      <c r="D109" s="34" t="s">
        <v>28</v>
      </c>
      <c r="E109" s="64">
        <v>0</v>
      </c>
      <c r="F109" s="64">
        <v>0</v>
      </c>
      <c r="G109" s="45">
        <v>0</v>
      </c>
      <c r="H109" s="45">
        <v>0</v>
      </c>
      <c r="I109" s="45">
        <v>0</v>
      </c>
      <c r="J109" s="45">
        <f t="shared" si="37"/>
        <v>0</v>
      </c>
      <c r="K109" s="46">
        <f t="shared" si="27"/>
        <v>0</v>
      </c>
      <c r="L109" s="46">
        <f t="shared" si="24"/>
        <v>0</v>
      </c>
      <c r="M109" s="46">
        <f t="shared" si="25"/>
        <v>0</v>
      </c>
      <c r="N109" s="86"/>
      <c r="O109" s="75"/>
      <c r="P109" s="60"/>
      <c r="T109" s="4"/>
      <c r="U109" s="51"/>
    </row>
    <row r="110" spans="1:21" ht="104.25" customHeight="1" x14ac:dyDescent="0.5">
      <c r="A110" s="59"/>
      <c r="B110" s="41"/>
      <c r="C110" s="42"/>
      <c r="D110" s="35" t="s">
        <v>29</v>
      </c>
      <c r="E110" s="45">
        <v>3459</v>
      </c>
      <c r="F110" s="45">
        <v>0</v>
      </c>
      <c r="G110" s="45">
        <v>0</v>
      </c>
      <c r="H110" s="45">
        <v>0</v>
      </c>
      <c r="I110" s="45">
        <v>0</v>
      </c>
      <c r="J110" s="53">
        <f t="shared" si="37"/>
        <v>0</v>
      </c>
      <c r="K110" s="46">
        <f t="shared" si="27"/>
        <v>0</v>
      </c>
      <c r="L110" s="46">
        <f t="shared" si="24"/>
        <v>0</v>
      </c>
      <c r="M110" s="46">
        <f t="shared" si="25"/>
        <v>0</v>
      </c>
      <c r="N110" s="86"/>
      <c r="O110" s="75"/>
      <c r="P110" s="60"/>
      <c r="T110" s="4"/>
      <c r="U110" s="51"/>
    </row>
    <row r="111" spans="1:21" ht="104.25" customHeight="1" x14ac:dyDescent="0.5">
      <c r="A111" s="59"/>
      <c r="B111" s="41"/>
      <c r="C111" s="42"/>
      <c r="D111" s="37" t="s">
        <v>30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f t="shared" si="37"/>
        <v>0</v>
      </c>
      <c r="K111" s="46">
        <f t="shared" si="27"/>
        <v>0</v>
      </c>
      <c r="L111" s="46">
        <f t="shared" si="24"/>
        <v>0</v>
      </c>
      <c r="M111" s="46">
        <f t="shared" si="25"/>
        <v>0</v>
      </c>
      <c r="N111" s="86"/>
      <c r="O111" s="75"/>
      <c r="P111" s="60"/>
      <c r="T111" s="4"/>
      <c r="U111" s="51"/>
    </row>
    <row r="112" spans="1:21" ht="104.25" customHeight="1" x14ac:dyDescent="0.5">
      <c r="A112" s="59">
        <v>15</v>
      </c>
      <c r="B112" s="41" t="s">
        <v>67</v>
      </c>
      <c r="C112" s="42">
        <v>7</v>
      </c>
      <c r="D112" s="22" t="s">
        <v>23</v>
      </c>
      <c r="E112" s="23">
        <f>E113+E114+E115+E117</f>
        <v>145343.79999999999</v>
      </c>
      <c r="F112" s="23">
        <f>F113+F114+F115+F117+F116</f>
        <v>122324.09</v>
      </c>
      <c r="G112" s="23">
        <f t="shared" ref="G112:I112" si="38">G113+G114+G115+G117+G116</f>
        <v>46218</v>
      </c>
      <c r="H112" s="23">
        <f t="shared" si="38"/>
        <v>46218</v>
      </c>
      <c r="I112" s="23">
        <f t="shared" si="38"/>
        <v>44664.2</v>
      </c>
      <c r="J112" s="24">
        <f>I112-G112</f>
        <v>-1553.8000000000029</v>
      </c>
      <c r="K112" s="23">
        <f t="shared" si="27"/>
        <v>96.638106365485299</v>
      </c>
      <c r="L112" s="23">
        <f t="shared" si="24"/>
        <v>96.638106365485299</v>
      </c>
      <c r="M112" s="23">
        <f t="shared" si="25"/>
        <v>36.513004102462567</v>
      </c>
      <c r="N112" s="43"/>
      <c r="O112" s="75" t="s">
        <v>68</v>
      </c>
      <c r="P112" s="81" t="s">
        <v>69</v>
      </c>
      <c r="T112" s="4"/>
      <c r="U112" s="51"/>
    </row>
    <row r="113" spans="1:21" ht="104.25" customHeight="1" x14ac:dyDescent="0.5">
      <c r="A113" s="59"/>
      <c r="B113" s="41"/>
      <c r="C113" s="42"/>
      <c r="D113" s="30" t="s">
        <v>25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f>I113-G113</f>
        <v>0</v>
      </c>
      <c r="K113" s="46">
        <f t="shared" si="27"/>
        <v>0</v>
      </c>
      <c r="L113" s="46">
        <f t="shared" si="24"/>
        <v>0</v>
      </c>
      <c r="M113" s="46">
        <f t="shared" si="25"/>
        <v>0</v>
      </c>
      <c r="N113" s="43"/>
      <c r="O113" s="75"/>
      <c r="P113" s="82"/>
      <c r="T113" s="4"/>
      <c r="U113" s="51"/>
    </row>
    <row r="114" spans="1:21" ht="104.25" customHeight="1" x14ac:dyDescent="0.5">
      <c r="A114" s="59"/>
      <c r="B114" s="41"/>
      <c r="C114" s="42"/>
      <c r="D114" s="30" t="s">
        <v>26</v>
      </c>
      <c r="E114" s="64">
        <v>44597.8</v>
      </c>
      <c r="F114" s="64">
        <v>44312.800000000003</v>
      </c>
      <c r="G114" s="64">
        <v>33654.6</v>
      </c>
      <c r="H114" s="64">
        <v>33654.6</v>
      </c>
      <c r="I114" s="64">
        <v>33654.6</v>
      </c>
      <c r="J114" s="53">
        <f t="shared" ref="J114:J118" si="39">I114-G114</f>
        <v>0</v>
      </c>
      <c r="K114" s="46">
        <f t="shared" si="27"/>
        <v>100</v>
      </c>
      <c r="L114" s="46">
        <f t="shared" si="24"/>
        <v>100</v>
      </c>
      <c r="M114" s="46">
        <f t="shared" si="25"/>
        <v>75.947807405535187</v>
      </c>
      <c r="N114" s="43"/>
      <c r="O114" s="75"/>
      <c r="P114" s="82"/>
      <c r="T114" s="4"/>
      <c r="U114" s="51"/>
    </row>
    <row r="115" spans="1:21" ht="104.25" customHeight="1" x14ac:dyDescent="0.5">
      <c r="A115" s="59"/>
      <c r="B115" s="41"/>
      <c r="C115" s="42"/>
      <c r="D115" s="30" t="s">
        <v>27</v>
      </c>
      <c r="E115" s="64">
        <v>13660</v>
      </c>
      <c r="F115" s="64">
        <v>69391.289999999994</v>
      </c>
      <c r="G115" s="64">
        <v>10943.4</v>
      </c>
      <c r="H115" s="64">
        <v>10943.4</v>
      </c>
      <c r="I115" s="64">
        <v>9389.6</v>
      </c>
      <c r="J115" s="76">
        <f t="shared" si="39"/>
        <v>-1553.7999999999993</v>
      </c>
      <c r="K115" s="46">
        <f t="shared" si="27"/>
        <v>85.801487654659439</v>
      </c>
      <c r="L115" s="46">
        <f t="shared" si="24"/>
        <v>85.801487654659439</v>
      </c>
      <c r="M115" s="46">
        <f t="shared" si="25"/>
        <v>13.531381243957277</v>
      </c>
      <c r="N115" s="43"/>
      <c r="O115" s="75"/>
      <c r="P115" s="82"/>
      <c r="T115" s="4"/>
      <c r="U115" s="51">
        <v>4</v>
      </c>
    </row>
    <row r="116" spans="1:21" ht="104.25" customHeight="1" x14ac:dyDescent="0.5">
      <c r="A116" s="59"/>
      <c r="B116" s="41"/>
      <c r="C116" s="42"/>
      <c r="D116" s="34" t="s">
        <v>28</v>
      </c>
      <c r="E116" s="64">
        <v>0</v>
      </c>
      <c r="F116" s="64">
        <v>1620</v>
      </c>
      <c r="G116" s="45">
        <v>1620</v>
      </c>
      <c r="H116" s="45">
        <v>1620</v>
      </c>
      <c r="I116" s="45">
        <v>1620</v>
      </c>
      <c r="J116" s="45">
        <f t="shared" si="39"/>
        <v>0</v>
      </c>
      <c r="K116" s="46">
        <f t="shared" si="27"/>
        <v>100</v>
      </c>
      <c r="L116" s="46">
        <f t="shared" si="24"/>
        <v>100</v>
      </c>
      <c r="M116" s="46">
        <f t="shared" si="25"/>
        <v>100</v>
      </c>
      <c r="N116" s="43"/>
      <c r="O116" s="75"/>
      <c r="P116" s="82"/>
      <c r="T116" s="4"/>
      <c r="U116" s="51"/>
    </row>
    <row r="117" spans="1:21" ht="104.25" customHeight="1" x14ac:dyDescent="0.5">
      <c r="A117" s="59"/>
      <c r="B117" s="41"/>
      <c r="C117" s="42"/>
      <c r="D117" s="35" t="s">
        <v>29</v>
      </c>
      <c r="E117" s="64">
        <v>87086</v>
      </c>
      <c r="F117" s="52">
        <v>7000</v>
      </c>
      <c r="G117" s="45">
        <v>0</v>
      </c>
      <c r="H117" s="45">
        <v>0</v>
      </c>
      <c r="I117" s="45">
        <v>0</v>
      </c>
      <c r="J117" s="53">
        <f t="shared" si="39"/>
        <v>0</v>
      </c>
      <c r="K117" s="46">
        <f t="shared" si="27"/>
        <v>0</v>
      </c>
      <c r="L117" s="46">
        <f t="shared" si="24"/>
        <v>0</v>
      </c>
      <c r="M117" s="46">
        <f t="shared" si="25"/>
        <v>0</v>
      </c>
      <c r="N117" s="43"/>
      <c r="O117" s="75"/>
      <c r="P117" s="82"/>
      <c r="T117" s="4"/>
      <c r="U117" s="51"/>
    </row>
    <row r="118" spans="1:21" ht="104.25" customHeight="1" x14ac:dyDescent="0.5">
      <c r="A118" s="59"/>
      <c r="B118" s="41"/>
      <c r="C118" s="42"/>
      <c r="D118" s="37" t="s">
        <v>30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f t="shared" si="39"/>
        <v>0</v>
      </c>
      <c r="K118" s="46">
        <f t="shared" si="27"/>
        <v>0</v>
      </c>
      <c r="L118" s="46">
        <f t="shared" si="24"/>
        <v>0</v>
      </c>
      <c r="M118" s="46">
        <f t="shared" si="25"/>
        <v>0</v>
      </c>
      <c r="N118" s="43"/>
      <c r="O118" s="75"/>
      <c r="P118" s="82"/>
      <c r="T118" s="4"/>
      <c r="U118" s="51"/>
    </row>
    <row r="119" spans="1:21" ht="115.5" customHeight="1" x14ac:dyDescent="0.5">
      <c r="A119" s="59">
        <v>16</v>
      </c>
      <c r="B119" s="41" t="s">
        <v>70</v>
      </c>
      <c r="C119" s="42">
        <v>5</v>
      </c>
      <c r="D119" s="22" t="s">
        <v>23</v>
      </c>
      <c r="E119" s="23">
        <f>E120+E121+E122+E124</f>
        <v>31033.9</v>
      </c>
      <c r="F119" s="23">
        <f>F120+F121+F122+F124+F123</f>
        <v>33506.300000000003</v>
      </c>
      <c r="G119" s="23">
        <f t="shared" ref="G119:I119" si="40">G120+G121+G122+G124</f>
        <v>26789.199999999997</v>
      </c>
      <c r="H119" s="23">
        <f t="shared" si="40"/>
        <v>27842.899999999998</v>
      </c>
      <c r="I119" s="23">
        <f t="shared" si="40"/>
        <v>26018.400000000001</v>
      </c>
      <c r="J119" s="54">
        <f>I119-G119</f>
        <v>-770.79999999999563</v>
      </c>
      <c r="K119" s="23">
        <f t="shared" si="27"/>
        <v>93.447162472299951</v>
      </c>
      <c r="L119" s="23">
        <f t="shared" si="24"/>
        <v>97.122721096561321</v>
      </c>
      <c r="M119" s="23">
        <f t="shared" si="25"/>
        <v>77.652262410352677</v>
      </c>
      <c r="N119" s="87"/>
      <c r="O119" s="75" t="s">
        <v>39</v>
      </c>
      <c r="P119" s="57" t="s">
        <v>71</v>
      </c>
      <c r="T119" s="4"/>
      <c r="U119" s="51"/>
    </row>
    <row r="120" spans="1:21" ht="115.5" customHeight="1" x14ac:dyDescent="0.5">
      <c r="A120" s="59"/>
      <c r="B120" s="41"/>
      <c r="C120" s="42"/>
      <c r="D120" s="30" t="s">
        <v>25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f>I120-G120</f>
        <v>0</v>
      </c>
      <c r="K120" s="46">
        <f t="shared" si="27"/>
        <v>0</v>
      </c>
      <c r="L120" s="46">
        <f t="shared" si="24"/>
        <v>0</v>
      </c>
      <c r="M120" s="46">
        <f t="shared" si="25"/>
        <v>0</v>
      </c>
      <c r="N120" s="88"/>
      <c r="O120" s="75"/>
      <c r="P120" s="60"/>
      <c r="T120" s="4"/>
      <c r="U120" s="51"/>
    </row>
    <row r="121" spans="1:21" ht="115.5" customHeight="1" x14ac:dyDescent="0.5">
      <c r="A121" s="59"/>
      <c r="B121" s="41"/>
      <c r="C121" s="42"/>
      <c r="D121" s="30" t="s">
        <v>26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45">
        <f t="shared" ref="J121:J125" si="41">I121-G121</f>
        <v>0</v>
      </c>
      <c r="K121" s="46">
        <f t="shared" si="27"/>
        <v>0</v>
      </c>
      <c r="L121" s="46">
        <f t="shared" si="24"/>
        <v>0</v>
      </c>
      <c r="M121" s="46">
        <f t="shared" si="25"/>
        <v>0</v>
      </c>
      <c r="N121" s="88"/>
      <c r="O121" s="75"/>
      <c r="P121" s="60"/>
      <c r="T121" s="4"/>
      <c r="U121" s="51">
        <v>7</v>
      </c>
    </row>
    <row r="122" spans="1:21" ht="115.5" customHeight="1" x14ac:dyDescent="0.5">
      <c r="A122" s="59"/>
      <c r="B122" s="41"/>
      <c r="C122" s="42"/>
      <c r="D122" s="30" t="s">
        <v>27</v>
      </c>
      <c r="E122" s="64">
        <v>31033.9</v>
      </c>
      <c r="F122" s="64">
        <v>32706.300000000003</v>
      </c>
      <c r="G122" s="71">
        <v>26789.199999999997</v>
      </c>
      <c r="H122" s="71">
        <v>27842.899999999998</v>
      </c>
      <c r="I122" s="71">
        <v>26018.400000000001</v>
      </c>
      <c r="J122" s="49">
        <f t="shared" si="41"/>
        <v>-770.79999999999563</v>
      </c>
      <c r="K122" s="46">
        <f t="shared" si="27"/>
        <v>93.447162472299951</v>
      </c>
      <c r="L122" s="46">
        <f t="shared" si="24"/>
        <v>97.122721096561321</v>
      </c>
      <c r="M122" s="46">
        <f t="shared" si="25"/>
        <v>79.55164601315343</v>
      </c>
      <c r="N122" s="88"/>
      <c r="O122" s="75"/>
      <c r="P122" s="60"/>
      <c r="T122" s="4"/>
      <c r="U122" s="51"/>
    </row>
    <row r="123" spans="1:21" ht="115.5" customHeight="1" x14ac:dyDescent="0.5">
      <c r="A123" s="59"/>
      <c r="B123" s="41"/>
      <c r="C123" s="42"/>
      <c r="D123" s="34" t="s">
        <v>28</v>
      </c>
      <c r="E123" s="64">
        <v>0</v>
      </c>
      <c r="F123" s="64">
        <v>800</v>
      </c>
      <c r="G123" s="45">
        <v>0</v>
      </c>
      <c r="H123" s="45">
        <v>0</v>
      </c>
      <c r="I123" s="45">
        <v>0</v>
      </c>
      <c r="J123" s="45">
        <f t="shared" si="41"/>
        <v>0</v>
      </c>
      <c r="K123" s="46">
        <f t="shared" si="27"/>
        <v>0</v>
      </c>
      <c r="L123" s="46">
        <f t="shared" si="24"/>
        <v>0</v>
      </c>
      <c r="M123" s="46">
        <f t="shared" si="25"/>
        <v>0</v>
      </c>
      <c r="N123" s="88"/>
      <c r="O123" s="75"/>
      <c r="P123" s="60"/>
      <c r="T123" s="4"/>
      <c r="U123" s="51"/>
    </row>
    <row r="124" spans="1:21" ht="115.5" customHeight="1" x14ac:dyDescent="0.5">
      <c r="A124" s="59"/>
      <c r="B124" s="41"/>
      <c r="C124" s="42"/>
      <c r="D124" s="35" t="s">
        <v>29</v>
      </c>
      <c r="E124" s="64">
        <v>0</v>
      </c>
      <c r="F124" s="45">
        <v>0</v>
      </c>
      <c r="G124" s="45">
        <v>0</v>
      </c>
      <c r="H124" s="45">
        <v>0</v>
      </c>
      <c r="I124" s="45">
        <v>0</v>
      </c>
      <c r="J124" s="45">
        <f t="shared" si="41"/>
        <v>0</v>
      </c>
      <c r="K124" s="46">
        <f t="shared" si="27"/>
        <v>0</v>
      </c>
      <c r="L124" s="46">
        <f t="shared" si="24"/>
        <v>0</v>
      </c>
      <c r="M124" s="46">
        <f t="shared" si="25"/>
        <v>0</v>
      </c>
      <c r="N124" s="88"/>
      <c r="O124" s="75"/>
      <c r="P124" s="60"/>
      <c r="T124" s="4"/>
      <c r="U124" s="51"/>
    </row>
    <row r="125" spans="1:21" ht="115.5" customHeight="1" x14ac:dyDescent="0.5">
      <c r="A125" s="59"/>
      <c r="B125" s="41"/>
      <c r="C125" s="42"/>
      <c r="D125" s="37" t="s">
        <v>30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f t="shared" si="41"/>
        <v>0</v>
      </c>
      <c r="K125" s="46">
        <f t="shared" si="27"/>
        <v>0</v>
      </c>
      <c r="L125" s="46">
        <f t="shared" si="24"/>
        <v>0</v>
      </c>
      <c r="M125" s="46">
        <f t="shared" si="25"/>
        <v>0</v>
      </c>
      <c r="N125" s="88"/>
      <c r="O125" s="75"/>
      <c r="P125" s="60"/>
      <c r="T125" s="4"/>
      <c r="U125" s="51"/>
    </row>
    <row r="126" spans="1:21" ht="115.5" customHeight="1" x14ac:dyDescent="0.5">
      <c r="A126" s="59">
        <v>17</v>
      </c>
      <c r="B126" s="89" t="s">
        <v>72</v>
      </c>
      <c r="C126" s="42">
        <v>7</v>
      </c>
      <c r="D126" s="22" t="s">
        <v>23</v>
      </c>
      <c r="E126" s="23">
        <f>E127+E128+E129+E131</f>
        <v>396874</v>
      </c>
      <c r="F126" s="23">
        <f>F127+F128+F129+F131</f>
        <v>401262.8</v>
      </c>
      <c r="G126" s="23">
        <f>G127+G128+G129+G131</f>
        <v>293435.92</v>
      </c>
      <c r="H126" s="23">
        <f>H127+H128+H129+H131</f>
        <v>293435.90000000002</v>
      </c>
      <c r="I126" s="23">
        <f>I127+I128+I129+I131</f>
        <v>293180.7</v>
      </c>
      <c r="J126" s="54">
        <f>I126-G126</f>
        <v>-255.21999999997206</v>
      </c>
      <c r="K126" s="23">
        <f t="shared" si="27"/>
        <v>99.913030409707872</v>
      </c>
      <c r="L126" s="23">
        <f t="shared" si="24"/>
        <v>99.913023599837416</v>
      </c>
      <c r="M126" s="23">
        <f t="shared" si="25"/>
        <v>73.064510340853928</v>
      </c>
      <c r="N126" s="87"/>
      <c r="O126" s="75" t="s">
        <v>73</v>
      </c>
      <c r="P126" s="57" t="s">
        <v>74</v>
      </c>
      <c r="T126" s="4"/>
      <c r="U126" s="51"/>
    </row>
    <row r="127" spans="1:21" ht="115.5" customHeight="1" x14ac:dyDescent="0.5">
      <c r="A127" s="59"/>
      <c r="B127" s="89"/>
      <c r="C127" s="42"/>
      <c r="D127" s="30" t="s">
        <v>25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f>I127-G127</f>
        <v>0</v>
      </c>
      <c r="K127" s="46">
        <f t="shared" si="27"/>
        <v>0</v>
      </c>
      <c r="L127" s="46">
        <f t="shared" si="24"/>
        <v>0</v>
      </c>
      <c r="M127" s="46">
        <f t="shared" si="25"/>
        <v>0</v>
      </c>
      <c r="N127" s="87"/>
      <c r="O127" s="75"/>
      <c r="P127" s="60"/>
      <c r="T127" s="4"/>
      <c r="U127" s="51"/>
    </row>
    <row r="128" spans="1:21" ht="115.5" customHeight="1" x14ac:dyDescent="0.5">
      <c r="A128" s="59"/>
      <c r="B128" s="89"/>
      <c r="C128" s="42"/>
      <c r="D128" s="30" t="s">
        <v>26</v>
      </c>
      <c r="E128" s="64">
        <v>90386.2</v>
      </c>
      <c r="F128" s="64">
        <v>92486.2</v>
      </c>
      <c r="G128" s="64">
        <v>74568.800000000003</v>
      </c>
      <c r="H128" s="64">
        <v>74568.800000000003</v>
      </c>
      <c r="I128" s="64">
        <v>74568.800000000003</v>
      </c>
      <c r="J128" s="53">
        <f t="shared" ref="J128:J132" si="42">I128-G128</f>
        <v>0</v>
      </c>
      <c r="K128" s="46">
        <f t="shared" si="27"/>
        <v>100</v>
      </c>
      <c r="L128" s="46">
        <f t="shared" si="24"/>
        <v>100</v>
      </c>
      <c r="M128" s="46">
        <f t="shared" si="25"/>
        <v>80.626947587856364</v>
      </c>
      <c r="N128" s="87"/>
      <c r="O128" s="75"/>
      <c r="P128" s="60"/>
      <c r="T128" s="4"/>
      <c r="U128" s="51"/>
    </row>
    <row r="129" spans="1:21" ht="115.5" customHeight="1" x14ac:dyDescent="0.5">
      <c r="A129" s="59"/>
      <c r="B129" s="89"/>
      <c r="C129" s="42"/>
      <c r="D129" s="30" t="s">
        <v>27</v>
      </c>
      <c r="E129" s="64">
        <v>305487.8</v>
      </c>
      <c r="F129" s="64">
        <v>307776.59999999998</v>
      </c>
      <c r="G129" s="45">
        <v>218867.12</v>
      </c>
      <c r="H129" s="45">
        <v>218867.1</v>
      </c>
      <c r="I129" s="45">
        <v>218611.9</v>
      </c>
      <c r="J129" s="49">
        <f t="shared" si="42"/>
        <v>-255.22000000000116</v>
      </c>
      <c r="K129" s="46">
        <f t="shared" si="27"/>
        <v>99.883399560737999</v>
      </c>
      <c r="L129" s="46">
        <f t="shared" si="24"/>
        <v>99.883390433428289</v>
      </c>
      <c r="M129" s="46">
        <f t="shared" si="25"/>
        <v>71.029408993406264</v>
      </c>
      <c r="N129" s="87"/>
      <c r="O129" s="75"/>
      <c r="P129" s="60"/>
      <c r="T129" s="4"/>
      <c r="U129" s="51">
        <v>7</v>
      </c>
    </row>
    <row r="130" spans="1:21" ht="115.5" customHeight="1" x14ac:dyDescent="0.5">
      <c r="A130" s="59"/>
      <c r="B130" s="89"/>
      <c r="C130" s="42"/>
      <c r="D130" s="34" t="s">
        <v>28</v>
      </c>
      <c r="E130" s="64">
        <v>0</v>
      </c>
      <c r="F130" s="64">
        <v>318.3</v>
      </c>
      <c r="G130" s="45">
        <v>318.3</v>
      </c>
      <c r="H130" s="45">
        <v>318.3</v>
      </c>
      <c r="I130" s="45">
        <v>318.3</v>
      </c>
      <c r="J130" s="45">
        <f t="shared" si="42"/>
        <v>0</v>
      </c>
      <c r="K130" s="46">
        <f t="shared" si="27"/>
        <v>100</v>
      </c>
      <c r="L130" s="46">
        <f t="shared" si="24"/>
        <v>100</v>
      </c>
      <c r="M130" s="46">
        <f t="shared" si="25"/>
        <v>100</v>
      </c>
      <c r="N130" s="87"/>
      <c r="O130" s="75"/>
      <c r="P130" s="60"/>
      <c r="T130" s="4"/>
      <c r="U130" s="51"/>
    </row>
    <row r="131" spans="1:21" ht="115.5" customHeight="1" x14ac:dyDescent="0.5">
      <c r="A131" s="59"/>
      <c r="B131" s="89"/>
      <c r="C131" s="42"/>
      <c r="D131" s="35" t="s">
        <v>29</v>
      </c>
      <c r="E131" s="45">
        <v>1000</v>
      </c>
      <c r="F131" s="52">
        <v>1000</v>
      </c>
      <c r="G131" s="45">
        <v>0</v>
      </c>
      <c r="H131" s="45">
        <v>0</v>
      </c>
      <c r="I131" s="45">
        <v>0</v>
      </c>
      <c r="J131" s="53">
        <f t="shared" si="42"/>
        <v>0</v>
      </c>
      <c r="K131" s="46">
        <f t="shared" si="27"/>
        <v>0</v>
      </c>
      <c r="L131" s="46">
        <f t="shared" si="24"/>
        <v>0</v>
      </c>
      <c r="M131" s="46">
        <f t="shared" si="25"/>
        <v>0</v>
      </c>
      <c r="N131" s="87"/>
      <c r="O131" s="75"/>
      <c r="P131" s="60"/>
      <c r="T131" s="4"/>
      <c r="U131" s="51"/>
    </row>
    <row r="132" spans="1:21" ht="115.5" customHeight="1" x14ac:dyDescent="0.5">
      <c r="A132" s="59"/>
      <c r="B132" s="89"/>
      <c r="C132" s="42"/>
      <c r="D132" s="37" t="s">
        <v>30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f t="shared" si="42"/>
        <v>0</v>
      </c>
      <c r="K132" s="46">
        <f t="shared" si="27"/>
        <v>0</v>
      </c>
      <c r="L132" s="46">
        <f t="shared" si="24"/>
        <v>0</v>
      </c>
      <c r="M132" s="46">
        <f t="shared" si="25"/>
        <v>0</v>
      </c>
      <c r="N132" s="87"/>
      <c r="O132" s="75"/>
      <c r="P132" s="60"/>
      <c r="T132" s="4"/>
      <c r="U132" s="51"/>
    </row>
    <row r="133" spans="1:21" ht="105" customHeight="1" x14ac:dyDescent="0.5">
      <c r="A133" s="59">
        <v>18</v>
      </c>
      <c r="B133" s="41" t="s">
        <v>75</v>
      </c>
      <c r="C133" s="42">
        <v>9</v>
      </c>
      <c r="D133" s="22" t="s">
        <v>23</v>
      </c>
      <c r="E133" s="23">
        <f>E134+E135+E136+E138</f>
        <v>3607.4</v>
      </c>
      <c r="F133" s="23">
        <f t="shared" ref="F133:I133" si="43">F134+F135+F136+F138</f>
        <v>3013.9</v>
      </c>
      <c r="G133" s="23">
        <f t="shared" si="43"/>
        <v>2438.8000000000002</v>
      </c>
      <c r="H133" s="23">
        <f t="shared" si="43"/>
        <v>2318.8000000000002</v>
      </c>
      <c r="I133" s="23">
        <f t="shared" si="43"/>
        <v>2298.9259999999999</v>
      </c>
      <c r="J133" s="54">
        <f>I133-G133</f>
        <v>-139.87400000000025</v>
      </c>
      <c r="K133" s="90">
        <f t="shared" si="27"/>
        <v>99.142918751078142</v>
      </c>
      <c r="L133" s="90">
        <f t="shared" si="24"/>
        <v>94.264638346727892</v>
      </c>
      <c r="M133" s="90">
        <f t="shared" si="25"/>
        <v>76.277447825077132</v>
      </c>
      <c r="N133" s="43"/>
      <c r="O133" s="75" t="s">
        <v>57</v>
      </c>
      <c r="P133" s="55" t="s">
        <v>76</v>
      </c>
      <c r="T133" s="4"/>
      <c r="U133" s="51"/>
    </row>
    <row r="134" spans="1:21" ht="105" customHeight="1" x14ac:dyDescent="0.5">
      <c r="A134" s="59"/>
      <c r="B134" s="41"/>
      <c r="C134" s="42"/>
      <c r="D134" s="30" t="s">
        <v>25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f t="shared" si="27"/>
        <v>0</v>
      </c>
      <c r="L134" s="45">
        <f t="shared" si="24"/>
        <v>0</v>
      </c>
      <c r="M134" s="45">
        <f t="shared" si="25"/>
        <v>0</v>
      </c>
      <c r="N134" s="43"/>
      <c r="O134" s="75"/>
      <c r="P134" s="56"/>
      <c r="T134" s="4"/>
      <c r="U134" s="51"/>
    </row>
    <row r="135" spans="1:21" ht="105" customHeight="1" x14ac:dyDescent="0.5">
      <c r="A135" s="59"/>
      <c r="B135" s="41"/>
      <c r="C135" s="42"/>
      <c r="D135" s="30" t="s">
        <v>26</v>
      </c>
      <c r="E135" s="64">
        <v>3547.4</v>
      </c>
      <c r="F135" s="64">
        <v>2953.9</v>
      </c>
      <c r="G135" s="64">
        <v>2378.8000000000002</v>
      </c>
      <c r="H135" s="64">
        <v>2258.8000000000002</v>
      </c>
      <c r="I135" s="64">
        <v>2240.3890000000001</v>
      </c>
      <c r="J135" s="91">
        <f t="shared" ref="J135:J139" si="44">I135-G135</f>
        <v>-138.41100000000006</v>
      </c>
      <c r="K135" s="92">
        <f t="shared" si="27"/>
        <v>99.184921197095804</v>
      </c>
      <c r="L135" s="92">
        <f t="shared" ref="L135:L198" si="45">IF(I135=0,0,I135/G135*100)</f>
        <v>94.181478056162774</v>
      </c>
      <c r="M135" s="92">
        <f t="shared" ref="M135:M198" si="46">IF(I135=0,0,I135/F135*100)</f>
        <v>75.845120010833128</v>
      </c>
      <c r="N135" s="43"/>
      <c r="O135" s="75"/>
      <c r="P135" s="56"/>
      <c r="T135" s="4"/>
      <c r="U135" s="51">
        <v>4</v>
      </c>
    </row>
    <row r="136" spans="1:21" ht="105" customHeight="1" x14ac:dyDescent="0.5">
      <c r="A136" s="59"/>
      <c r="B136" s="41"/>
      <c r="C136" s="42"/>
      <c r="D136" s="30" t="s">
        <v>27</v>
      </c>
      <c r="E136" s="64">
        <v>60</v>
      </c>
      <c r="F136" s="64">
        <v>60</v>
      </c>
      <c r="G136" s="64">
        <v>60</v>
      </c>
      <c r="H136" s="64">
        <v>60</v>
      </c>
      <c r="I136" s="64">
        <v>58.536999999999999</v>
      </c>
      <c r="J136" s="91">
        <f t="shared" si="44"/>
        <v>-1.463000000000001</v>
      </c>
      <c r="K136" s="92">
        <f t="shared" ref="K136:K160" si="47">IF(I136=0, ,I136/H136*100)</f>
        <v>97.561666666666667</v>
      </c>
      <c r="L136" s="92">
        <f t="shared" si="45"/>
        <v>97.561666666666667</v>
      </c>
      <c r="M136" s="92">
        <f t="shared" si="46"/>
        <v>97.561666666666667</v>
      </c>
      <c r="N136" s="43"/>
      <c r="O136" s="75"/>
      <c r="P136" s="56"/>
      <c r="T136" s="4"/>
      <c r="U136" s="51"/>
    </row>
    <row r="137" spans="1:21" ht="105" customHeight="1" x14ac:dyDescent="0.5">
      <c r="A137" s="59"/>
      <c r="B137" s="41"/>
      <c r="C137" s="42"/>
      <c r="D137" s="34" t="s">
        <v>28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45">
        <f t="shared" si="44"/>
        <v>0</v>
      </c>
      <c r="K137" s="46">
        <f t="shared" si="47"/>
        <v>0</v>
      </c>
      <c r="L137" s="46">
        <f t="shared" si="45"/>
        <v>0</v>
      </c>
      <c r="M137" s="46">
        <f t="shared" si="46"/>
        <v>0</v>
      </c>
      <c r="N137" s="43"/>
      <c r="O137" s="75"/>
      <c r="P137" s="56"/>
      <c r="T137" s="4"/>
      <c r="U137" s="51"/>
    </row>
    <row r="138" spans="1:21" ht="105" customHeight="1" x14ac:dyDescent="0.5">
      <c r="A138" s="59"/>
      <c r="B138" s="41"/>
      <c r="C138" s="42"/>
      <c r="D138" s="35" t="s">
        <v>29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f t="shared" si="44"/>
        <v>0</v>
      </c>
      <c r="K138" s="46">
        <f t="shared" si="47"/>
        <v>0</v>
      </c>
      <c r="L138" s="46">
        <f t="shared" si="45"/>
        <v>0</v>
      </c>
      <c r="M138" s="46">
        <f t="shared" si="46"/>
        <v>0</v>
      </c>
      <c r="N138" s="43"/>
      <c r="O138" s="75"/>
      <c r="P138" s="56"/>
      <c r="T138" s="4"/>
      <c r="U138" s="51"/>
    </row>
    <row r="139" spans="1:21" ht="105" customHeight="1" x14ac:dyDescent="0.5">
      <c r="A139" s="59"/>
      <c r="B139" s="41"/>
      <c r="C139" s="42"/>
      <c r="D139" s="37" t="s">
        <v>30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f t="shared" si="44"/>
        <v>0</v>
      </c>
      <c r="K139" s="46">
        <f t="shared" si="47"/>
        <v>0</v>
      </c>
      <c r="L139" s="46">
        <f t="shared" si="45"/>
        <v>0</v>
      </c>
      <c r="M139" s="46">
        <f t="shared" si="46"/>
        <v>0</v>
      </c>
      <c r="N139" s="43"/>
      <c r="O139" s="75"/>
      <c r="P139" s="56"/>
      <c r="T139" s="4"/>
      <c r="U139" s="51"/>
    </row>
    <row r="140" spans="1:21" ht="111.75" customHeight="1" x14ac:dyDescent="0.5">
      <c r="A140" s="59">
        <v>19</v>
      </c>
      <c r="B140" s="41" t="s">
        <v>77</v>
      </c>
      <c r="C140" s="42">
        <v>6</v>
      </c>
      <c r="D140" s="22" t="s">
        <v>23</v>
      </c>
      <c r="E140" s="23">
        <f>E141+E142+E143+E145</f>
        <v>142453</v>
      </c>
      <c r="F140" s="23">
        <f t="shared" ref="F140:I140" si="48">F141+F142+F143+F145</f>
        <v>109026.06600000001</v>
      </c>
      <c r="G140" s="23">
        <f t="shared" si="48"/>
        <v>98986.320999999982</v>
      </c>
      <c r="H140" s="23">
        <f t="shared" si="48"/>
        <v>94602.700000000012</v>
      </c>
      <c r="I140" s="23">
        <f t="shared" si="48"/>
        <v>93476.2</v>
      </c>
      <c r="J140" s="24">
        <f>I140-G140</f>
        <v>-5510.1209999999846</v>
      </c>
      <c r="K140" s="23">
        <f t="shared" si="47"/>
        <v>98.809230603354862</v>
      </c>
      <c r="L140" s="23">
        <f t="shared" si="45"/>
        <v>94.433452072635376</v>
      </c>
      <c r="M140" s="23">
        <f t="shared" si="46"/>
        <v>85.737478595256292</v>
      </c>
      <c r="N140" s="93"/>
      <c r="O140" s="75" t="s">
        <v>57</v>
      </c>
      <c r="P140" s="57" t="s">
        <v>78</v>
      </c>
      <c r="T140" s="4"/>
      <c r="U140" s="51"/>
    </row>
    <row r="141" spans="1:21" ht="111.75" customHeight="1" x14ac:dyDescent="0.5">
      <c r="A141" s="59"/>
      <c r="B141" s="41"/>
      <c r="C141" s="42"/>
      <c r="D141" s="30" t="s">
        <v>25</v>
      </c>
      <c r="E141" s="64">
        <v>1018.5</v>
      </c>
      <c r="F141" s="64">
        <v>483.32100000000003</v>
      </c>
      <c r="G141" s="64">
        <v>483.32100000000003</v>
      </c>
      <c r="H141" s="64">
        <v>483.3</v>
      </c>
      <c r="I141" s="64">
        <v>461.6</v>
      </c>
      <c r="J141" s="76">
        <f>I141-G141</f>
        <v>-21.721000000000004</v>
      </c>
      <c r="K141" s="46">
        <f t="shared" si="47"/>
        <v>95.510035174839643</v>
      </c>
      <c r="L141" s="46">
        <f t="shared" si="45"/>
        <v>95.505885322590984</v>
      </c>
      <c r="M141" s="46">
        <f t="shared" si="46"/>
        <v>95.505885322590984</v>
      </c>
      <c r="N141" s="93"/>
      <c r="O141" s="75"/>
      <c r="P141" s="60"/>
      <c r="T141" s="4"/>
      <c r="U141" s="51"/>
    </row>
    <row r="142" spans="1:21" ht="111.75" customHeight="1" x14ac:dyDescent="0.5">
      <c r="A142" s="59"/>
      <c r="B142" s="41"/>
      <c r="C142" s="42"/>
      <c r="D142" s="30" t="s">
        <v>26</v>
      </c>
      <c r="E142" s="64">
        <v>136134.5</v>
      </c>
      <c r="F142" s="64">
        <v>101588.40000000001</v>
      </c>
      <c r="G142" s="64">
        <v>92751.799999999988</v>
      </c>
      <c r="H142" s="64">
        <v>88429.3</v>
      </c>
      <c r="I142" s="64">
        <v>87502.099999999991</v>
      </c>
      <c r="J142" s="76">
        <f t="shared" ref="J142:J146" si="49">I142-G142</f>
        <v>-5249.6999999999971</v>
      </c>
      <c r="K142" s="46">
        <f t="shared" si="47"/>
        <v>98.951478751952109</v>
      </c>
      <c r="L142" s="46">
        <f t="shared" si="45"/>
        <v>94.340055934224466</v>
      </c>
      <c r="M142" s="46">
        <f t="shared" si="46"/>
        <v>86.133948364183297</v>
      </c>
      <c r="N142" s="93"/>
      <c r="O142" s="75"/>
      <c r="P142" s="60"/>
      <c r="T142" s="4"/>
      <c r="U142" s="51">
        <v>4</v>
      </c>
    </row>
    <row r="143" spans="1:21" ht="111.75" customHeight="1" x14ac:dyDescent="0.5">
      <c r="A143" s="59"/>
      <c r="B143" s="41"/>
      <c r="C143" s="42"/>
      <c r="D143" s="30" t="s">
        <v>27</v>
      </c>
      <c r="E143" s="64">
        <v>5300</v>
      </c>
      <c r="F143" s="71">
        <v>6954.3450000000003</v>
      </c>
      <c r="G143" s="64">
        <v>5751.2</v>
      </c>
      <c r="H143" s="64">
        <v>5690.1</v>
      </c>
      <c r="I143" s="64">
        <v>5512.5</v>
      </c>
      <c r="J143" s="76">
        <f t="shared" si="49"/>
        <v>-238.69999999999982</v>
      </c>
      <c r="K143" s="46">
        <f t="shared" si="47"/>
        <v>96.878789476459104</v>
      </c>
      <c r="L143" s="46">
        <f t="shared" si="45"/>
        <v>95.849561830574487</v>
      </c>
      <c r="M143" s="46">
        <f t="shared" si="46"/>
        <v>79.266990636788933</v>
      </c>
      <c r="N143" s="93"/>
      <c r="O143" s="75"/>
      <c r="P143" s="60"/>
      <c r="T143" s="4"/>
      <c r="U143" s="51"/>
    </row>
    <row r="144" spans="1:21" ht="111.75" customHeight="1" x14ac:dyDescent="0.5">
      <c r="A144" s="59"/>
      <c r="B144" s="41"/>
      <c r="C144" s="42"/>
      <c r="D144" s="34" t="s">
        <v>28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45">
        <f t="shared" si="49"/>
        <v>0</v>
      </c>
      <c r="K144" s="46">
        <f t="shared" si="47"/>
        <v>0</v>
      </c>
      <c r="L144" s="46">
        <f t="shared" si="45"/>
        <v>0</v>
      </c>
      <c r="M144" s="46">
        <f t="shared" si="46"/>
        <v>0</v>
      </c>
      <c r="N144" s="93"/>
      <c r="O144" s="75"/>
      <c r="P144" s="60"/>
      <c r="T144" s="4"/>
      <c r="U144" s="51"/>
    </row>
    <row r="145" spans="1:21" ht="111.75" customHeight="1" x14ac:dyDescent="0.5">
      <c r="A145" s="59"/>
      <c r="B145" s="41"/>
      <c r="C145" s="42"/>
      <c r="D145" s="35" t="s">
        <v>29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f t="shared" si="49"/>
        <v>0</v>
      </c>
      <c r="K145" s="46">
        <f t="shared" si="47"/>
        <v>0</v>
      </c>
      <c r="L145" s="46">
        <f t="shared" si="45"/>
        <v>0</v>
      </c>
      <c r="M145" s="46">
        <f t="shared" si="46"/>
        <v>0</v>
      </c>
      <c r="N145" s="93"/>
      <c r="O145" s="75"/>
      <c r="P145" s="60"/>
      <c r="T145" s="4"/>
      <c r="U145" s="51"/>
    </row>
    <row r="146" spans="1:21" ht="111.75" customHeight="1" x14ac:dyDescent="0.5">
      <c r="A146" s="59"/>
      <c r="B146" s="41"/>
      <c r="C146" s="42"/>
      <c r="D146" s="37" t="s">
        <v>30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f t="shared" si="49"/>
        <v>0</v>
      </c>
      <c r="K146" s="46">
        <f t="shared" si="47"/>
        <v>0</v>
      </c>
      <c r="L146" s="46">
        <f t="shared" si="45"/>
        <v>0</v>
      </c>
      <c r="M146" s="46">
        <f t="shared" si="46"/>
        <v>0</v>
      </c>
      <c r="N146" s="93"/>
      <c r="O146" s="75"/>
      <c r="P146" s="60"/>
      <c r="T146" s="4"/>
      <c r="U146" s="51"/>
    </row>
    <row r="147" spans="1:21" ht="87.75" customHeight="1" x14ac:dyDescent="0.5">
      <c r="A147" s="59">
        <v>20</v>
      </c>
      <c r="B147" s="41" t="s">
        <v>79</v>
      </c>
      <c r="C147" s="42">
        <v>10</v>
      </c>
      <c r="D147" s="22" t="s">
        <v>23</v>
      </c>
      <c r="E147" s="23">
        <f>E148+E149+E150+E152</f>
        <v>434618.5</v>
      </c>
      <c r="F147" s="23">
        <f t="shared" ref="F147:I147" si="50">F148+F149+F150+F152</f>
        <v>468230.26692000002</v>
      </c>
      <c r="G147" s="23">
        <f t="shared" si="50"/>
        <v>415821.20434999996</v>
      </c>
      <c r="H147" s="23">
        <f t="shared" si="50"/>
        <v>401586.40434999997</v>
      </c>
      <c r="I147" s="23">
        <f t="shared" si="50"/>
        <v>358166.88091999991</v>
      </c>
      <c r="J147" s="24">
        <f>I147-G147</f>
        <v>-57654.323430000048</v>
      </c>
      <c r="K147" s="23">
        <f t="shared" si="47"/>
        <v>89.187999653454881</v>
      </c>
      <c r="L147" s="23">
        <f t="shared" si="45"/>
        <v>86.134828424605317</v>
      </c>
      <c r="M147" s="23">
        <f t="shared" si="46"/>
        <v>76.493748103044965</v>
      </c>
      <c r="N147" s="43"/>
      <c r="O147" s="75" t="s">
        <v>80</v>
      </c>
      <c r="P147" s="57" t="s">
        <v>81</v>
      </c>
      <c r="T147" s="4"/>
      <c r="U147" s="51"/>
    </row>
    <row r="148" spans="1:21" ht="87.75" customHeight="1" x14ac:dyDescent="0.5">
      <c r="A148" s="59"/>
      <c r="B148" s="41"/>
      <c r="C148" s="42"/>
      <c r="D148" s="30" t="s">
        <v>25</v>
      </c>
      <c r="E148" s="64">
        <v>3820.4</v>
      </c>
      <c r="F148" s="64">
        <v>3920.4</v>
      </c>
      <c r="G148" s="64">
        <v>3829.4</v>
      </c>
      <c r="H148" s="64">
        <v>3920.4</v>
      </c>
      <c r="I148" s="64">
        <v>3082.1</v>
      </c>
      <c r="J148" s="76">
        <f>I148-G148</f>
        <v>-747.30000000000018</v>
      </c>
      <c r="K148" s="46">
        <f t="shared" si="47"/>
        <v>78.616977859402098</v>
      </c>
      <c r="L148" s="46">
        <f t="shared" si="45"/>
        <v>80.485193502898625</v>
      </c>
      <c r="M148" s="46">
        <f t="shared" si="46"/>
        <v>78.616977859402098</v>
      </c>
      <c r="N148" s="43"/>
      <c r="O148" s="75"/>
      <c r="P148" s="60"/>
      <c r="T148" s="4"/>
      <c r="U148" s="51"/>
    </row>
    <row r="149" spans="1:21" ht="87.75" customHeight="1" x14ac:dyDescent="0.5">
      <c r="A149" s="59"/>
      <c r="B149" s="41"/>
      <c r="C149" s="42"/>
      <c r="D149" s="30" t="s">
        <v>26</v>
      </c>
      <c r="E149" s="64">
        <v>1780.9</v>
      </c>
      <c r="F149" s="64">
        <v>27107.972849999998</v>
      </c>
      <c r="G149" s="64">
        <v>56149.172850000003</v>
      </c>
      <c r="H149" s="64">
        <v>41823.37285</v>
      </c>
      <c r="I149" s="64">
        <v>21907.703539999999</v>
      </c>
      <c r="J149" s="76">
        <f t="shared" ref="J149:J153" si="51">I149-G149</f>
        <v>-34241.46931</v>
      </c>
      <c r="K149" s="46">
        <f t="shared" si="47"/>
        <v>52.381484435921102</v>
      </c>
      <c r="L149" s="46">
        <f t="shared" si="45"/>
        <v>39.016965750369017</v>
      </c>
      <c r="M149" s="46">
        <f t="shared" si="46"/>
        <v>80.816458173485302</v>
      </c>
      <c r="N149" s="43"/>
      <c r="O149" s="75"/>
      <c r="P149" s="60"/>
      <c r="T149" s="4"/>
      <c r="U149" s="51">
        <v>5</v>
      </c>
    </row>
    <row r="150" spans="1:21" ht="87.75" customHeight="1" x14ac:dyDescent="0.5">
      <c r="A150" s="59"/>
      <c r="B150" s="41"/>
      <c r="C150" s="42"/>
      <c r="D150" s="30" t="s">
        <v>27</v>
      </c>
      <c r="E150" s="64">
        <v>353861</v>
      </c>
      <c r="F150" s="71">
        <v>437201.89407000004</v>
      </c>
      <c r="G150" s="64">
        <v>355842.63149999996</v>
      </c>
      <c r="H150" s="64">
        <v>355842.63149999996</v>
      </c>
      <c r="I150" s="64">
        <v>333177.07737999992</v>
      </c>
      <c r="J150" s="76">
        <f t="shared" si="51"/>
        <v>-22665.554120000044</v>
      </c>
      <c r="K150" s="46">
        <f t="shared" si="47"/>
        <v>93.630455680799997</v>
      </c>
      <c r="L150" s="46">
        <f t="shared" si="45"/>
        <v>93.630455680799997</v>
      </c>
      <c r="M150" s="46">
        <f t="shared" si="46"/>
        <v>76.206686635866944</v>
      </c>
      <c r="N150" s="43"/>
      <c r="O150" s="75"/>
      <c r="P150" s="60"/>
      <c r="T150" s="4"/>
      <c r="U150" s="51"/>
    </row>
    <row r="151" spans="1:21" ht="87.75" customHeight="1" x14ac:dyDescent="0.5">
      <c r="A151" s="59"/>
      <c r="B151" s="41"/>
      <c r="C151" s="42"/>
      <c r="D151" s="34" t="s">
        <v>28</v>
      </c>
      <c r="E151" s="64">
        <v>0</v>
      </c>
      <c r="F151" s="64">
        <v>0</v>
      </c>
      <c r="G151" s="45">
        <v>0</v>
      </c>
      <c r="H151" s="45">
        <v>0</v>
      </c>
      <c r="I151" s="45">
        <v>0</v>
      </c>
      <c r="J151" s="45">
        <f t="shared" si="51"/>
        <v>0</v>
      </c>
      <c r="K151" s="46">
        <f t="shared" si="47"/>
        <v>0</v>
      </c>
      <c r="L151" s="46">
        <f t="shared" si="45"/>
        <v>0</v>
      </c>
      <c r="M151" s="46">
        <f t="shared" si="46"/>
        <v>0</v>
      </c>
      <c r="N151" s="43"/>
      <c r="O151" s="75"/>
      <c r="P151" s="60"/>
      <c r="T151" s="4"/>
      <c r="U151" s="51"/>
    </row>
    <row r="152" spans="1:21" ht="87.75" customHeight="1" x14ac:dyDescent="0.5">
      <c r="A152" s="59"/>
      <c r="B152" s="41"/>
      <c r="C152" s="42"/>
      <c r="D152" s="35" t="s">
        <v>29</v>
      </c>
      <c r="E152" s="64">
        <v>75156.2</v>
      </c>
      <c r="F152" s="64">
        <v>0</v>
      </c>
      <c r="G152" s="64">
        <v>0</v>
      </c>
      <c r="H152" s="64">
        <v>0</v>
      </c>
      <c r="I152" s="64">
        <v>0</v>
      </c>
      <c r="J152" s="45">
        <f t="shared" si="51"/>
        <v>0</v>
      </c>
      <c r="K152" s="46">
        <f t="shared" si="47"/>
        <v>0</v>
      </c>
      <c r="L152" s="46">
        <f t="shared" si="45"/>
        <v>0</v>
      </c>
      <c r="M152" s="46">
        <f t="shared" si="46"/>
        <v>0</v>
      </c>
      <c r="N152" s="43"/>
      <c r="O152" s="75"/>
      <c r="P152" s="60"/>
      <c r="T152" s="4"/>
      <c r="U152" s="51"/>
    </row>
    <row r="153" spans="1:21" ht="87.75" customHeight="1" x14ac:dyDescent="0.5">
      <c r="A153" s="59"/>
      <c r="B153" s="41"/>
      <c r="C153" s="42"/>
      <c r="D153" s="37" t="s">
        <v>30</v>
      </c>
      <c r="E153" s="45">
        <v>0</v>
      </c>
      <c r="F153" s="64">
        <v>0</v>
      </c>
      <c r="G153" s="64">
        <v>0</v>
      </c>
      <c r="H153" s="64">
        <v>0</v>
      </c>
      <c r="I153" s="64">
        <v>0</v>
      </c>
      <c r="J153" s="45">
        <f t="shared" si="51"/>
        <v>0</v>
      </c>
      <c r="K153" s="46">
        <f t="shared" si="47"/>
        <v>0</v>
      </c>
      <c r="L153" s="46">
        <f t="shared" si="45"/>
        <v>0</v>
      </c>
      <c r="M153" s="46">
        <f t="shared" si="46"/>
        <v>0</v>
      </c>
      <c r="N153" s="43"/>
      <c r="O153" s="75"/>
      <c r="P153" s="60"/>
      <c r="T153" s="4"/>
      <c r="U153" s="51"/>
    </row>
    <row r="154" spans="1:21" ht="85.5" customHeight="1" x14ac:dyDescent="0.5">
      <c r="A154" s="59">
        <v>21</v>
      </c>
      <c r="B154" s="41" t="s">
        <v>82</v>
      </c>
      <c r="C154" s="42">
        <v>12</v>
      </c>
      <c r="D154" s="22" t="s">
        <v>23</v>
      </c>
      <c r="E154" s="23">
        <f>E155+E156+E157+E159</f>
        <v>750</v>
      </c>
      <c r="F154" s="23">
        <f>F155+F156+F157+F159</f>
        <v>1735.5</v>
      </c>
      <c r="G154" s="23">
        <f t="shared" ref="G154:I154" si="52">G155+G156+G157+G159</f>
        <v>303.60000000000002</v>
      </c>
      <c r="H154" s="23">
        <f t="shared" si="52"/>
        <v>303.60000000000002</v>
      </c>
      <c r="I154" s="23">
        <f t="shared" si="52"/>
        <v>303.60000000000002</v>
      </c>
      <c r="J154" s="25">
        <f>I154-G154</f>
        <v>0</v>
      </c>
      <c r="K154" s="23">
        <f t="shared" si="47"/>
        <v>100</v>
      </c>
      <c r="L154" s="23">
        <f t="shared" si="45"/>
        <v>100</v>
      </c>
      <c r="M154" s="23">
        <f t="shared" si="46"/>
        <v>17.49351771823682</v>
      </c>
      <c r="N154" s="87"/>
      <c r="O154" s="75" t="s">
        <v>80</v>
      </c>
      <c r="P154" s="81" t="s">
        <v>83</v>
      </c>
      <c r="T154" s="4"/>
      <c r="U154" s="51"/>
    </row>
    <row r="155" spans="1:21" ht="85.5" customHeight="1" x14ac:dyDescent="0.5">
      <c r="A155" s="59"/>
      <c r="B155" s="41"/>
      <c r="C155" s="42"/>
      <c r="D155" s="30" t="s">
        <v>25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f>I155-G155</f>
        <v>0</v>
      </c>
      <c r="K155" s="46">
        <f t="shared" si="47"/>
        <v>0</v>
      </c>
      <c r="L155" s="46">
        <f t="shared" si="45"/>
        <v>0</v>
      </c>
      <c r="M155" s="46">
        <f t="shared" si="46"/>
        <v>0</v>
      </c>
      <c r="N155" s="94"/>
      <c r="O155" s="75"/>
      <c r="P155" s="95"/>
      <c r="T155" s="4"/>
      <c r="U155" s="51"/>
    </row>
    <row r="156" spans="1:21" ht="85.5" customHeight="1" x14ac:dyDescent="0.5">
      <c r="A156" s="59"/>
      <c r="B156" s="41"/>
      <c r="C156" s="42"/>
      <c r="D156" s="30" t="s">
        <v>26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f t="shared" ref="J156:J160" si="53">I156-G156</f>
        <v>0</v>
      </c>
      <c r="K156" s="46">
        <f t="shared" si="47"/>
        <v>0</v>
      </c>
      <c r="L156" s="46">
        <f t="shared" si="45"/>
        <v>0</v>
      </c>
      <c r="M156" s="46">
        <f t="shared" si="46"/>
        <v>0</v>
      </c>
      <c r="N156" s="94"/>
      <c r="O156" s="75"/>
      <c r="P156" s="95"/>
      <c r="T156" s="4"/>
      <c r="U156" s="51">
        <v>4</v>
      </c>
    </row>
    <row r="157" spans="1:21" ht="85.5" customHeight="1" x14ac:dyDescent="0.5">
      <c r="A157" s="59"/>
      <c r="B157" s="41"/>
      <c r="C157" s="42"/>
      <c r="D157" s="30" t="s">
        <v>27</v>
      </c>
      <c r="E157" s="64">
        <v>670</v>
      </c>
      <c r="F157" s="64">
        <v>870</v>
      </c>
      <c r="G157" s="45">
        <v>303.60000000000002</v>
      </c>
      <c r="H157" s="45">
        <v>303.60000000000002</v>
      </c>
      <c r="I157" s="45">
        <v>303.60000000000002</v>
      </c>
      <c r="J157" s="53">
        <f t="shared" si="53"/>
        <v>0</v>
      </c>
      <c r="K157" s="46">
        <f t="shared" si="47"/>
        <v>100</v>
      </c>
      <c r="L157" s="46">
        <f t="shared" si="45"/>
        <v>100</v>
      </c>
      <c r="M157" s="46">
        <f t="shared" si="46"/>
        <v>34.896551724137936</v>
      </c>
      <c r="N157" s="94"/>
      <c r="O157" s="75"/>
      <c r="P157" s="95"/>
      <c r="T157" s="4"/>
      <c r="U157" s="51"/>
    </row>
    <row r="158" spans="1:21" ht="85.5" customHeight="1" x14ac:dyDescent="0.5">
      <c r="A158" s="59"/>
      <c r="B158" s="41"/>
      <c r="C158" s="42"/>
      <c r="D158" s="34" t="s">
        <v>28</v>
      </c>
      <c r="E158" s="64">
        <v>0</v>
      </c>
      <c r="F158" s="64">
        <v>0</v>
      </c>
      <c r="G158" s="45">
        <v>0</v>
      </c>
      <c r="H158" s="45">
        <v>0</v>
      </c>
      <c r="I158" s="45">
        <v>0</v>
      </c>
      <c r="J158" s="45">
        <f t="shared" si="53"/>
        <v>0</v>
      </c>
      <c r="K158" s="46">
        <f t="shared" si="47"/>
        <v>0</v>
      </c>
      <c r="L158" s="46">
        <f t="shared" si="45"/>
        <v>0</v>
      </c>
      <c r="M158" s="46">
        <f t="shared" si="46"/>
        <v>0</v>
      </c>
      <c r="N158" s="94"/>
      <c r="O158" s="75"/>
      <c r="P158" s="95"/>
      <c r="T158" s="4"/>
      <c r="U158" s="51"/>
    </row>
    <row r="159" spans="1:21" ht="102.75" customHeight="1" x14ac:dyDescent="0.5">
      <c r="A159" s="59"/>
      <c r="B159" s="41"/>
      <c r="C159" s="42"/>
      <c r="D159" s="35" t="s">
        <v>29</v>
      </c>
      <c r="E159" s="64">
        <v>80</v>
      </c>
      <c r="F159" s="71">
        <v>865.5</v>
      </c>
      <c r="G159" s="45">
        <v>0</v>
      </c>
      <c r="H159" s="45">
        <v>0</v>
      </c>
      <c r="I159" s="45">
        <v>0</v>
      </c>
      <c r="J159" s="45">
        <f t="shared" si="53"/>
        <v>0</v>
      </c>
      <c r="K159" s="46">
        <f t="shared" si="47"/>
        <v>0</v>
      </c>
      <c r="L159" s="46">
        <f t="shared" si="45"/>
        <v>0</v>
      </c>
      <c r="M159" s="46">
        <f t="shared" si="46"/>
        <v>0</v>
      </c>
      <c r="N159" s="94"/>
      <c r="O159" s="75"/>
      <c r="P159" s="95"/>
      <c r="T159" s="4"/>
      <c r="U159" s="51"/>
    </row>
    <row r="160" spans="1:21" ht="85.5" customHeight="1" x14ac:dyDescent="0.5">
      <c r="A160" s="59"/>
      <c r="B160" s="41"/>
      <c r="C160" s="42"/>
      <c r="D160" s="37" t="s">
        <v>30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f t="shared" si="53"/>
        <v>0</v>
      </c>
      <c r="K160" s="46">
        <f t="shared" si="47"/>
        <v>0</v>
      </c>
      <c r="L160" s="46">
        <f t="shared" si="45"/>
        <v>0</v>
      </c>
      <c r="M160" s="46">
        <f t="shared" si="46"/>
        <v>0</v>
      </c>
      <c r="N160" s="94"/>
      <c r="O160" s="75"/>
      <c r="P160" s="95"/>
      <c r="T160" s="4"/>
      <c r="U160" s="51"/>
    </row>
    <row r="161" spans="20:21" ht="33.75" x14ac:dyDescent="0.5">
      <c r="T161" s="4"/>
      <c r="U161" s="51">
        <f>SUM(U16:U160)</f>
        <v>110</v>
      </c>
    </row>
    <row r="162" spans="20:21" x14ac:dyDescent="0.4">
      <c r="T162" s="4"/>
    </row>
    <row r="163" spans="20:21" x14ac:dyDescent="0.4">
      <c r="T163" s="4"/>
    </row>
  </sheetData>
  <mergeCells count="141">
    <mergeCell ref="A154:A160"/>
    <mergeCell ref="B154:B160"/>
    <mergeCell ref="C154:C160"/>
    <mergeCell ref="N154:N160"/>
    <mergeCell ref="O154:O160"/>
    <mergeCell ref="P154:P160"/>
    <mergeCell ref="A147:A153"/>
    <mergeCell ref="B147:B153"/>
    <mergeCell ref="C147:C153"/>
    <mergeCell ref="N147:N153"/>
    <mergeCell ref="O147:O153"/>
    <mergeCell ref="P147:P153"/>
    <mergeCell ref="A140:A146"/>
    <mergeCell ref="B140:B146"/>
    <mergeCell ref="C140:C146"/>
    <mergeCell ref="N140:N146"/>
    <mergeCell ref="O140:O146"/>
    <mergeCell ref="P140:P146"/>
    <mergeCell ref="A133:A139"/>
    <mergeCell ref="B133:B139"/>
    <mergeCell ref="C133:C139"/>
    <mergeCell ref="N133:N139"/>
    <mergeCell ref="O133:O139"/>
    <mergeCell ref="P133:P139"/>
    <mergeCell ref="A126:A132"/>
    <mergeCell ref="B126:B132"/>
    <mergeCell ref="C126:C132"/>
    <mergeCell ref="N126:N132"/>
    <mergeCell ref="O126:O132"/>
    <mergeCell ref="P126:P132"/>
    <mergeCell ref="A119:A125"/>
    <mergeCell ref="B119:B125"/>
    <mergeCell ref="C119:C125"/>
    <mergeCell ref="N119:N125"/>
    <mergeCell ref="O119:O125"/>
    <mergeCell ref="P119:P125"/>
    <mergeCell ref="A112:A118"/>
    <mergeCell ref="B112:B118"/>
    <mergeCell ref="C112:C118"/>
    <mergeCell ref="N112:N118"/>
    <mergeCell ref="O112:O118"/>
    <mergeCell ref="P112:P118"/>
    <mergeCell ref="A105:A111"/>
    <mergeCell ref="B105:B111"/>
    <mergeCell ref="C105:C111"/>
    <mergeCell ref="N105:N111"/>
    <mergeCell ref="O105:O111"/>
    <mergeCell ref="P105:P111"/>
    <mergeCell ref="A98:A104"/>
    <mergeCell ref="B98:B104"/>
    <mergeCell ref="C98:C104"/>
    <mergeCell ref="N98:N104"/>
    <mergeCell ref="O98:O104"/>
    <mergeCell ref="P98:P104"/>
    <mergeCell ref="A91:A97"/>
    <mergeCell ref="B91:B97"/>
    <mergeCell ref="C91:C97"/>
    <mergeCell ref="N91:N97"/>
    <mergeCell ref="O91:O97"/>
    <mergeCell ref="P91:P97"/>
    <mergeCell ref="A84:A90"/>
    <mergeCell ref="B84:B90"/>
    <mergeCell ref="C84:C90"/>
    <mergeCell ref="N84:N90"/>
    <mergeCell ref="O84:O90"/>
    <mergeCell ref="P84:P90"/>
    <mergeCell ref="A77:A83"/>
    <mergeCell ref="B77:B83"/>
    <mergeCell ref="C77:C83"/>
    <mergeCell ref="N77:N83"/>
    <mergeCell ref="O77:O83"/>
    <mergeCell ref="P77:P83"/>
    <mergeCell ref="A70:A76"/>
    <mergeCell ref="B70:B76"/>
    <mergeCell ref="C70:C76"/>
    <mergeCell ref="N70:N76"/>
    <mergeCell ref="O70:O76"/>
    <mergeCell ref="P70:P76"/>
    <mergeCell ref="A63:A69"/>
    <mergeCell ref="B63:B69"/>
    <mergeCell ref="C63:C69"/>
    <mergeCell ref="N63:N69"/>
    <mergeCell ref="O63:O69"/>
    <mergeCell ref="P63:P69"/>
    <mergeCell ref="A56:A62"/>
    <mergeCell ref="B56:B62"/>
    <mergeCell ref="C56:C62"/>
    <mergeCell ref="N56:N62"/>
    <mergeCell ref="O56:O62"/>
    <mergeCell ref="P56:P62"/>
    <mergeCell ref="A49:A55"/>
    <mergeCell ref="B49:B55"/>
    <mergeCell ref="C49:C55"/>
    <mergeCell ref="N49:N55"/>
    <mergeCell ref="O49:O55"/>
    <mergeCell ref="P49:P55"/>
    <mergeCell ref="A42:A48"/>
    <mergeCell ref="B42:B48"/>
    <mergeCell ref="C42:C48"/>
    <mergeCell ref="N42:N48"/>
    <mergeCell ref="O42:O48"/>
    <mergeCell ref="P42:P48"/>
    <mergeCell ref="A35:A41"/>
    <mergeCell ref="B35:B41"/>
    <mergeCell ref="C35:C41"/>
    <mergeCell ref="N35:N41"/>
    <mergeCell ref="O35:O41"/>
    <mergeCell ref="P35:P41"/>
    <mergeCell ref="A28:A34"/>
    <mergeCell ref="B28:B34"/>
    <mergeCell ref="C28:C34"/>
    <mergeCell ref="N28:N34"/>
    <mergeCell ref="O28:O34"/>
    <mergeCell ref="P28:P34"/>
    <mergeCell ref="A21:A27"/>
    <mergeCell ref="B21:B27"/>
    <mergeCell ref="C21:C27"/>
    <mergeCell ref="N21:N27"/>
    <mergeCell ref="O21:O27"/>
    <mergeCell ref="P21:P27"/>
    <mergeCell ref="A14:A20"/>
    <mergeCell ref="B14:B20"/>
    <mergeCell ref="C14:C20"/>
    <mergeCell ref="N14:N20"/>
    <mergeCell ref="O14:O20"/>
    <mergeCell ref="P14:P20"/>
    <mergeCell ref="P4:P5"/>
    <mergeCell ref="A7:A13"/>
    <mergeCell ref="B7:B13"/>
    <mergeCell ref="C7:C13"/>
    <mergeCell ref="N7:N13"/>
    <mergeCell ref="O7:O13"/>
    <mergeCell ref="P7:P13"/>
    <mergeCell ref="A2:O2"/>
    <mergeCell ref="A4:A5"/>
    <mergeCell ref="B4:B5"/>
    <mergeCell ref="C4:C5"/>
    <mergeCell ref="D4:D5"/>
    <mergeCell ref="E4:M4"/>
    <mergeCell ref="N4:N5"/>
    <mergeCell ref="O4:O5"/>
  </mergeCells>
  <pageMargins left="0" right="0" top="0" bottom="0" header="0" footer="0"/>
  <pageSetup paperSize="9" scale="32" orientation="landscape" horizontalDpi="0" verticalDpi="0" r:id="rId1"/>
  <rowBreaks count="10" manualBreakCount="10">
    <brk id="20" max="16383" man="1"/>
    <brk id="34" max="15" man="1"/>
    <brk id="48" max="15" man="1"/>
    <brk id="62" max="15" man="1"/>
    <brk id="76" max="15" man="1"/>
    <brk id="90" max="15" man="1"/>
    <brk id="104" max="16383" man="1"/>
    <brk id="118" max="15" man="1"/>
    <brk id="132" max="15" man="1"/>
    <brk id="146" max="16383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СВОД(сентябрь)</vt:lpstr>
      <vt:lpstr>'СВОД(сентябрь)'!Заголовки_для_печати</vt:lpstr>
      <vt:lpstr>'СВОД(сентябрь)'!Область_печати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2015-10-09T04:59:37Z</dcterms:modified>
</cp:coreProperties>
</file>