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645" windowWidth="14805" windowHeight="7470" tabRatio="562"/>
  </bookViews>
  <sheets>
    <sheet name="СВОД за 2014 год" sheetId="18" r:id="rId1"/>
    <sheet name="МП 6" sheetId="10" state="hidden" r:id="rId2"/>
  </sheets>
  <definedNames>
    <definedName name="_xlnm.Print_Titles" localSheetId="0">'СВОД за 2014 год'!$4:$6</definedName>
  </definedNames>
  <calcPr calcId="144525"/>
</workbook>
</file>

<file path=xl/calcChain.xml><?xml version="1.0" encoding="utf-8"?>
<calcChain xmlns="http://schemas.openxmlformats.org/spreadsheetml/2006/main">
  <c r="J77" i="18" l="1"/>
  <c r="E103" i="18" l="1"/>
  <c r="E64" i="18" l="1"/>
  <c r="E65" i="18"/>
  <c r="L77" i="18" l="1"/>
  <c r="U139" i="18" l="1"/>
  <c r="L138" i="18"/>
  <c r="K138" i="18"/>
  <c r="J138" i="18"/>
  <c r="L137" i="18"/>
  <c r="K137" i="18"/>
  <c r="J137" i="18"/>
  <c r="L136" i="18"/>
  <c r="K136" i="18"/>
  <c r="J136" i="18"/>
  <c r="L135" i="18"/>
  <c r="K135" i="18"/>
  <c r="J135" i="18"/>
  <c r="L134" i="18"/>
  <c r="K134" i="18"/>
  <c r="J134" i="18"/>
  <c r="I133" i="18"/>
  <c r="H133" i="18"/>
  <c r="G133" i="18"/>
  <c r="F133" i="18"/>
  <c r="E133" i="18"/>
  <c r="L132" i="18"/>
  <c r="K132" i="18"/>
  <c r="J132" i="18"/>
  <c r="L131" i="18"/>
  <c r="K131" i="18"/>
  <c r="J131" i="18"/>
  <c r="L130" i="18"/>
  <c r="K130" i="18"/>
  <c r="J130" i="18"/>
  <c r="L129" i="18"/>
  <c r="K129" i="18"/>
  <c r="J129" i="18"/>
  <c r="L128" i="18"/>
  <c r="K128" i="18"/>
  <c r="J128" i="18"/>
  <c r="I127" i="18"/>
  <c r="H127" i="18"/>
  <c r="G127" i="18"/>
  <c r="F127" i="18"/>
  <c r="E127" i="18"/>
  <c r="L126" i="18"/>
  <c r="K126" i="18"/>
  <c r="J126" i="18"/>
  <c r="L125" i="18"/>
  <c r="K125" i="18"/>
  <c r="J125" i="18"/>
  <c r="L124" i="18"/>
  <c r="K124" i="18"/>
  <c r="J124" i="18"/>
  <c r="L123" i="18"/>
  <c r="K123" i="18"/>
  <c r="J123" i="18"/>
  <c r="L122" i="18"/>
  <c r="K122" i="18"/>
  <c r="J122" i="18"/>
  <c r="I121" i="18"/>
  <c r="H121" i="18"/>
  <c r="G121" i="18"/>
  <c r="F121" i="18"/>
  <c r="E121" i="18"/>
  <c r="L120" i="18"/>
  <c r="K120" i="18"/>
  <c r="J120" i="18"/>
  <c r="L119" i="18"/>
  <c r="K119" i="18"/>
  <c r="J119" i="18"/>
  <c r="L118" i="18"/>
  <c r="K118" i="18"/>
  <c r="J118" i="18"/>
  <c r="L117" i="18"/>
  <c r="K117" i="18"/>
  <c r="J117" i="18"/>
  <c r="L116" i="18"/>
  <c r="K116" i="18"/>
  <c r="J116" i="18"/>
  <c r="I115" i="18"/>
  <c r="H115" i="18"/>
  <c r="G115" i="18"/>
  <c r="F115" i="18"/>
  <c r="E115" i="18"/>
  <c r="L114" i="18"/>
  <c r="K114" i="18"/>
  <c r="J114" i="18"/>
  <c r="L113" i="18"/>
  <c r="K113" i="18"/>
  <c r="J113" i="18"/>
  <c r="L112" i="18"/>
  <c r="K112" i="18"/>
  <c r="J112" i="18"/>
  <c r="L111" i="18"/>
  <c r="K111" i="18"/>
  <c r="J111" i="18"/>
  <c r="L110" i="18"/>
  <c r="K110" i="18"/>
  <c r="J110" i="18"/>
  <c r="I109" i="18"/>
  <c r="H109" i="18"/>
  <c r="G109" i="18"/>
  <c r="F109" i="18"/>
  <c r="E109" i="18"/>
  <c r="L108" i="18"/>
  <c r="K108" i="18"/>
  <c r="J108" i="18"/>
  <c r="L107" i="18"/>
  <c r="K107" i="18"/>
  <c r="L106" i="18"/>
  <c r="K106" i="18"/>
  <c r="J106" i="18"/>
  <c r="L105" i="18"/>
  <c r="K105" i="18"/>
  <c r="J105" i="18"/>
  <c r="L104" i="18"/>
  <c r="K104" i="18"/>
  <c r="I103" i="18"/>
  <c r="H103" i="18"/>
  <c r="G103" i="18"/>
  <c r="F103" i="18"/>
  <c r="L102" i="18"/>
  <c r="K102" i="18"/>
  <c r="J102" i="18"/>
  <c r="L101" i="18"/>
  <c r="K101" i="18"/>
  <c r="J101" i="18"/>
  <c r="L100" i="18"/>
  <c r="K100" i="18"/>
  <c r="J100" i="18"/>
  <c r="L99" i="18"/>
  <c r="K99" i="18"/>
  <c r="J99" i="18"/>
  <c r="L98" i="18"/>
  <c r="K98" i="18"/>
  <c r="J98" i="18"/>
  <c r="I97" i="18"/>
  <c r="H97" i="18"/>
  <c r="G97" i="18"/>
  <c r="F97" i="18"/>
  <c r="E97" i="18"/>
  <c r="L96" i="18"/>
  <c r="K96" i="18"/>
  <c r="J96" i="18"/>
  <c r="L95" i="18"/>
  <c r="K95" i="18"/>
  <c r="J95" i="18"/>
  <c r="L94" i="18"/>
  <c r="K94" i="18"/>
  <c r="J94" i="18"/>
  <c r="L93" i="18"/>
  <c r="K93" i="18"/>
  <c r="J93" i="18"/>
  <c r="L92" i="18"/>
  <c r="K92" i="18"/>
  <c r="J92" i="18"/>
  <c r="I91" i="18"/>
  <c r="H91" i="18"/>
  <c r="G91" i="18"/>
  <c r="F91" i="18"/>
  <c r="E91" i="18"/>
  <c r="L90" i="18"/>
  <c r="K90" i="18"/>
  <c r="J90" i="18"/>
  <c r="L89" i="18"/>
  <c r="K89" i="18"/>
  <c r="J89" i="18"/>
  <c r="L88" i="18"/>
  <c r="K88" i="18"/>
  <c r="J88" i="18"/>
  <c r="L87" i="18"/>
  <c r="K87" i="18"/>
  <c r="J87" i="18"/>
  <c r="L86" i="18"/>
  <c r="K86" i="18"/>
  <c r="J86" i="18"/>
  <c r="I85" i="18"/>
  <c r="H85" i="18"/>
  <c r="G85" i="18"/>
  <c r="F85" i="18"/>
  <c r="E85" i="18"/>
  <c r="L84" i="18"/>
  <c r="K84" i="18"/>
  <c r="J84" i="18"/>
  <c r="L83" i="18"/>
  <c r="K83" i="18"/>
  <c r="J83" i="18"/>
  <c r="L82" i="18"/>
  <c r="K82" i="18"/>
  <c r="J82" i="18"/>
  <c r="L81" i="18"/>
  <c r="K81" i="18"/>
  <c r="J81" i="18"/>
  <c r="L80" i="18"/>
  <c r="K80" i="18"/>
  <c r="J80" i="18"/>
  <c r="I79" i="18"/>
  <c r="H79" i="18"/>
  <c r="J79" i="18" s="1"/>
  <c r="G79" i="18"/>
  <c r="F79" i="18"/>
  <c r="E79" i="18"/>
  <c r="L78" i="18"/>
  <c r="K78" i="18"/>
  <c r="J78" i="18"/>
  <c r="L76" i="18"/>
  <c r="K76" i="18"/>
  <c r="J76" i="18"/>
  <c r="L75" i="18"/>
  <c r="K75" i="18"/>
  <c r="J75" i="18"/>
  <c r="L74" i="18"/>
  <c r="K74" i="18"/>
  <c r="J74" i="18"/>
  <c r="I73" i="18"/>
  <c r="H73" i="18"/>
  <c r="G73" i="18"/>
  <c r="F73" i="18"/>
  <c r="E73" i="18"/>
  <c r="L72" i="18"/>
  <c r="K72" i="18"/>
  <c r="J72" i="18"/>
  <c r="L71" i="18"/>
  <c r="K71" i="18"/>
  <c r="J71" i="18"/>
  <c r="L70" i="18"/>
  <c r="K70" i="18"/>
  <c r="J70" i="18"/>
  <c r="L69" i="18"/>
  <c r="K69" i="18"/>
  <c r="J69" i="18"/>
  <c r="L68" i="18"/>
  <c r="K68" i="18"/>
  <c r="J68" i="18"/>
  <c r="I67" i="18"/>
  <c r="H67" i="18"/>
  <c r="G67" i="18"/>
  <c r="F67" i="18"/>
  <c r="E67" i="18"/>
  <c r="L66" i="18"/>
  <c r="K66" i="18"/>
  <c r="J66" i="18"/>
  <c r="L65" i="18"/>
  <c r="K65" i="18"/>
  <c r="J65" i="18"/>
  <c r="K64" i="18"/>
  <c r="J64" i="18"/>
  <c r="L64" i="18"/>
  <c r="L63" i="18"/>
  <c r="K63" i="18"/>
  <c r="J63" i="18"/>
  <c r="L62" i="18"/>
  <c r="K62" i="18"/>
  <c r="J62" i="18"/>
  <c r="I61" i="18"/>
  <c r="H61" i="18"/>
  <c r="G61" i="18"/>
  <c r="F61" i="18"/>
  <c r="E61" i="18"/>
  <c r="L60" i="18"/>
  <c r="K60" i="18"/>
  <c r="J60" i="18"/>
  <c r="L59" i="18"/>
  <c r="K59" i="18"/>
  <c r="J59" i="18"/>
  <c r="L58" i="18"/>
  <c r="K58" i="18"/>
  <c r="J58" i="18"/>
  <c r="L57" i="18"/>
  <c r="K57" i="18"/>
  <c r="J57" i="18"/>
  <c r="L56" i="18"/>
  <c r="K56" i="18"/>
  <c r="J56" i="18"/>
  <c r="I55" i="18"/>
  <c r="H55" i="18"/>
  <c r="G55" i="18"/>
  <c r="F55" i="18"/>
  <c r="E55" i="18"/>
  <c r="L54" i="18"/>
  <c r="K54" i="18"/>
  <c r="J54" i="18"/>
  <c r="L53" i="18"/>
  <c r="K53" i="18"/>
  <c r="J53" i="18"/>
  <c r="L52" i="18"/>
  <c r="K52" i="18"/>
  <c r="J52" i="18"/>
  <c r="L51" i="18"/>
  <c r="K51" i="18"/>
  <c r="J51" i="18"/>
  <c r="L50" i="18"/>
  <c r="K50" i="18"/>
  <c r="J50" i="18"/>
  <c r="I49" i="18"/>
  <c r="H49" i="18"/>
  <c r="G49" i="18"/>
  <c r="F49" i="18"/>
  <c r="E49" i="18"/>
  <c r="L48" i="18"/>
  <c r="K48" i="18"/>
  <c r="J48" i="18"/>
  <c r="L47" i="18"/>
  <c r="K47" i="18"/>
  <c r="J47" i="18"/>
  <c r="L46" i="18"/>
  <c r="K46" i="18"/>
  <c r="J46" i="18"/>
  <c r="L45" i="18"/>
  <c r="K45" i="18"/>
  <c r="J45" i="18"/>
  <c r="L44" i="18"/>
  <c r="K44" i="18"/>
  <c r="J44" i="18"/>
  <c r="I43" i="18"/>
  <c r="L43" i="18" s="1"/>
  <c r="H43" i="18"/>
  <c r="G43" i="18"/>
  <c r="F43" i="18"/>
  <c r="E43" i="18"/>
  <c r="L42" i="18"/>
  <c r="K42" i="18"/>
  <c r="J42" i="18"/>
  <c r="L41" i="18"/>
  <c r="J41" i="18"/>
  <c r="L40" i="18"/>
  <c r="K40" i="18"/>
  <c r="J40" i="18"/>
  <c r="L39" i="18"/>
  <c r="K39" i="18"/>
  <c r="J39" i="18"/>
  <c r="L38" i="18"/>
  <c r="K38" i="18"/>
  <c r="J38" i="18"/>
  <c r="I37" i="18"/>
  <c r="H37" i="18"/>
  <c r="G37" i="18"/>
  <c r="F37" i="18"/>
  <c r="E37" i="18"/>
  <c r="L36" i="18"/>
  <c r="K36" i="18"/>
  <c r="J36" i="18"/>
  <c r="L35" i="18"/>
  <c r="K35" i="18"/>
  <c r="J35" i="18"/>
  <c r="L34" i="18"/>
  <c r="K34" i="18"/>
  <c r="J34" i="18"/>
  <c r="L33" i="18"/>
  <c r="K33" i="18"/>
  <c r="J33" i="18"/>
  <c r="L32" i="18"/>
  <c r="K32" i="18"/>
  <c r="J32" i="18"/>
  <c r="I31" i="18"/>
  <c r="H31" i="18"/>
  <c r="G31" i="18"/>
  <c r="F31" i="18"/>
  <c r="E31" i="18"/>
  <c r="L30" i="18"/>
  <c r="K30" i="18"/>
  <c r="J30" i="18"/>
  <c r="J29" i="18"/>
  <c r="L28" i="18"/>
  <c r="K28" i="18"/>
  <c r="J28" i="18"/>
  <c r="L27" i="18"/>
  <c r="K27" i="18"/>
  <c r="J27" i="18"/>
  <c r="L26" i="18"/>
  <c r="J26" i="18"/>
  <c r="I25" i="18"/>
  <c r="H25" i="18"/>
  <c r="G25" i="18"/>
  <c r="F25" i="18"/>
  <c r="E25" i="18"/>
  <c r="L24" i="18"/>
  <c r="K24" i="18"/>
  <c r="J24" i="18"/>
  <c r="L23" i="18"/>
  <c r="K23" i="18"/>
  <c r="J23" i="18"/>
  <c r="L22" i="18"/>
  <c r="K22" i="18"/>
  <c r="J22" i="18"/>
  <c r="L21" i="18"/>
  <c r="K21" i="18"/>
  <c r="J21" i="18"/>
  <c r="L20" i="18"/>
  <c r="K20" i="18"/>
  <c r="J20" i="18"/>
  <c r="I19" i="18"/>
  <c r="H19" i="18"/>
  <c r="G19" i="18"/>
  <c r="F19" i="18"/>
  <c r="E19" i="18"/>
  <c r="L18" i="18"/>
  <c r="K18" i="18"/>
  <c r="J18" i="18"/>
  <c r="L17" i="18"/>
  <c r="K17" i="18"/>
  <c r="J17" i="18"/>
  <c r="L16" i="18"/>
  <c r="K16" i="18"/>
  <c r="J16" i="18"/>
  <c r="L15" i="18"/>
  <c r="K15" i="18"/>
  <c r="J15" i="18"/>
  <c r="L14" i="18"/>
  <c r="K14" i="18"/>
  <c r="J14" i="18"/>
  <c r="I13" i="18"/>
  <c r="H13" i="18"/>
  <c r="G13" i="18"/>
  <c r="F13" i="18"/>
  <c r="E13" i="18"/>
  <c r="I12" i="18"/>
  <c r="H12" i="18"/>
  <c r="G12" i="18"/>
  <c r="F12" i="18"/>
  <c r="E12" i="18"/>
  <c r="I11" i="18"/>
  <c r="H11" i="18"/>
  <c r="G11" i="18"/>
  <c r="F11" i="18"/>
  <c r="E11" i="18"/>
  <c r="I10" i="18"/>
  <c r="H10" i="18"/>
  <c r="G10" i="18"/>
  <c r="F10" i="18"/>
  <c r="E10" i="18"/>
  <c r="I9" i="18"/>
  <c r="H9" i="18"/>
  <c r="G9" i="18"/>
  <c r="F9" i="18"/>
  <c r="E9" i="18"/>
  <c r="I8" i="18"/>
  <c r="H8" i="18"/>
  <c r="G8" i="18"/>
  <c r="F8" i="18"/>
  <c r="E8" i="18"/>
  <c r="I7" i="18"/>
  <c r="G7" i="18"/>
  <c r="E7" i="18"/>
  <c r="C7" i="18"/>
  <c r="L109" i="18" l="1"/>
  <c r="J109" i="18"/>
  <c r="L121" i="18"/>
  <c r="J121" i="18"/>
  <c r="H7" i="18"/>
  <c r="L133" i="18"/>
  <c r="J133" i="18"/>
  <c r="F7" i="18"/>
  <c r="L7" i="18" s="1"/>
  <c r="K127" i="18"/>
  <c r="K109" i="18"/>
  <c r="K103" i="18"/>
  <c r="K61" i="18"/>
  <c r="L55" i="18"/>
  <c r="L37" i="18"/>
  <c r="K91" i="18"/>
  <c r="K73" i="18"/>
  <c r="L67" i="18"/>
  <c r="K25" i="18"/>
  <c r="L19" i="18"/>
  <c r="K13" i="18"/>
  <c r="L97" i="18"/>
  <c r="K115" i="18"/>
  <c r="L85" i="18"/>
  <c r="K79" i="18"/>
  <c r="K12" i="18"/>
  <c r="K31" i="18"/>
  <c r="K49" i="18"/>
  <c r="K8" i="18"/>
  <c r="K9" i="18"/>
  <c r="K11" i="18"/>
  <c r="K121" i="18"/>
  <c r="K10" i="18"/>
  <c r="K133" i="18"/>
  <c r="K7" i="18"/>
  <c r="J7" i="18"/>
  <c r="J8" i="18"/>
  <c r="L8" i="18"/>
  <c r="J9" i="18"/>
  <c r="L9" i="18"/>
  <c r="J10" i="18"/>
  <c r="L10" i="18"/>
  <c r="J11" i="18"/>
  <c r="L11" i="18"/>
  <c r="J12" i="18"/>
  <c r="L12" i="18"/>
  <c r="J13" i="18"/>
  <c r="L13" i="18"/>
  <c r="K19" i="18"/>
  <c r="J25" i="18"/>
  <c r="L25" i="18"/>
  <c r="J31" i="18"/>
  <c r="L31" i="18"/>
  <c r="K37" i="18"/>
  <c r="K43" i="18"/>
  <c r="J49" i="18"/>
  <c r="L49" i="18"/>
  <c r="K55" i="18"/>
  <c r="J61" i="18"/>
  <c r="L61" i="18"/>
  <c r="K67" i="18"/>
  <c r="J73" i="18"/>
  <c r="L73" i="18"/>
  <c r="L79" i="18"/>
  <c r="K85" i="18"/>
  <c r="J91" i="18"/>
  <c r="L91" i="18"/>
  <c r="K97" i="18"/>
  <c r="J103" i="18"/>
  <c r="L103" i="18"/>
  <c r="J115" i="18"/>
  <c r="L115" i="18"/>
  <c r="J127" i="18"/>
  <c r="L127" i="18"/>
  <c r="J19" i="18"/>
  <c r="J37" i="18"/>
  <c r="J43" i="18"/>
  <c r="J55" i="18"/>
  <c r="J67" i="18"/>
  <c r="J85" i="18"/>
  <c r="J97" i="18"/>
</calcChain>
</file>

<file path=xl/sharedStrings.xml><?xml version="1.0" encoding="utf-8"?>
<sst xmlns="http://schemas.openxmlformats.org/spreadsheetml/2006/main" count="260" uniqueCount="109">
  <si>
    <t>№ п/п</t>
  </si>
  <si>
    <t>Целевые показатели</t>
  </si>
  <si>
    <t>Ответственные исполнители              (Ф.И.О.  телефон)</t>
  </si>
  <si>
    <t>Источники финансирования</t>
  </si>
  <si>
    <t>% исполнения к плану</t>
  </si>
  <si>
    <t>план</t>
  </si>
  <si>
    <t>всего:</t>
  </si>
  <si>
    <t>Федеральный бюджет</t>
  </si>
  <si>
    <t>бюджет автономного округа</t>
  </si>
  <si>
    <t>бюджет муниципального образования</t>
  </si>
  <si>
    <t>Привлеченные средства</t>
  </si>
  <si>
    <t>в т.ч.     КАПы</t>
  </si>
  <si>
    <t xml:space="preserve">Наименование  муниципальной  программы </t>
  </si>
  <si>
    <t>Наименование мероприятий программы</t>
  </si>
  <si>
    <t>план на 2014 год</t>
  </si>
  <si>
    <t>на 01.01.2014</t>
  </si>
  <si>
    <t>Кассовое исполнение</t>
  </si>
  <si>
    <t xml:space="preserve">Причины отклонения </t>
  </si>
  <si>
    <t>Остаток 2013 года</t>
  </si>
  <si>
    <t>= гр.7/гр.6*100</t>
  </si>
  <si>
    <t>% финансирования к плану</t>
  </si>
  <si>
    <t>= гр.8/гр.7*100</t>
  </si>
  <si>
    <t>= гр.8/гр.6*100</t>
  </si>
  <si>
    <t>Исполнение 
(% исполнения к плану)</t>
  </si>
  <si>
    <t>Приложение №2</t>
  </si>
  <si>
    <t>Нефтеюганского района</t>
  </si>
  <si>
    <t>от "_____"____________2014 №________</t>
  </si>
  <si>
    <t>Главный бухгалтер</t>
  </si>
  <si>
    <t>Руководитель</t>
  </si>
  <si>
    <t>Исполнитель</t>
  </si>
  <si>
    <t>№ телефона</t>
  </si>
  <si>
    <t>% исполнения к  лимиту финансированию</t>
  </si>
  <si>
    <t>Отчет о ходе реализации  муниципальных программ  и ведомственных  целевых программ   Нефтеюганского района.</t>
  </si>
  <si>
    <t>Результаты реализации,  причины отклонения, проблемные вопросы (по каждому мероприятию)</t>
  </si>
  <si>
    <t>Лимит финансирования</t>
  </si>
  <si>
    <t xml:space="preserve">к письму  администрации </t>
  </si>
  <si>
    <t>"Образование 21 века на 2014 - 2020 годы"</t>
  </si>
  <si>
    <t>"Развитие культуры Нефтеюганского района на 2014 -2020 годы"</t>
  </si>
  <si>
    <t>"Доступная среда муниципального образования Нефтеюганский район на 2014 - 2020 годы"</t>
  </si>
  <si>
    <t>"Информационное  общество - Югра  на  2014 - 2020 годы на  территории  муниципального образования  Нефтеюганский район"</t>
  </si>
  <si>
    <t>"Развитие физической  культуры  и  спорта в Нефтеюганском  районе на  2014 - 2020 годы"</t>
  </si>
  <si>
    <t>"Развитие агропромышленного комплекса и рынков сельскохозяйственной продукции, сырья и продовольствия Нефтеюганского района в 2014-2020 годах"</t>
  </si>
  <si>
    <t>"Социально-экономическое развитие населения района из числа коренных малочисленных народов Севера Нефтеюганского района на 2014–2020 годы"</t>
  </si>
  <si>
    <t>"Доступное жилье - жителям Нефтеюганского района в 2014-2020 годах"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</si>
  <si>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2014 - 2020 годы"</t>
  </si>
  <si>
    <t>"Обеспечение прав и законных интересов населения   Нефтеюганского  района Ханты-Мансийского автономного округа-Югры в отдельных сферах жизнедеятельности   в  2014 - 2020  годы"</t>
  </si>
  <si>
    <t>"Защита населения и территорий от чрезвычайных ситуаций, обеспечение пожарной безопасности в  Нефтеюганском районе на 2014-2020 годы"</t>
  </si>
  <si>
    <t>"Обеспечение экологической безопасности Нефтеюганского района  на 2014-2020 годы"</t>
  </si>
  <si>
    <t>"Развитие гражданского общества Нефтеюганского   района  на  2014 – 2020 годы"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</si>
  <si>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2014-2020 годы"</t>
  </si>
  <si>
    <t>"Развитие транспортной системы   Нефтеюганского   района на   2014 - 2020 годы"</t>
  </si>
  <si>
    <t>"Управление имуществом муниципального образования Нефтеюганский район на 2014 - 2020 годы"</t>
  </si>
  <si>
    <t>"Управление  муниципальными финансами в   Нефтеюганском  районе  на 2014 - 2020 годы"</t>
  </si>
  <si>
    <t>"Улучшение  условий и охраны  труда, развитие социального  партнёрства в муниципальном  образование  Нефтеюганский  район на 2014 - 2020 годы"</t>
  </si>
  <si>
    <t>"Социальная поддержка жителей  Нефтеюганского района  на 2014-2020 годы"</t>
  </si>
  <si>
    <t>"Совершенствование  муниципального  управления  Нефтеюганского  района на 2014  - 2020 годы"</t>
  </si>
  <si>
    <t>% исполнения к плану (согласно сетевого графика)</t>
  </si>
  <si>
    <t>10 
= гр.9/гр.8*100</t>
  </si>
  <si>
    <t>11
= гр.9/гр.7*100</t>
  </si>
  <si>
    <t xml:space="preserve">Количество  муниципальных  программ </t>
  </si>
  <si>
    <t xml:space="preserve">Всего 21 </t>
  </si>
  <si>
    <t>Количество мероприятий  по программ</t>
  </si>
  <si>
    <t>Количество мероприятий</t>
  </si>
  <si>
    <t>7 целевых показателей</t>
  </si>
  <si>
    <t>4 целевых показателя</t>
  </si>
  <si>
    <t>3 целевых показателя</t>
  </si>
  <si>
    <t>5 целевых показателей</t>
  </si>
  <si>
    <t>1 целевой показатель</t>
  </si>
  <si>
    <t>18 целевых показателей</t>
  </si>
  <si>
    <t>6 целевых показателей</t>
  </si>
  <si>
    <t>4 целевых показателей</t>
  </si>
  <si>
    <t>12</t>
  </si>
  <si>
    <t>Примечание</t>
  </si>
  <si>
    <t>Пайвина С.Д.
223811
Кофанова О.А.
223279</t>
  </si>
  <si>
    <t>Елисеева Н.Н.
278120</t>
  </si>
  <si>
    <t xml:space="preserve">Начальник ОРИМП Травкина В.М. </t>
  </si>
  <si>
    <t>Начальник отдела по транспорту и дорогам
Любиев Н.А.
250-144</t>
  </si>
  <si>
    <t>Отдел социально-трудовых отношений:
Захаров А.А.
250218
Рошка И.В.
238014</t>
  </si>
  <si>
    <t xml:space="preserve">Департамент образования и молодежной политики. 
Кулага Е.Л. 
254541
</t>
  </si>
  <si>
    <t>3 целевых показателей</t>
  </si>
  <si>
    <t>7 целевых показателя</t>
  </si>
  <si>
    <t>110 целевых показателей</t>
  </si>
  <si>
    <t xml:space="preserve">Председатель  комитета по экономической политике и предпринимательству
И.М.Шумейко
250179
</t>
  </si>
  <si>
    <t xml:space="preserve">Председатель комитета по экономической политике и предпринимательству
И.М.Шумейко
250179
</t>
  </si>
  <si>
    <t>Начальник управления по связям с 
общественностью
Т.Г.Котова
250-164</t>
  </si>
  <si>
    <t xml:space="preserve">Лимит финансирования </t>
  </si>
  <si>
    <t>12
= гр.9/гр.6*100</t>
  </si>
  <si>
    <t>План (согласно сетевого графика)</t>
  </si>
  <si>
    <t>% исполнения к уточненному плану</t>
  </si>
  <si>
    <t xml:space="preserve">План на 2014 год
</t>
  </si>
  <si>
    <t xml:space="preserve">Уточненный план на 2014 год
</t>
  </si>
  <si>
    <t>Низкий процент исполнения  за счет  пункта  1.1 -   средства не используются в связи с несоответствием вида расхода (НРБОУ ДОД ДЮСШ Нептун осуществляет расходы в области физическая культура и спорта,  средства по виду расходов бюджетной классификации (1101).  Средства утверждены  по классификации  общее образование ( 0702).   Рассматривается вопрос об изменении вида расходов, после будет произведена переброска кассовых расходов  и освобождение благотворительных средств (из расходов по организации турнира по гребле на обласах)  для дальнейшего использования на мероприятия.</t>
  </si>
  <si>
    <t>Председатель комитета гражданской защиты населения Нефтеюганского района А.М.Сычёв 250162</t>
  </si>
  <si>
    <t>Отклонения по пунктам:
- п.1.6 -  в декабре запланирована  оплата за проект освоения лесов и проект рекультивации нарушенных земель. Остаток  денежных средств будет возвращен в бюджет гп Пойковский.
- п.2.1 - ведётся сбор коммерческих предложений на приобретение оборудования для службы спасателей.</t>
  </si>
  <si>
    <t>500,0 тыс.рублей (благотворительность) поступили 23.12.2014, будут исполняться в 2015 году (услуги авиатранспорта)</t>
  </si>
  <si>
    <t>Причинами отклонения являются:
-  отсутствие финансирования из бюджета автономного округа для погашения потребности в субсидиях за 2014 г.,
- отсутствие финансирования на строительство плоскостных спортивных сооружений и развитие распределительных газовых сетей.</t>
  </si>
  <si>
    <r>
      <rPr>
        <b/>
        <sz val="20"/>
        <color rgb="FFFF0000"/>
        <rFont val="Times New Roman"/>
        <family val="1"/>
        <charset val="204"/>
      </rPr>
      <t>За период реализации муниципальной программы изменения в программу не вносились, не смотря на неоднократное изменение финансирования.</t>
    </r>
    <r>
      <rPr>
        <sz val="20"/>
        <color rgb="FFFF0000"/>
        <rFont val="Times New Roman"/>
        <family val="1"/>
        <charset val="204"/>
      </rPr>
      <t xml:space="preserve">
Низкий процент исполнения  за счет  пунктов:
- 1.1 -  возврат с ФСС за больничный лист за 1 квартал 42,13 тыс.руб...  В течении года оформлено 105 дней  за счет сохранения без содержания  по личному заявлению работников. 
- 1.4 -  заключенный договор  был расторгнут, по инициативе  "Исполнителя",  в связи с отсутствием перечня требуемой мебели.  Для проведения аукциона была проведена процедура определения начальной максимальной цены, заявка отклонена из-за отсутствия коммерческих предложений.
- 1.8 - оплата по заключенным  контрактам  и договорам  производится   по факту получения товара. Планируется получение и оплата  до 20 декабря.
- 3.1,  3.2  - внесены изменения в план работы комитета, мероприятия перенесены на  декабрь.</t>
    </r>
  </si>
  <si>
    <r>
      <rPr>
        <sz val="16"/>
        <rFont val="Times New Roman"/>
        <family val="1"/>
        <charset val="204"/>
      </rPr>
      <t>Председатель
комитета по жилищной политике
Мага А.В.
256-851</t>
    </r>
    <r>
      <rPr>
        <sz val="18"/>
        <rFont val="Times New Roman"/>
        <family val="1"/>
        <charset val="204"/>
      </rPr>
      <t xml:space="preserve">
</t>
    </r>
  </si>
  <si>
    <t>Начальник отдела по сельскому хозяйству
Березецкая Ю.Н.
250-242</t>
  </si>
  <si>
    <t>Председатель комитета по физической культуре и спорту Абрамович В.В.
278107
Моисеенко А.Е.
275992</t>
  </si>
  <si>
    <t xml:space="preserve"> Начальник УИТ и АР Радьков А.А.
250151
Еременко М.В.
290003</t>
  </si>
  <si>
    <t>Отдел социально-трудовых отношений:
Захаров А.А.
250218
Кытманова Д.М.
225561</t>
  </si>
  <si>
    <t xml:space="preserve">Заместители директора департамента финансов
Московкина Л.Д.
250146
Курова Н.В.
250196 </t>
  </si>
  <si>
    <t>Председатель комитета по управлению  муниципальным имуществом
Большакова О.Н.
290043</t>
  </si>
  <si>
    <t>Зам. председателя комитета по делам народов Севера, охраны окружающей среды и водных ресурсов
Голдобин В.Г.
250238</t>
  </si>
  <si>
    <t xml:space="preserve">Секретарь административной комиссии
Хамитова С.А. 
290001
</t>
  </si>
  <si>
    <t>За 2014 год исполнение по муниципальной программе составляет 
3 042,0 тыс.рублей (или 93,5 %). Неосвоенные денежные  средства бюджета автономного округа в размере 212, 5 тыс.рублей возвращены в Департамент финансов ХМАО-Югры.</t>
  </si>
  <si>
    <t>за 2014 год</t>
  </si>
  <si>
    <t>"Профилактика экстремизма, гармонизация межэтнических и межкультурных отношений в Нефтеюганском районе  на 2014-2020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</si>
</sst>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_ ;\-#,##0.0\ "/>
    <numFmt numFmtId="165" formatCode="0.0"/>
    <numFmt numFmtId="166" formatCode="_(* #,##0.00_);_(* \(#,##0.00\);_(* &quot;-&quot;??_);_(@_)"/>
    <numFmt numFmtId="167" formatCode="_-* #,##0.0_р_._-;\-* #,##0.0_р_._-;_-* &quot;-&quot;?_р_._-;_-@_-"/>
    <numFmt numFmtId="169" formatCode="_-* #,##0.000_р_._-;\-* #,##0.000_р_._-;_-* &quot;-&quot;???_р_.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3"/>
      <name val="Times New Roman"/>
      <family val="1"/>
      <charset val="204"/>
    </font>
    <font>
      <sz val="12"/>
      <color indexed="10"/>
      <name val="Calibri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indexed="8"/>
      <name val="Calibri"/>
      <family val="2"/>
    </font>
    <font>
      <sz val="18"/>
      <color theme="1"/>
      <name val="Times New Roman"/>
      <family val="1"/>
      <charset val="204"/>
    </font>
    <font>
      <sz val="26"/>
      <color theme="1"/>
      <name val="Calibri"/>
      <family val="2"/>
      <scheme val="minor"/>
    </font>
    <font>
      <sz val="18"/>
      <name val="Calibri"/>
      <family val="2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24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20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3">
    <xf numFmtId="0" fontId="0" fillId="0" borderId="0"/>
    <xf numFmtId="0" fontId="8" fillId="0" borderId="0"/>
    <xf numFmtId="43" fontId="12" fillId="0" borderId="0" applyFont="0" applyFill="0" applyBorder="0" applyAlignment="0" applyProtection="0"/>
    <xf numFmtId="0" fontId="16" fillId="0" borderId="0"/>
    <xf numFmtId="0" fontId="16" fillId="0" borderId="0"/>
    <xf numFmtId="0" fontId="8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43" fontId="2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8" fillId="0" borderId="0" xfId="1"/>
    <xf numFmtId="0" fontId="9" fillId="2" borderId="5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textRotation="90" wrapText="1"/>
    </xf>
    <xf numFmtId="164" fontId="11" fillId="4" borderId="1" xfId="2" applyNumberFormat="1" applyFont="1" applyFill="1" applyBorder="1" applyAlignment="1">
      <alignment horizontal="center" vertical="center"/>
    </xf>
    <xf numFmtId="165" fontId="11" fillId="4" borderId="1" xfId="2" applyNumberFormat="1" applyFont="1" applyFill="1" applyBorder="1" applyAlignment="1">
      <alignment horizontal="center" vertical="center" wrapText="1"/>
    </xf>
    <xf numFmtId="2" fontId="11" fillId="4" borderId="1" xfId="2" applyNumberFormat="1" applyFont="1" applyFill="1" applyBorder="1" applyAlignment="1">
      <alignment horizontal="center" vertical="center"/>
    </xf>
    <xf numFmtId="16" fontId="10" fillId="3" borderId="1" xfId="1" applyNumberFormat="1" applyFont="1" applyFill="1" applyBorder="1" applyAlignment="1">
      <alignment horizontal="center" vertical="center" textRotation="90" wrapText="1"/>
    </xf>
    <xf numFmtId="164" fontId="10" fillId="3" borderId="1" xfId="2" applyNumberFormat="1" applyFont="1" applyFill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165" fontId="11" fillId="5" borderId="1" xfId="2" applyNumberFormat="1" applyFont="1" applyFill="1" applyBorder="1" applyAlignment="1">
      <alignment horizontal="center" vertical="center" wrapText="1"/>
    </xf>
    <xf numFmtId="2" fontId="11" fillId="5" borderId="1" xfId="2" applyNumberFormat="1" applyFont="1" applyFill="1" applyBorder="1" applyAlignment="1">
      <alignment horizontal="center" vertical="center"/>
    </xf>
    <xf numFmtId="164" fontId="10" fillId="0" borderId="1" xfId="2" applyNumberFormat="1" applyFont="1" applyBorder="1" applyAlignment="1">
      <alignment horizontal="center" vertical="center"/>
    </xf>
    <xf numFmtId="2" fontId="10" fillId="3" borderId="1" xfId="2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textRotation="90" wrapText="1"/>
    </xf>
    <xf numFmtId="0" fontId="9" fillId="0" borderId="7" xfId="1" applyFont="1" applyBorder="1" applyAlignment="1">
      <alignment horizontal="center" vertical="center" wrapText="1"/>
    </xf>
    <xf numFmtId="2" fontId="11" fillId="5" borderId="7" xfId="2" applyNumberFormat="1" applyFont="1" applyFill="1" applyBorder="1" applyAlignment="1">
      <alignment horizontal="center" vertical="center"/>
    </xf>
    <xf numFmtId="2" fontId="11" fillId="5" borderId="6" xfId="2" applyNumberFormat="1" applyFont="1" applyFill="1" applyBorder="1" applyAlignment="1">
      <alignment horizontal="center" vertical="center"/>
    </xf>
    <xf numFmtId="49" fontId="9" fillId="2" borderId="5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vertical="center"/>
    </xf>
    <xf numFmtId="2" fontId="11" fillId="5" borderId="5" xfId="2" applyNumberFormat="1" applyFont="1" applyFill="1" applyBorder="1" applyAlignment="1">
      <alignment horizontal="center" vertical="center"/>
    </xf>
    <xf numFmtId="0" fontId="10" fillId="5" borderId="7" xfId="1" applyFont="1" applyFill="1" applyBorder="1" applyAlignment="1">
      <alignment horizontal="center" vertical="center"/>
    </xf>
    <xf numFmtId="0" fontId="19" fillId="0" borderId="0" xfId="0" applyFont="1"/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23" fillId="0" borderId="0" xfId="0" applyFont="1"/>
    <xf numFmtId="0" fontId="0" fillId="0" borderId="0" xfId="0"/>
    <xf numFmtId="49" fontId="9" fillId="5" borderId="1" xfId="1" applyNumberFormat="1" applyFont="1" applyFill="1" applyBorder="1" applyAlignment="1">
      <alignment horizontal="center" vertical="center" wrapText="1"/>
    </xf>
    <xf numFmtId="0" fontId="0" fillId="5" borderId="0" xfId="0" applyFill="1"/>
    <xf numFmtId="0" fontId="23" fillId="6" borderId="0" xfId="0" applyFont="1" applyFill="1"/>
    <xf numFmtId="0" fontId="9" fillId="2" borderId="1" xfId="15" applyFont="1" applyFill="1" applyBorder="1" applyAlignment="1">
      <alignment horizontal="center" vertical="center" wrapText="1"/>
    </xf>
    <xf numFmtId="0" fontId="10" fillId="2" borderId="1" xfId="15" applyFont="1" applyFill="1" applyBorder="1" applyAlignment="1">
      <alignment horizontal="center" vertical="center" wrapText="1"/>
    </xf>
    <xf numFmtId="49" fontId="9" fillId="2" borderId="1" xfId="15" applyNumberFormat="1" applyFont="1" applyFill="1" applyBorder="1" applyAlignment="1">
      <alignment horizontal="center" vertical="center" wrapText="1"/>
    </xf>
    <xf numFmtId="0" fontId="30" fillId="0" borderId="0" xfId="0" applyFont="1"/>
    <xf numFmtId="167" fontId="31" fillId="0" borderId="0" xfId="1" applyNumberFormat="1" applyFont="1"/>
    <xf numFmtId="0" fontId="32" fillId="0" borderId="0" xfId="0" applyFont="1"/>
    <xf numFmtId="167" fontId="33" fillId="4" borderId="1" xfId="2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36" fillId="2" borderId="1" xfId="1" applyNumberFormat="1" applyFont="1" applyFill="1" applyBorder="1" applyAlignment="1">
      <alignment horizontal="center" vertical="center" wrapText="1"/>
    </xf>
    <xf numFmtId="167" fontId="34" fillId="3" borderId="1" xfId="2" applyNumberFormat="1" applyFont="1" applyFill="1" applyBorder="1" applyAlignment="1">
      <alignment horizontal="center" vertical="center" wrapText="1"/>
    </xf>
    <xf numFmtId="167" fontId="33" fillId="0" borderId="1" xfId="2" applyNumberFormat="1" applyFont="1" applyFill="1" applyBorder="1" applyAlignment="1">
      <alignment horizontal="center" vertical="center" wrapText="1"/>
    </xf>
    <xf numFmtId="167" fontId="33" fillId="5" borderId="1" xfId="2" applyNumberFormat="1" applyFont="1" applyFill="1" applyBorder="1" applyAlignment="1">
      <alignment horizontal="center" vertical="center" wrapText="1"/>
    </xf>
    <xf numFmtId="167" fontId="34" fillId="0" borderId="1" xfId="1" applyNumberFormat="1" applyFont="1" applyFill="1" applyBorder="1" applyAlignment="1">
      <alignment horizontal="center" vertical="center" wrapText="1"/>
    </xf>
    <xf numFmtId="167" fontId="34" fillId="5" borderId="1" xfId="1" applyNumberFormat="1" applyFont="1" applyFill="1" applyBorder="1" applyAlignment="1">
      <alignment horizontal="center" vertical="center" wrapText="1"/>
    </xf>
    <xf numFmtId="0" fontId="39" fillId="0" borderId="1" xfId="1" applyFont="1" applyFill="1" applyBorder="1" applyAlignment="1">
      <alignment horizontal="center" vertical="center" textRotation="90" wrapText="1"/>
    </xf>
    <xf numFmtId="16" fontId="28" fillId="3" borderId="1" xfId="1" applyNumberFormat="1" applyFont="1" applyFill="1" applyBorder="1" applyAlignment="1">
      <alignment horizontal="center" vertical="center" textRotation="90" wrapText="1"/>
    </xf>
    <xf numFmtId="0" fontId="28" fillId="3" borderId="1" xfId="1" applyFont="1" applyFill="1" applyBorder="1" applyAlignment="1">
      <alignment horizontal="center" vertical="center" textRotation="90" wrapText="1"/>
    </xf>
    <xf numFmtId="0" fontId="39" fillId="3" borderId="1" xfId="1" applyFont="1" applyFill="1" applyBorder="1" applyAlignment="1">
      <alignment horizontal="center" vertical="center" textRotation="90" wrapText="1"/>
    </xf>
    <xf numFmtId="16" fontId="28" fillId="0" borderId="1" xfId="1" applyNumberFormat="1" applyFont="1" applyFill="1" applyBorder="1" applyAlignment="1">
      <alignment horizontal="center" vertical="center" textRotation="90" wrapText="1"/>
    </xf>
    <xf numFmtId="0" fontId="28" fillId="0" borderId="1" xfId="1" applyFont="1" applyFill="1" applyBorder="1" applyAlignment="1">
      <alignment horizontal="center" vertical="center" textRotation="90" wrapText="1"/>
    </xf>
    <xf numFmtId="0" fontId="9" fillId="0" borderId="1" xfId="1" applyFont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/>
    </xf>
    <xf numFmtId="0" fontId="29" fillId="0" borderId="1" xfId="1" applyFont="1" applyBorder="1" applyAlignment="1">
      <alignment horizontal="center" vertical="center" wrapText="1"/>
    </xf>
    <xf numFmtId="167" fontId="34" fillId="5" borderId="1" xfId="2" applyNumberFormat="1" applyFont="1" applyFill="1" applyBorder="1" applyAlignment="1">
      <alignment horizontal="center" vertical="center" wrapText="1"/>
    </xf>
    <xf numFmtId="167" fontId="34" fillId="0" borderId="1" xfId="112" applyNumberFormat="1" applyFont="1" applyFill="1" applyBorder="1" applyAlignment="1">
      <alignment horizontal="center" vertical="center" wrapText="1"/>
    </xf>
    <xf numFmtId="167" fontId="34" fillId="3" borderId="1" xfId="112" applyNumberFormat="1" applyFont="1" applyFill="1" applyBorder="1" applyAlignment="1">
      <alignment horizontal="center" vertical="center" wrapText="1"/>
    </xf>
    <xf numFmtId="167" fontId="34" fillId="3" borderId="1" xfId="125" applyNumberFormat="1" applyFont="1" applyFill="1" applyBorder="1" applyAlignment="1">
      <alignment horizontal="center" vertical="center" wrapText="1"/>
    </xf>
    <xf numFmtId="0" fontId="26" fillId="2" borderId="1" xfId="15" applyFont="1" applyFill="1" applyBorder="1" applyAlignment="1">
      <alignment horizontal="center" vertical="center" wrapText="1"/>
    </xf>
    <xf numFmtId="0" fontId="25" fillId="2" borderId="1" xfId="15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164" fontId="10" fillId="0" borderId="5" xfId="2" applyNumberFormat="1" applyFont="1" applyFill="1" applyBorder="1" applyAlignment="1">
      <alignment horizontal="center" vertical="center" wrapText="1"/>
    </xf>
    <xf numFmtId="164" fontId="10" fillId="0" borderId="7" xfId="2" applyNumberFormat="1" applyFont="1" applyFill="1" applyBorder="1" applyAlignment="1">
      <alignment horizontal="center" vertical="center" wrapText="1"/>
    </xf>
    <xf numFmtId="164" fontId="10" fillId="0" borderId="6" xfId="2" applyNumberFormat="1" applyFont="1" applyFill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165" fontId="13" fillId="0" borderId="5" xfId="1" applyNumberFormat="1" applyFont="1" applyFill="1" applyBorder="1" applyAlignment="1">
      <alignment horizontal="left" vertical="top" wrapText="1"/>
    </xf>
    <xf numFmtId="165" fontId="13" fillId="0" borderId="7" xfId="1" applyNumberFormat="1" applyFont="1" applyFill="1" applyBorder="1" applyAlignment="1">
      <alignment horizontal="left" vertical="top" wrapText="1"/>
    </xf>
    <xf numFmtId="165" fontId="13" fillId="0" borderId="6" xfId="1" applyNumberFormat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/>
    </xf>
    <xf numFmtId="0" fontId="10" fillId="5" borderId="6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5" fillId="0" borderId="1" xfId="95" applyFont="1" applyFill="1" applyBorder="1" applyAlignment="1">
      <alignment horizontal="center" vertical="center" wrapText="1"/>
    </xf>
    <xf numFmtId="0" fontId="25" fillId="0" borderId="1" xfId="95" applyFont="1" applyBorder="1" applyAlignment="1">
      <alignment horizontal="center" vertical="center" wrapText="1"/>
    </xf>
    <xf numFmtId="169" fontId="25" fillId="0" borderId="1" xfId="15" applyNumberFormat="1" applyFont="1" applyFill="1" applyBorder="1" applyAlignment="1">
      <alignment horizontal="center" vertical="center" wrapText="1"/>
    </xf>
    <xf numFmtId="169" fontId="27" fillId="0" borderId="1" xfId="15" applyNumberFormat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 wrapText="1"/>
    </xf>
    <xf numFmtId="0" fontId="26" fillId="0" borderId="1" xfId="95" applyFont="1" applyBorder="1" applyAlignment="1">
      <alignment horizontal="center" vertical="center" wrapText="1"/>
    </xf>
    <xf numFmtId="169" fontId="20" fillId="0" borderId="1" xfId="15" applyNumberFormat="1" applyFont="1" applyFill="1" applyBorder="1" applyAlignment="1">
      <alignment horizontal="center" vertical="center" wrapText="1"/>
    </xf>
    <xf numFmtId="169" fontId="20" fillId="0" borderId="1" xfId="15" applyNumberFormat="1" applyFont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0" fillId="0" borderId="1" xfId="24" applyFont="1" applyFill="1" applyBorder="1" applyAlignment="1">
      <alignment horizontal="center" vertical="center" wrapText="1"/>
    </xf>
    <xf numFmtId="0" fontId="24" fillId="0" borderId="1" xfId="24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9" fillId="3" borderId="1" xfId="1" applyFont="1" applyFill="1" applyBorder="1" applyAlignment="1">
      <alignment horizontal="center" vertical="center"/>
    </xf>
    <xf numFmtId="0" fontId="29" fillId="0" borderId="1" xfId="1" applyFont="1" applyBorder="1" applyAlignment="1">
      <alignment horizontal="center" vertical="center" wrapText="1"/>
    </xf>
    <xf numFmtId="0" fontId="34" fillId="3" borderId="1" xfId="1" applyFont="1" applyFill="1" applyBorder="1" applyAlignment="1">
      <alignment horizontal="center" vertical="center" wrapText="1"/>
    </xf>
    <xf numFmtId="0" fontId="34" fillId="5" borderId="1" xfId="1" applyFont="1" applyFill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 wrapText="1"/>
    </xf>
    <xf numFmtId="49" fontId="33" fillId="5" borderId="1" xfId="2" applyNumberFormat="1" applyFont="1" applyFill="1" applyBorder="1" applyAlignment="1">
      <alignment horizontal="center" vertical="center"/>
    </xf>
    <xf numFmtId="2" fontId="34" fillId="5" borderId="1" xfId="2" applyNumberFormat="1" applyFont="1" applyFill="1" applyBorder="1" applyAlignment="1">
      <alignment horizontal="center" vertical="center" wrapText="1"/>
    </xf>
    <xf numFmtId="0" fontId="34" fillId="0" borderId="1" xfId="1" applyFont="1" applyFill="1" applyBorder="1" applyAlignment="1">
      <alignment horizontal="center" vertical="center" wrapText="1"/>
    </xf>
    <xf numFmtId="2" fontId="34" fillId="5" borderId="1" xfId="2" applyNumberFormat="1" applyFont="1" applyFill="1" applyBorder="1" applyAlignment="1">
      <alignment horizontal="left" vertical="center" wrapText="1"/>
    </xf>
    <xf numFmtId="0" fontId="41" fillId="0" borderId="0" xfId="0" applyFont="1" applyAlignment="1">
      <alignment horizontal="center"/>
    </xf>
    <xf numFmtId="0" fontId="26" fillId="0" borderId="1" xfId="1" applyFont="1" applyBorder="1" applyAlignment="1">
      <alignment horizontal="center" vertical="center" wrapText="1"/>
    </xf>
    <xf numFmtId="0" fontId="42" fillId="2" borderId="1" xfId="15" applyFont="1" applyFill="1" applyBorder="1" applyAlignment="1">
      <alignment horizontal="center" vertical="center"/>
    </xf>
    <xf numFmtId="0" fontId="25" fillId="5" borderId="1" xfId="1" applyFont="1" applyFill="1" applyBorder="1" applyAlignment="1">
      <alignment horizontal="center" vertical="center"/>
    </xf>
    <xf numFmtId="0" fontId="25" fillId="5" borderId="1" xfId="1" applyFont="1" applyFill="1" applyBorder="1" applyAlignment="1">
      <alignment horizontal="center" vertical="center" wrapText="1"/>
    </xf>
    <xf numFmtId="49" fontId="40" fillId="8" borderId="1" xfId="2" applyNumberFormat="1" applyFont="1" applyFill="1" applyBorder="1" applyAlignment="1">
      <alignment horizontal="left" vertical="center" wrapText="1"/>
    </xf>
    <xf numFmtId="49" fontId="40" fillId="6" borderId="1" xfId="2" applyNumberFormat="1" applyFont="1" applyFill="1" applyBorder="1" applyAlignment="1">
      <alignment horizontal="left" vertical="center" wrapText="1"/>
    </xf>
    <xf numFmtId="49" fontId="34" fillId="7" borderId="1" xfId="2" applyNumberFormat="1" applyFont="1" applyFill="1" applyBorder="1" applyAlignment="1">
      <alignment horizontal="left" vertical="center" wrapText="1"/>
    </xf>
    <xf numFmtId="49" fontId="40" fillId="6" borderId="5" xfId="2" applyNumberFormat="1" applyFont="1" applyFill="1" applyBorder="1" applyAlignment="1">
      <alignment horizontal="left" vertical="center" wrapText="1"/>
    </xf>
    <xf numFmtId="49" fontId="40" fillId="6" borderId="7" xfId="2" applyNumberFormat="1" applyFont="1" applyFill="1" applyBorder="1" applyAlignment="1">
      <alignment horizontal="left" vertical="center" wrapText="1"/>
    </xf>
    <xf numFmtId="49" fontId="40" fillId="6" borderId="6" xfId="2" applyNumberFormat="1" applyFont="1" applyFill="1" applyBorder="1" applyAlignment="1">
      <alignment horizontal="left" vertical="center" wrapText="1"/>
    </xf>
    <xf numFmtId="49" fontId="34" fillId="6" borderId="1" xfId="2" applyNumberFormat="1" applyFont="1" applyFill="1" applyBorder="1" applyAlignment="1">
      <alignment horizontal="left" vertical="center" wrapText="1"/>
    </xf>
    <xf numFmtId="0" fontId="40" fillId="6" borderId="1" xfId="2" applyNumberFormat="1" applyFont="1" applyFill="1" applyBorder="1" applyAlignment="1">
      <alignment horizontal="left" vertical="center" wrapText="1"/>
    </xf>
    <xf numFmtId="49" fontId="37" fillId="7" borderId="1" xfId="2" applyNumberFormat="1" applyFont="1" applyFill="1" applyBorder="1" applyAlignment="1">
      <alignment horizontal="left" vertical="center" wrapText="1"/>
    </xf>
    <xf numFmtId="49" fontId="40" fillId="7" borderId="1" xfId="2" applyNumberFormat="1" applyFont="1" applyFill="1" applyBorder="1" applyAlignment="1">
      <alignment horizontal="left" vertical="center" wrapText="1"/>
    </xf>
    <xf numFmtId="49" fontId="40" fillId="7" borderId="1" xfId="2" applyNumberFormat="1" applyFont="1" applyFill="1" applyBorder="1" applyAlignment="1">
      <alignment horizontal="left" vertical="center"/>
    </xf>
    <xf numFmtId="49" fontId="34" fillId="8" borderId="1" xfId="2" applyNumberFormat="1" applyFont="1" applyFill="1" applyBorder="1" applyAlignment="1">
      <alignment horizontal="left" vertical="center" wrapText="1"/>
    </xf>
    <xf numFmtId="167" fontId="40" fillId="7" borderId="1" xfId="2" applyNumberFormat="1" applyFont="1" applyFill="1" applyBorder="1" applyAlignment="1">
      <alignment horizontal="left" vertical="center" wrapText="1"/>
    </xf>
    <xf numFmtId="167" fontId="40" fillId="8" borderId="1" xfId="2" applyNumberFormat="1" applyFont="1" applyFill="1" applyBorder="1" applyAlignment="1">
      <alignment horizontal="left" vertical="center" wrapText="1"/>
    </xf>
    <xf numFmtId="167" fontId="40" fillId="8" borderId="1" xfId="2" applyNumberFormat="1" applyFont="1" applyFill="1" applyBorder="1" applyAlignment="1">
      <alignment horizontal="left" vertical="center"/>
    </xf>
    <xf numFmtId="167" fontId="33" fillId="7" borderId="1" xfId="2" applyNumberFormat="1" applyFont="1" applyFill="1" applyBorder="1" applyAlignment="1">
      <alignment horizontal="center" vertical="center"/>
    </xf>
    <xf numFmtId="167" fontId="34" fillId="7" borderId="1" xfId="2" applyNumberFormat="1" applyFont="1" applyFill="1" applyBorder="1" applyAlignment="1">
      <alignment horizontal="left" vertical="center" wrapText="1"/>
    </xf>
    <xf numFmtId="0" fontId="38" fillId="7" borderId="1" xfId="0" applyFont="1" applyFill="1" applyBorder="1" applyAlignment="1">
      <alignment horizontal="left" vertical="center" wrapText="1"/>
    </xf>
    <xf numFmtId="49" fontId="40" fillId="8" borderId="5" xfId="2" applyNumberFormat="1" applyFont="1" applyFill="1" applyBorder="1" applyAlignment="1">
      <alignment horizontal="left" vertical="center" wrapText="1"/>
    </xf>
    <xf numFmtId="49" fontId="40" fillId="8" borderId="7" xfId="2" applyNumberFormat="1" applyFont="1" applyFill="1" applyBorder="1" applyAlignment="1">
      <alignment horizontal="left" vertical="center" wrapText="1"/>
    </xf>
    <xf numFmtId="49" fontId="40" fillId="8" borderId="6" xfId="2" applyNumberFormat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</cellXfs>
  <cellStyles count="133">
    <cellStyle name="Обычный" xfId="0" builtinId="0"/>
    <cellStyle name="Обычный 2" xfId="3"/>
    <cellStyle name="Обычный 2 2" xfId="1"/>
    <cellStyle name="Обычный 2 2 10" xfId="79"/>
    <cellStyle name="Обычный 2 2 11" xfId="95"/>
    <cellStyle name="Обычный 2 2 12" xfId="112"/>
    <cellStyle name="Обычный 2 2 2" xfId="19"/>
    <cellStyle name="Обычный 2 2 2 2" xfId="26"/>
    <cellStyle name="Обычный 2 2 2 2 2" xfId="33"/>
    <cellStyle name="Обычный 2 2 2 2 3" xfId="49"/>
    <cellStyle name="Обычный 2 2 2 2 4" xfId="66"/>
    <cellStyle name="Обычный 2 2 2 2 5" xfId="81"/>
    <cellStyle name="Обычный 2 2 2 2 6" xfId="97"/>
    <cellStyle name="Обычный 2 2 2 2 7" xfId="114"/>
    <cellStyle name="Обычный 2 2 2 3" xfId="32"/>
    <cellStyle name="Обычный 2 2 2 4" xfId="48"/>
    <cellStyle name="Обычный 2 2 2 5" xfId="65"/>
    <cellStyle name="Обычный 2 2 2 6" xfId="80"/>
    <cellStyle name="Обычный 2 2 2 7" xfId="96"/>
    <cellStyle name="Обычный 2 2 2 8" xfId="113"/>
    <cellStyle name="Обычный 2 2 3" xfId="21"/>
    <cellStyle name="Обычный 2 2 3 2" xfId="28"/>
    <cellStyle name="Обычный 2 2 3 2 2" xfId="35"/>
    <cellStyle name="Обычный 2 2 3 2 3" xfId="51"/>
    <cellStyle name="Обычный 2 2 3 2 4" xfId="68"/>
    <cellStyle name="Обычный 2 2 3 2 5" xfId="83"/>
    <cellStyle name="Обычный 2 2 3 2 6" xfId="99"/>
    <cellStyle name="Обычный 2 2 3 2 7" xfId="116"/>
    <cellStyle name="Обычный 2 2 3 3" xfId="34"/>
    <cellStyle name="Обычный 2 2 3 4" xfId="50"/>
    <cellStyle name="Обычный 2 2 3 5" xfId="67"/>
    <cellStyle name="Обычный 2 2 3 6" xfId="82"/>
    <cellStyle name="Обычный 2 2 3 7" xfId="98"/>
    <cellStyle name="Обычный 2 2 3 8" xfId="115"/>
    <cellStyle name="Обычный 2 2 4" xfId="16"/>
    <cellStyle name="Обычный 2 2 4 2" xfId="27"/>
    <cellStyle name="Обычный 2 2 4 2 2" xfId="37"/>
    <cellStyle name="Обычный 2 2 4 2 3" xfId="53"/>
    <cellStyle name="Обычный 2 2 4 2 4" xfId="70"/>
    <cellStyle name="Обычный 2 2 4 2 5" xfId="85"/>
    <cellStyle name="Обычный 2 2 4 2 6" xfId="101"/>
    <cellStyle name="Обычный 2 2 4 2 7" xfId="118"/>
    <cellStyle name="Обычный 2 2 4 3" xfId="36"/>
    <cellStyle name="Обычный 2 2 4 4" xfId="52"/>
    <cellStyle name="Обычный 2 2 4 5" xfId="69"/>
    <cellStyle name="Обычный 2 2 4 6" xfId="84"/>
    <cellStyle name="Обычный 2 2 4 7" xfId="100"/>
    <cellStyle name="Обычный 2 2 4 8" xfId="117"/>
    <cellStyle name="Обычный 2 2 5" xfId="22"/>
    <cellStyle name="Обычный 2 2 5 2" xfId="38"/>
    <cellStyle name="Обычный 2 2 5 3" xfId="54"/>
    <cellStyle name="Обычный 2 2 5 4" xfId="64"/>
    <cellStyle name="Обычный 2 2 5 5" xfId="86"/>
    <cellStyle name="Обычный 2 2 5 6" xfId="102"/>
    <cellStyle name="Обычный 2 2 5 7" xfId="119"/>
    <cellStyle name="Обычный 2 2 6" xfId="24"/>
    <cellStyle name="Обычный 2 2 6 2" xfId="39"/>
    <cellStyle name="Обычный 2 2 6 3" xfId="55"/>
    <cellStyle name="Обычный 2 2 6 4" xfId="71"/>
    <cellStyle name="Обычный 2 2 6 5" xfId="87"/>
    <cellStyle name="Обычный 2 2 6 6" xfId="103"/>
    <cellStyle name="Обычный 2 2 6 7" xfId="120"/>
    <cellStyle name="Обычный 2 2 7" xfId="31"/>
    <cellStyle name="Обычный 2 2 7 2" xfId="111"/>
    <cellStyle name="Обычный 2 2 7 3" xfId="121"/>
    <cellStyle name="Обычный 2 2 8" xfId="47"/>
    <cellStyle name="Обычный 2 2 8 2" xfId="123"/>
    <cellStyle name="Обычный 2 2 8 3" xfId="124"/>
    <cellStyle name="Обычный 2 2 8 4" xfId="125"/>
    <cellStyle name="Обычный 2 2 8 5" xfId="122"/>
    <cellStyle name="Обычный 2 2 9" xfId="63"/>
    <cellStyle name="Обычный 2 2_30-ра" xfId="15"/>
    <cellStyle name="Обычный 3" xfId="4"/>
    <cellStyle name="Обычный 4" xfId="5"/>
    <cellStyle name="Обычный 4 10" xfId="104"/>
    <cellStyle name="Обычный 4 11" xfId="126"/>
    <cellStyle name="Обычный 4 2" xfId="20"/>
    <cellStyle name="Обычный 4 2 2" xfId="29"/>
    <cellStyle name="Обычный 4 2 2 2" xfId="42"/>
    <cellStyle name="Обычный 4 2 2 3" xfId="58"/>
    <cellStyle name="Обычный 4 2 2 4" xfId="74"/>
    <cellStyle name="Обычный 4 2 2 5" xfId="90"/>
    <cellStyle name="Обычный 4 2 2 6" xfId="106"/>
    <cellStyle name="Обычный 4 2 2 7" xfId="128"/>
    <cellStyle name="Обычный 4 2 3" xfId="41"/>
    <cellStyle name="Обычный 4 2 4" xfId="57"/>
    <cellStyle name="Обычный 4 2 5" xfId="73"/>
    <cellStyle name="Обычный 4 2 6" xfId="89"/>
    <cellStyle name="Обычный 4 2 7" xfId="105"/>
    <cellStyle name="Обычный 4 2 8" xfId="127"/>
    <cellStyle name="Обычный 4 3" xfId="17"/>
    <cellStyle name="Обычный 4 3 2" xfId="30"/>
    <cellStyle name="Обычный 4 3 2 2" xfId="44"/>
    <cellStyle name="Обычный 4 3 2 3" xfId="60"/>
    <cellStyle name="Обычный 4 3 2 4" xfId="76"/>
    <cellStyle name="Обычный 4 3 2 5" xfId="92"/>
    <cellStyle name="Обычный 4 3 2 6" xfId="108"/>
    <cellStyle name="Обычный 4 3 2 7" xfId="130"/>
    <cellStyle name="Обычный 4 3 3" xfId="43"/>
    <cellStyle name="Обычный 4 3 4" xfId="59"/>
    <cellStyle name="Обычный 4 3 5" xfId="75"/>
    <cellStyle name="Обычный 4 3 6" xfId="91"/>
    <cellStyle name="Обычный 4 3 7" xfId="107"/>
    <cellStyle name="Обычный 4 3 8" xfId="129"/>
    <cellStyle name="Обычный 4 4" xfId="23"/>
    <cellStyle name="Обычный 4 4 2" xfId="45"/>
    <cellStyle name="Обычный 4 4 3" xfId="61"/>
    <cellStyle name="Обычный 4 4 4" xfId="77"/>
    <cellStyle name="Обычный 4 4 5" xfId="93"/>
    <cellStyle name="Обычный 4 4 6" xfId="109"/>
    <cellStyle name="Обычный 4 4 7" xfId="131"/>
    <cellStyle name="Обычный 4 5" xfId="25"/>
    <cellStyle name="Обычный 4 5 2" xfId="46"/>
    <cellStyle name="Обычный 4 5 3" xfId="62"/>
    <cellStyle name="Обычный 4 5 4" xfId="78"/>
    <cellStyle name="Обычный 4 5 5" xfId="94"/>
    <cellStyle name="Обычный 4 5 6" xfId="110"/>
    <cellStyle name="Обычный 4 5 7" xfId="132"/>
    <cellStyle name="Обычный 4 6" xfId="40"/>
    <cellStyle name="Обычный 4 7" xfId="56"/>
    <cellStyle name="Обычный 4 8" xfId="72"/>
    <cellStyle name="Обычный 4 9" xfId="88"/>
    <cellStyle name="Процентный 2" xfId="6"/>
    <cellStyle name="Процентный 2 2" xfId="7"/>
    <cellStyle name="Процентный 3" xfId="8"/>
    <cellStyle name="Процентный 4" xfId="9"/>
    <cellStyle name="Финансовый 2" xfId="10"/>
    <cellStyle name="Финансовый 2 2" xfId="2"/>
    <cellStyle name="Финансовый 3" xfId="11"/>
    <cellStyle name="Финансовый 3 2" xfId="12"/>
    <cellStyle name="Финансовый 4" xfId="13"/>
    <cellStyle name="Финансовый 5" xfId="14"/>
    <cellStyle name="Финансовый 6" xfId="18"/>
  </cellStyles>
  <dxfs count="0"/>
  <tableStyles count="0" defaultTableStyle="TableStyleMedium2" defaultPivotStyle="PivotStyleMedium9"/>
  <colors>
    <mruColors>
      <color rgb="FF9999FF"/>
      <color rgb="FFF56B1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139"/>
  <sheetViews>
    <sheetView tabSelected="1" zoomScale="37" zoomScaleNormal="37" workbookViewId="0">
      <selection activeCell="AC15" sqref="AC15"/>
    </sheetView>
  </sheetViews>
  <sheetFormatPr defaultRowHeight="18.75" outlineLevelCol="1" x14ac:dyDescent="0.3"/>
  <cols>
    <col min="1" max="1" width="10.140625" style="34" customWidth="1"/>
    <col min="2" max="2" width="37.140625" style="27" customWidth="1"/>
    <col min="3" max="4" width="15.85546875" style="27" customWidth="1"/>
    <col min="5" max="5" width="29.28515625" style="27" customWidth="1"/>
    <col min="6" max="6" width="28.28515625" style="27" customWidth="1"/>
    <col min="7" max="7" width="31.7109375" style="27" customWidth="1"/>
    <col min="8" max="8" width="32" style="27" customWidth="1"/>
    <col min="9" max="9" width="27.28515625" style="27" customWidth="1"/>
    <col min="10" max="10" width="26.85546875" style="27" customWidth="1"/>
    <col min="11" max="11" width="27.28515625" style="27" customWidth="1"/>
    <col min="12" max="12" width="24" style="27" customWidth="1"/>
    <col min="13" max="13" width="0.140625" style="27" customWidth="1"/>
    <col min="14" max="14" width="30.140625" style="27" customWidth="1"/>
    <col min="15" max="15" width="21.140625" style="27" customWidth="1"/>
    <col min="16" max="18" width="9.140625" style="27"/>
    <col min="19" max="19" width="16.5703125" style="27" customWidth="1"/>
    <col min="20" max="20" width="9.140625" style="27"/>
    <col min="21" max="21" width="9.5703125" style="27" hidden="1" customWidth="1" outlineLevel="1"/>
    <col min="22" max="22" width="9.140625" style="27" collapsed="1"/>
    <col min="23" max="16384" width="9.140625" style="27"/>
  </cols>
  <sheetData>
    <row r="1" spans="1:21" ht="23.45" customHeight="1" x14ac:dyDescent="0.3">
      <c r="O1" s="20"/>
    </row>
    <row r="2" spans="1:21" ht="36" customHeight="1" x14ac:dyDescent="0.45">
      <c r="A2" s="114" t="s">
        <v>32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1" ht="23.45" customHeight="1" x14ac:dyDescent="0.3"/>
    <row r="4" spans="1:21" s="1" customFormat="1" ht="45" customHeight="1" x14ac:dyDescent="0.25">
      <c r="A4" s="115" t="s">
        <v>0</v>
      </c>
      <c r="B4" s="115" t="s">
        <v>59</v>
      </c>
      <c r="C4" s="115" t="s">
        <v>61</v>
      </c>
      <c r="D4" s="115" t="s">
        <v>3</v>
      </c>
      <c r="E4" s="116" t="s">
        <v>107</v>
      </c>
      <c r="F4" s="116"/>
      <c r="G4" s="116"/>
      <c r="H4" s="116"/>
      <c r="I4" s="116"/>
      <c r="J4" s="116"/>
      <c r="K4" s="116"/>
      <c r="L4" s="116"/>
      <c r="M4" s="117" t="s">
        <v>72</v>
      </c>
      <c r="N4" s="118" t="s">
        <v>62</v>
      </c>
      <c r="O4" s="115" t="s">
        <v>2</v>
      </c>
    </row>
    <row r="5" spans="1:21" s="1" customFormat="1" ht="93.75" customHeight="1" x14ac:dyDescent="0.25">
      <c r="A5" s="115"/>
      <c r="B5" s="115"/>
      <c r="C5" s="115"/>
      <c r="D5" s="115"/>
      <c r="E5" s="58" t="s">
        <v>89</v>
      </c>
      <c r="F5" s="58" t="s">
        <v>90</v>
      </c>
      <c r="G5" s="59" t="s">
        <v>87</v>
      </c>
      <c r="H5" s="58" t="s">
        <v>85</v>
      </c>
      <c r="I5" s="58" t="s">
        <v>16</v>
      </c>
      <c r="J5" s="58" t="s">
        <v>31</v>
      </c>
      <c r="K5" s="58" t="s">
        <v>56</v>
      </c>
      <c r="L5" s="58" t="s">
        <v>88</v>
      </c>
      <c r="M5" s="117"/>
      <c r="N5" s="118"/>
      <c r="O5" s="115"/>
    </row>
    <row r="6" spans="1:21" s="1" customFormat="1" ht="48.75" customHeight="1" x14ac:dyDescent="0.25">
      <c r="A6" s="53">
        <v>1</v>
      </c>
      <c r="B6" s="51">
        <v>2</v>
      </c>
      <c r="C6" s="51">
        <v>3</v>
      </c>
      <c r="D6" s="51">
        <v>4</v>
      </c>
      <c r="E6" s="31">
        <v>5</v>
      </c>
      <c r="F6" s="31">
        <v>6</v>
      </c>
      <c r="G6" s="32">
        <v>7</v>
      </c>
      <c r="H6" s="31">
        <v>8</v>
      </c>
      <c r="I6" s="31">
        <v>9</v>
      </c>
      <c r="J6" s="33" t="s">
        <v>57</v>
      </c>
      <c r="K6" s="33" t="s">
        <v>58</v>
      </c>
      <c r="L6" s="33" t="s">
        <v>86</v>
      </c>
      <c r="M6" s="28" t="s">
        <v>71</v>
      </c>
      <c r="N6" s="52">
        <v>13</v>
      </c>
      <c r="O6" s="51">
        <v>14</v>
      </c>
    </row>
    <row r="7" spans="1:21" s="1" customFormat="1" ht="99.75" customHeight="1" x14ac:dyDescent="0.25">
      <c r="A7" s="106"/>
      <c r="B7" s="109" t="s">
        <v>60</v>
      </c>
      <c r="C7" s="109">
        <f>C13+C19+C25+C31+C37+C43+C49+C55+C61+C67+C73+C79+C85+C91+C97+C103+C109+C115+C121+C127+C133</f>
        <v>200</v>
      </c>
      <c r="D7" s="45" t="s">
        <v>6</v>
      </c>
      <c r="E7" s="37">
        <f>E13+E19+E25+E31+E37+E43+E49+E55+E61+E67+E73+E79+E85+E91+E97+E103+E109+E115+E121+E127+E133</f>
        <v>4774092.0997099988</v>
      </c>
      <c r="F7" s="37">
        <f t="shared" ref="F7:I7" si="0">F13+F19+F25+F31+F37+F43+F49+F55+F61+F67+F73+F79+F85+F91+F97+F103+F109+F115+F121+F127+F133</f>
        <v>3782235.7321800007</v>
      </c>
      <c r="G7" s="37">
        <f t="shared" si="0"/>
        <v>3487372.7053400003</v>
      </c>
      <c r="H7" s="37">
        <f t="shared" si="0"/>
        <v>3725344.7818199997</v>
      </c>
      <c r="I7" s="37">
        <f t="shared" si="0"/>
        <v>3506246.9964999994</v>
      </c>
      <c r="J7" s="37">
        <f>IF(I7=0, ,I7/H7*100)</f>
        <v>94.118724624114904</v>
      </c>
      <c r="K7" s="37">
        <f t="shared" ref="K7:K70" si="1">IF(I7=0,0,I7/G7*100)</f>
        <v>100.5412180674322</v>
      </c>
      <c r="L7" s="37">
        <f t="shared" ref="L7:L70" si="2">IF(I7=0,0,I7/F7*100)</f>
        <v>92.703026590018297</v>
      </c>
      <c r="M7" s="110"/>
      <c r="N7" s="108" t="s">
        <v>81</v>
      </c>
      <c r="O7" s="61"/>
    </row>
    <row r="8" spans="1:21" s="1" customFormat="1" ht="99.75" customHeight="1" x14ac:dyDescent="0.25">
      <c r="A8" s="106"/>
      <c r="B8" s="109"/>
      <c r="C8" s="109"/>
      <c r="D8" s="46" t="s">
        <v>7</v>
      </c>
      <c r="E8" s="39">
        <f t="shared" ref="E8:I12" si="3">E14+E20+E26+E32+E38+E44+E50+E56+E62+E68+E74+E80+E86+E92+E98+E104+E110+E116+E122+E128+E134</f>
        <v>21779.700000000004</v>
      </c>
      <c r="F8" s="39">
        <f t="shared" si="3"/>
        <v>17611.2</v>
      </c>
      <c r="G8" s="39">
        <f t="shared" si="3"/>
        <v>17555.5</v>
      </c>
      <c r="H8" s="39">
        <f t="shared" si="3"/>
        <v>17608.334999999999</v>
      </c>
      <c r="I8" s="39">
        <f t="shared" si="3"/>
        <v>17608.334999999999</v>
      </c>
      <c r="J8" s="39">
        <f t="shared" ref="J8:J71" si="4">IF(I8=0, ,I8/H8*100)</f>
        <v>100</v>
      </c>
      <c r="K8" s="39">
        <f t="shared" si="1"/>
        <v>100.30095981316396</v>
      </c>
      <c r="L8" s="39">
        <f t="shared" si="2"/>
        <v>99.983731943308797</v>
      </c>
      <c r="M8" s="110"/>
      <c r="N8" s="108"/>
      <c r="O8" s="61"/>
    </row>
    <row r="9" spans="1:21" s="1" customFormat="1" ht="99.75" customHeight="1" x14ac:dyDescent="0.25">
      <c r="A9" s="106"/>
      <c r="B9" s="109"/>
      <c r="C9" s="109"/>
      <c r="D9" s="46" t="s">
        <v>8</v>
      </c>
      <c r="E9" s="39">
        <f t="shared" si="3"/>
        <v>1753689.9500000002</v>
      </c>
      <c r="F9" s="39">
        <f t="shared" si="3"/>
        <v>1780795.4299999997</v>
      </c>
      <c r="G9" s="39">
        <f t="shared" si="3"/>
        <v>1782021.6499999997</v>
      </c>
      <c r="H9" s="39">
        <f t="shared" si="3"/>
        <v>1768992.0918599996</v>
      </c>
      <c r="I9" s="39">
        <f t="shared" si="3"/>
        <v>1756163.8714299996</v>
      </c>
      <c r="J9" s="39">
        <f t="shared" si="4"/>
        <v>99.274828842422252</v>
      </c>
      <c r="K9" s="39">
        <f t="shared" si="1"/>
        <v>98.548963837223852</v>
      </c>
      <c r="L9" s="39">
        <f t="shared" si="2"/>
        <v>98.616822676257641</v>
      </c>
      <c r="M9" s="110"/>
      <c r="N9" s="108"/>
      <c r="O9" s="61"/>
    </row>
    <row r="10" spans="1:21" s="1" customFormat="1" ht="120" customHeight="1" x14ac:dyDescent="0.25">
      <c r="A10" s="106"/>
      <c r="B10" s="109"/>
      <c r="C10" s="109"/>
      <c r="D10" s="46" t="s">
        <v>9</v>
      </c>
      <c r="E10" s="39">
        <f t="shared" si="3"/>
        <v>1646260.4404800003</v>
      </c>
      <c r="F10" s="39">
        <f t="shared" si="3"/>
        <v>1926116.6031800001</v>
      </c>
      <c r="G10" s="39">
        <f t="shared" si="3"/>
        <v>1652307.4063400002</v>
      </c>
      <c r="H10" s="39">
        <f t="shared" si="3"/>
        <v>1910174.6929600001</v>
      </c>
      <c r="I10" s="39">
        <f t="shared" si="3"/>
        <v>1703905.1280700001</v>
      </c>
      <c r="J10" s="39">
        <f t="shared" si="4"/>
        <v>89.201533993188576</v>
      </c>
      <c r="K10" s="39">
        <f t="shared" si="1"/>
        <v>103.12276768427088</v>
      </c>
      <c r="L10" s="39">
        <f t="shared" si="2"/>
        <v>88.463238687464141</v>
      </c>
      <c r="M10" s="110"/>
      <c r="N10" s="108"/>
      <c r="O10" s="61"/>
    </row>
    <row r="11" spans="1:21" s="1" customFormat="1" ht="97.5" customHeight="1" x14ac:dyDescent="0.35">
      <c r="A11" s="106"/>
      <c r="B11" s="109"/>
      <c r="C11" s="109"/>
      <c r="D11" s="47" t="s">
        <v>10</v>
      </c>
      <c r="E11" s="39">
        <f t="shared" si="3"/>
        <v>1352362.00923</v>
      </c>
      <c r="F11" s="39">
        <f t="shared" si="3"/>
        <v>57712.499000000003</v>
      </c>
      <c r="G11" s="39">
        <f t="shared" si="3"/>
        <v>35488.149000000005</v>
      </c>
      <c r="H11" s="39">
        <f t="shared" si="3"/>
        <v>28569.661999999997</v>
      </c>
      <c r="I11" s="39">
        <f t="shared" si="3"/>
        <v>28569.661999999997</v>
      </c>
      <c r="J11" s="39">
        <f t="shared" si="4"/>
        <v>100</v>
      </c>
      <c r="K11" s="39">
        <f t="shared" si="1"/>
        <v>80.504796122220938</v>
      </c>
      <c r="L11" s="39">
        <f t="shared" si="2"/>
        <v>49.503422126981533</v>
      </c>
      <c r="M11" s="110"/>
      <c r="N11" s="108"/>
      <c r="O11" s="61"/>
      <c r="S11" s="35"/>
    </row>
    <row r="12" spans="1:21" s="1" customFormat="1" ht="77.25" customHeight="1" x14ac:dyDescent="0.25">
      <c r="A12" s="106"/>
      <c r="B12" s="109"/>
      <c r="C12" s="109"/>
      <c r="D12" s="47" t="s">
        <v>11</v>
      </c>
      <c r="E12" s="39">
        <f t="shared" si="3"/>
        <v>12724.41172</v>
      </c>
      <c r="F12" s="39">
        <f t="shared" si="3"/>
        <v>12724.41</v>
      </c>
      <c r="G12" s="39">
        <f t="shared" si="3"/>
        <v>12724.41</v>
      </c>
      <c r="H12" s="39">
        <f t="shared" si="3"/>
        <v>11809.4</v>
      </c>
      <c r="I12" s="39">
        <f>I18+I24+I30+I36+I42+I48+I54+I60+I66+I72+I78+I84+I90+I96+I102+I108+I114+I120+I126+I132+I138</f>
        <v>8320.7999999999993</v>
      </c>
      <c r="J12" s="39">
        <f t="shared" si="4"/>
        <v>70.459125781157383</v>
      </c>
      <c r="K12" s="39">
        <f t="shared" si="1"/>
        <v>65.392422909981676</v>
      </c>
      <c r="L12" s="39">
        <f t="shared" si="2"/>
        <v>65.392422909981676</v>
      </c>
      <c r="M12" s="110"/>
      <c r="N12" s="108"/>
      <c r="O12" s="61"/>
    </row>
    <row r="13" spans="1:21" ht="99.75" customHeight="1" x14ac:dyDescent="0.25">
      <c r="A13" s="105">
        <v>1</v>
      </c>
      <c r="B13" s="107" t="s">
        <v>36</v>
      </c>
      <c r="C13" s="107">
        <v>25</v>
      </c>
      <c r="D13" s="48" t="s">
        <v>6</v>
      </c>
      <c r="E13" s="37">
        <f>E14+E15+E16+E17</f>
        <v>1587889.0502799999</v>
      </c>
      <c r="F13" s="37">
        <f>F14+F15+F16+F17</f>
        <v>1457613.01856</v>
      </c>
      <c r="G13" s="37">
        <f t="shared" ref="G13:I13" si="5">G14+G15+G16+G17</f>
        <v>1457613.01856</v>
      </c>
      <c r="H13" s="37">
        <f t="shared" si="5"/>
        <v>1444295.9413499997</v>
      </c>
      <c r="I13" s="37">
        <f t="shared" si="5"/>
        <v>1436267.4393499999</v>
      </c>
      <c r="J13" s="37">
        <f t="shared" si="4"/>
        <v>99.444123481196272</v>
      </c>
      <c r="K13" s="37">
        <f t="shared" si="1"/>
        <v>98.53557981863473</v>
      </c>
      <c r="L13" s="37">
        <f t="shared" si="2"/>
        <v>98.53557981863473</v>
      </c>
      <c r="M13" s="119"/>
      <c r="N13" s="108" t="s">
        <v>68</v>
      </c>
      <c r="O13" s="101" t="s">
        <v>73</v>
      </c>
    </row>
    <row r="14" spans="1:21" ht="99.75" customHeight="1" x14ac:dyDescent="0.25">
      <c r="A14" s="105"/>
      <c r="B14" s="107"/>
      <c r="C14" s="107"/>
      <c r="D14" s="46" t="s">
        <v>7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1">
        <f t="shared" si="4"/>
        <v>0</v>
      </c>
      <c r="K14" s="41">
        <f t="shared" si="1"/>
        <v>0</v>
      </c>
      <c r="L14" s="41">
        <f t="shared" si="2"/>
        <v>0</v>
      </c>
      <c r="M14" s="119"/>
      <c r="N14" s="108"/>
      <c r="O14" s="102"/>
    </row>
    <row r="15" spans="1:21" ht="99.75" customHeight="1" x14ac:dyDescent="0.5">
      <c r="A15" s="105"/>
      <c r="B15" s="107"/>
      <c r="C15" s="107"/>
      <c r="D15" s="46" t="s">
        <v>8</v>
      </c>
      <c r="E15" s="40">
        <v>1086868.98</v>
      </c>
      <c r="F15" s="40">
        <v>956592.98</v>
      </c>
      <c r="G15" s="40">
        <v>956592.98</v>
      </c>
      <c r="H15" s="40">
        <v>955754.89999999991</v>
      </c>
      <c r="I15" s="40">
        <v>951218.098</v>
      </c>
      <c r="J15" s="41">
        <f t="shared" si="4"/>
        <v>99.525317421862042</v>
      </c>
      <c r="K15" s="41">
        <f t="shared" si="1"/>
        <v>99.438122366317188</v>
      </c>
      <c r="L15" s="41">
        <f t="shared" si="2"/>
        <v>99.438122366317188</v>
      </c>
      <c r="M15" s="119"/>
      <c r="N15" s="108"/>
      <c r="O15" s="102"/>
      <c r="U15" s="26">
        <v>18</v>
      </c>
    </row>
    <row r="16" spans="1:21" ht="108" customHeight="1" x14ac:dyDescent="0.5">
      <c r="A16" s="105"/>
      <c r="B16" s="107"/>
      <c r="C16" s="107"/>
      <c r="D16" s="46" t="s">
        <v>9</v>
      </c>
      <c r="E16" s="40">
        <v>483515.92128000001</v>
      </c>
      <c r="F16" s="40">
        <v>483515.88956000004</v>
      </c>
      <c r="G16" s="40">
        <v>483515.88956000004</v>
      </c>
      <c r="H16" s="40">
        <v>471277.97934999998</v>
      </c>
      <c r="I16" s="40">
        <v>467786.27934999997</v>
      </c>
      <c r="J16" s="41">
        <f t="shared" si="4"/>
        <v>99.259099692114646</v>
      </c>
      <c r="K16" s="41">
        <f t="shared" si="1"/>
        <v>96.746826619428361</v>
      </c>
      <c r="L16" s="41">
        <f t="shared" si="2"/>
        <v>96.746826619428361</v>
      </c>
      <c r="M16" s="119"/>
      <c r="N16" s="108"/>
      <c r="O16" s="102"/>
      <c r="U16" s="26">
        <v>7</v>
      </c>
    </row>
    <row r="17" spans="1:21" ht="97.5" customHeight="1" x14ac:dyDescent="0.5">
      <c r="A17" s="105"/>
      <c r="B17" s="107"/>
      <c r="C17" s="107"/>
      <c r="D17" s="47" t="s">
        <v>10</v>
      </c>
      <c r="E17" s="40">
        <v>17504.149000000001</v>
      </c>
      <c r="F17" s="40">
        <v>17504.149000000001</v>
      </c>
      <c r="G17" s="40">
        <v>17504.149000000001</v>
      </c>
      <c r="H17" s="40">
        <v>17263.061999999998</v>
      </c>
      <c r="I17" s="40">
        <v>17263.061999999998</v>
      </c>
      <c r="J17" s="41">
        <f t="shared" si="4"/>
        <v>100</v>
      </c>
      <c r="K17" s="41">
        <f t="shared" si="1"/>
        <v>98.622686541345118</v>
      </c>
      <c r="L17" s="41">
        <f t="shared" si="2"/>
        <v>98.622686541345118</v>
      </c>
      <c r="M17" s="119"/>
      <c r="N17" s="108"/>
      <c r="O17" s="102"/>
      <c r="S17" s="35"/>
      <c r="U17" s="26"/>
    </row>
    <row r="18" spans="1:21" ht="86.25" customHeight="1" x14ac:dyDescent="0.5">
      <c r="A18" s="105"/>
      <c r="B18" s="107"/>
      <c r="C18" s="107"/>
      <c r="D18" s="47" t="s">
        <v>11</v>
      </c>
      <c r="E18" s="40">
        <v>12724.41172</v>
      </c>
      <c r="F18" s="40">
        <v>12724.41</v>
      </c>
      <c r="G18" s="40">
        <v>12724.41</v>
      </c>
      <c r="H18" s="40">
        <v>11809.4</v>
      </c>
      <c r="I18" s="40">
        <v>8320.7999999999993</v>
      </c>
      <c r="J18" s="41">
        <f t="shared" si="4"/>
        <v>70.459125781157383</v>
      </c>
      <c r="K18" s="41">
        <f t="shared" si="1"/>
        <v>65.392422909981676</v>
      </c>
      <c r="L18" s="41">
        <f t="shared" si="2"/>
        <v>65.392422909981676</v>
      </c>
      <c r="M18" s="119"/>
      <c r="N18" s="108"/>
      <c r="O18" s="102"/>
      <c r="U18" s="26"/>
    </row>
    <row r="19" spans="1:21" ht="105.75" customHeight="1" x14ac:dyDescent="0.5">
      <c r="A19" s="105">
        <v>2</v>
      </c>
      <c r="B19" s="107" t="s">
        <v>38</v>
      </c>
      <c r="C19" s="107">
        <v>9</v>
      </c>
      <c r="D19" s="48" t="s">
        <v>6</v>
      </c>
      <c r="E19" s="37">
        <f>E20+E21+E22+E23</f>
        <v>6239.77</v>
      </c>
      <c r="F19" s="37">
        <f>F20+F21+F22+F23</f>
        <v>1035.8</v>
      </c>
      <c r="G19" s="37">
        <f t="shared" ref="G19:I19" si="6">G20+G21+G22+G23</f>
        <v>1035.8</v>
      </c>
      <c r="H19" s="37">
        <f t="shared" si="6"/>
        <v>1035.8</v>
      </c>
      <c r="I19" s="37">
        <f t="shared" si="6"/>
        <v>1031.4296300000001</v>
      </c>
      <c r="J19" s="37">
        <f t="shared" si="4"/>
        <v>99.578068159876437</v>
      </c>
      <c r="K19" s="37">
        <f t="shared" si="1"/>
        <v>99.578068159876437</v>
      </c>
      <c r="L19" s="37">
        <f t="shared" si="2"/>
        <v>99.578068159876437</v>
      </c>
      <c r="M19" s="121"/>
      <c r="N19" s="108" t="s">
        <v>63</v>
      </c>
      <c r="O19" s="99" t="s">
        <v>77</v>
      </c>
      <c r="U19" s="26"/>
    </row>
    <row r="20" spans="1:21" ht="105.75" customHeight="1" x14ac:dyDescent="0.5">
      <c r="A20" s="105"/>
      <c r="B20" s="107"/>
      <c r="C20" s="107"/>
      <c r="D20" s="46" t="s">
        <v>7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1">
        <f t="shared" si="4"/>
        <v>0</v>
      </c>
      <c r="K20" s="41">
        <f t="shared" si="1"/>
        <v>0</v>
      </c>
      <c r="L20" s="41">
        <f t="shared" si="2"/>
        <v>0</v>
      </c>
      <c r="M20" s="121"/>
      <c r="N20" s="108"/>
      <c r="O20" s="100"/>
      <c r="U20" s="26"/>
    </row>
    <row r="21" spans="1:21" ht="105.75" customHeight="1" x14ac:dyDescent="0.5">
      <c r="A21" s="105"/>
      <c r="B21" s="107"/>
      <c r="C21" s="107"/>
      <c r="D21" s="46" t="s">
        <v>8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1">
        <f t="shared" si="4"/>
        <v>0</v>
      </c>
      <c r="K21" s="41">
        <f t="shared" si="1"/>
        <v>0</v>
      </c>
      <c r="L21" s="41">
        <f t="shared" si="2"/>
        <v>0</v>
      </c>
      <c r="M21" s="121"/>
      <c r="N21" s="108"/>
      <c r="O21" s="100"/>
      <c r="U21" s="26">
        <v>7</v>
      </c>
    </row>
    <row r="22" spans="1:21" ht="105.75" customHeight="1" x14ac:dyDescent="0.5">
      <c r="A22" s="105"/>
      <c r="B22" s="107"/>
      <c r="C22" s="107"/>
      <c r="D22" s="46" t="s">
        <v>9</v>
      </c>
      <c r="E22" s="40">
        <v>1035.8</v>
      </c>
      <c r="F22" s="40">
        <v>1035.8</v>
      </c>
      <c r="G22" s="40">
        <v>1035.8</v>
      </c>
      <c r="H22" s="40">
        <v>1035.8</v>
      </c>
      <c r="I22" s="40">
        <v>1031.4296300000001</v>
      </c>
      <c r="J22" s="41">
        <f t="shared" si="4"/>
        <v>99.578068159876437</v>
      </c>
      <c r="K22" s="41">
        <f t="shared" si="1"/>
        <v>99.578068159876437</v>
      </c>
      <c r="L22" s="41">
        <f t="shared" si="2"/>
        <v>99.578068159876437</v>
      </c>
      <c r="M22" s="121"/>
      <c r="N22" s="108"/>
      <c r="O22" s="100"/>
      <c r="U22" s="26"/>
    </row>
    <row r="23" spans="1:21" ht="105.75" customHeight="1" x14ac:dyDescent="0.5">
      <c r="A23" s="105"/>
      <c r="B23" s="107"/>
      <c r="C23" s="107"/>
      <c r="D23" s="47" t="s">
        <v>10</v>
      </c>
      <c r="E23" s="40">
        <v>5203.97</v>
      </c>
      <c r="F23" s="40">
        <v>0</v>
      </c>
      <c r="G23" s="40">
        <v>0</v>
      </c>
      <c r="H23" s="40">
        <v>0</v>
      </c>
      <c r="I23" s="40">
        <v>0</v>
      </c>
      <c r="J23" s="41">
        <f t="shared" si="4"/>
        <v>0</v>
      </c>
      <c r="K23" s="41">
        <f t="shared" si="1"/>
        <v>0</v>
      </c>
      <c r="L23" s="41">
        <f t="shared" si="2"/>
        <v>0</v>
      </c>
      <c r="M23" s="121"/>
      <c r="N23" s="108"/>
      <c r="O23" s="100"/>
      <c r="U23" s="26"/>
    </row>
    <row r="24" spans="1:21" ht="105.75" customHeight="1" x14ac:dyDescent="0.5">
      <c r="A24" s="105"/>
      <c r="B24" s="107"/>
      <c r="C24" s="107"/>
      <c r="D24" s="47" t="s">
        <v>11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1">
        <f t="shared" si="4"/>
        <v>0</v>
      </c>
      <c r="K24" s="41">
        <f t="shared" si="1"/>
        <v>0</v>
      </c>
      <c r="L24" s="41">
        <f t="shared" si="2"/>
        <v>0</v>
      </c>
      <c r="M24" s="121"/>
      <c r="N24" s="108"/>
      <c r="O24" s="100"/>
      <c r="U24" s="26"/>
    </row>
    <row r="25" spans="1:21" ht="105.75" customHeight="1" x14ac:dyDescent="0.5">
      <c r="A25" s="105">
        <v>3</v>
      </c>
      <c r="B25" s="107" t="s">
        <v>37</v>
      </c>
      <c r="C25" s="107">
        <v>12</v>
      </c>
      <c r="D25" s="48" t="s">
        <v>6</v>
      </c>
      <c r="E25" s="37">
        <f>E26+E27+E28+E29</f>
        <v>234522.86600000004</v>
      </c>
      <c r="F25" s="37">
        <f>F26+F27+F28+F29</f>
        <v>401306.73822999996</v>
      </c>
      <c r="G25" s="37">
        <f t="shared" ref="G25:I25" si="7">G26+G27+G28+G29</f>
        <v>145049</v>
      </c>
      <c r="H25" s="37">
        <f t="shared" si="7"/>
        <v>401306.67322999996</v>
      </c>
      <c r="I25" s="37">
        <f t="shared" si="7"/>
        <v>216963.935</v>
      </c>
      <c r="J25" s="37">
        <f t="shared" si="4"/>
        <v>54.064372579135245</v>
      </c>
      <c r="K25" s="37">
        <f t="shared" si="1"/>
        <v>149.57975235954746</v>
      </c>
      <c r="L25" s="37">
        <f t="shared" si="2"/>
        <v>54.06436382228199</v>
      </c>
      <c r="M25" s="120" t="s">
        <v>96</v>
      </c>
      <c r="N25" s="108" t="s">
        <v>63</v>
      </c>
      <c r="O25" s="86" t="s">
        <v>74</v>
      </c>
      <c r="U25" s="26"/>
    </row>
    <row r="26" spans="1:21" ht="105.75" customHeight="1" x14ac:dyDescent="0.5">
      <c r="A26" s="105"/>
      <c r="B26" s="107"/>
      <c r="C26" s="107"/>
      <c r="D26" s="46" t="s">
        <v>7</v>
      </c>
      <c r="E26" s="40">
        <v>0</v>
      </c>
      <c r="F26" s="40">
        <v>55.7</v>
      </c>
      <c r="G26" s="40">
        <v>0</v>
      </c>
      <c r="H26" s="40">
        <v>55.634999999999998</v>
      </c>
      <c r="I26" s="40">
        <v>55.634999999999998</v>
      </c>
      <c r="J26" s="41">
        <f t="shared" si="4"/>
        <v>100</v>
      </c>
      <c r="K26" s="41">
        <v>0</v>
      </c>
      <c r="L26" s="41">
        <f t="shared" si="2"/>
        <v>99.883303411131052</v>
      </c>
      <c r="M26" s="120"/>
      <c r="N26" s="108"/>
      <c r="O26" s="103"/>
      <c r="U26" s="26"/>
    </row>
    <row r="27" spans="1:21" ht="105.75" customHeight="1" x14ac:dyDescent="0.5">
      <c r="A27" s="105"/>
      <c r="B27" s="107"/>
      <c r="C27" s="107"/>
      <c r="D27" s="46" t="s">
        <v>8</v>
      </c>
      <c r="E27" s="40">
        <v>3902.1000000000004</v>
      </c>
      <c r="F27" s="40">
        <v>4012.1000000000004</v>
      </c>
      <c r="G27" s="40">
        <v>3902.1000000000004</v>
      </c>
      <c r="H27" s="40">
        <v>4012.1</v>
      </c>
      <c r="I27" s="40">
        <v>4012.1000000000004</v>
      </c>
      <c r="J27" s="41">
        <f t="shared" si="4"/>
        <v>100.00000000000003</v>
      </c>
      <c r="K27" s="41">
        <f t="shared" si="1"/>
        <v>102.81899490018196</v>
      </c>
      <c r="L27" s="41">
        <f t="shared" si="2"/>
        <v>100</v>
      </c>
      <c r="M27" s="120"/>
      <c r="N27" s="108"/>
      <c r="O27" s="103"/>
      <c r="U27" s="26"/>
    </row>
    <row r="28" spans="1:21" ht="105.75" customHeight="1" x14ac:dyDescent="0.5">
      <c r="A28" s="105"/>
      <c r="B28" s="107"/>
      <c r="C28" s="107"/>
      <c r="D28" s="46" t="s">
        <v>9</v>
      </c>
      <c r="E28" s="40">
        <v>141146.90000000002</v>
      </c>
      <c r="F28" s="40">
        <v>397238.93822999997</v>
      </c>
      <c r="G28" s="40">
        <v>141146.9</v>
      </c>
      <c r="H28" s="40">
        <v>397238.93822999997</v>
      </c>
      <c r="I28" s="40">
        <v>212896.2</v>
      </c>
      <c r="J28" s="41">
        <f t="shared" si="4"/>
        <v>53.59399079773339</v>
      </c>
      <c r="K28" s="41">
        <f t="shared" si="1"/>
        <v>150.83306824308576</v>
      </c>
      <c r="L28" s="41">
        <f t="shared" si="2"/>
        <v>53.59399079773339</v>
      </c>
      <c r="M28" s="120"/>
      <c r="N28" s="108"/>
      <c r="O28" s="103"/>
      <c r="U28" s="26"/>
    </row>
    <row r="29" spans="1:21" ht="105.75" customHeight="1" x14ac:dyDescent="0.5">
      <c r="A29" s="105"/>
      <c r="B29" s="107"/>
      <c r="C29" s="107"/>
      <c r="D29" s="47" t="s">
        <v>10</v>
      </c>
      <c r="E29" s="40">
        <v>89473.866000000009</v>
      </c>
      <c r="F29" s="40">
        <v>0</v>
      </c>
      <c r="G29" s="40">
        <v>0</v>
      </c>
      <c r="H29" s="40">
        <v>0</v>
      </c>
      <c r="I29" s="40">
        <v>0</v>
      </c>
      <c r="J29" s="41">
        <f t="shared" si="4"/>
        <v>0</v>
      </c>
      <c r="K29" s="41">
        <v>0</v>
      </c>
      <c r="L29" s="41">
        <v>0</v>
      </c>
      <c r="M29" s="120"/>
      <c r="N29" s="108"/>
      <c r="O29" s="103"/>
      <c r="U29" s="26"/>
    </row>
    <row r="30" spans="1:21" ht="105.75" customHeight="1" x14ac:dyDescent="0.5">
      <c r="A30" s="105"/>
      <c r="B30" s="107"/>
      <c r="C30" s="107"/>
      <c r="D30" s="47" t="s">
        <v>11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1">
        <f t="shared" si="4"/>
        <v>0</v>
      </c>
      <c r="K30" s="41">
        <f t="shared" si="1"/>
        <v>0</v>
      </c>
      <c r="L30" s="41">
        <f t="shared" si="2"/>
        <v>0</v>
      </c>
      <c r="M30" s="120"/>
      <c r="N30" s="108"/>
      <c r="O30" s="103"/>
      <c r="U30" s="26"/>
    </row>
    <row r="31" spans="1:21" ht="102" customHeight="1" x14ac:dyDescent="0.5">
      <c r="A31" s="104">
        <v>4</v>
      </c>
      <c r="B31" s="107" t="s">
        <v>39</v>
      </c>
      <c r="C31" s="107">
        <v>4</v>
      </c>
      <c r="D31" s="48" t="s">
        <v>6</v>
      </c>
      <c r="E31" s="37">
        <f>E32+E33+E34+E35</f>
        <v>27049.3</v>
      </c>
      <c r="F31" s="37">
        <f>F32+F33+F34+F35</f>
        <v>7151.2</v>
      </c>
      <c r="G31" s="37">
        <f t="shared" ref="G31:I31" si="8">G32+G33+G34+G35</f>
        <v>7151.2</v>
      </c>
      <c r="H31" s="37">
        <f t="shared" si="8"/>
        <v>7151.2</v>
      </c>
      <c r="I31" s="37">
        <f t="shared" si="8"/>
        <v>7140.9837800000005</v>
      </c>
      <c r="J31" s="37">
        <f t="shared" si="4"/>
        <v>99.857139780736119</v>
      </c>
      <c r="K31" s="37">
        <f t="shared" si="1"/>
        <v>99.857139780736119</v>
      </c>
      <c r="L31" s="37">
        <f t="shared" si="2"/>
        <v>99.857139780736119</v>
      </c>
      <c r="M31" s="121"/>
      <c r="N31" s="108" t="s">
        <v>64</v>
      </c>
      <c r="O31" s="86" t="s">
        <v>100</v>
      </c>
      <c r="U31" s="26"/>
    </row>
    <row r="32" spans="1:21" ht="102" customHeight="1" x14ac:dyDescent="0.5">
      <c r="A32" s="104"/>
      <c r="B32" s="107"/>
      <c r="C32" s="107"/>
      <c r="D32" s="46" t="s">
        <v>7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1">
        <f t="shared" si="4"/>
        <v>0</v>
      </c>
      <c r="K32" s="41">
        <f t="shared" si="1"/>
        <v>0</v>
      </c>
      <c r="L32" s="41">
        <f t="shared" si="2"/>
        <v>0</v>
      </c>
      <c r="M32" s="121"/>
      <c r="N32" s="108"/>
      <c r="O32" s="87"/>
      <c r="U32" s="26"/>
    </row>
    <row r="33" spans="1:22" ht="102" customHeight="1" x14ac:dyDescent="0.5">
      <c r="A33" s="104"/>
      <c r="B33" s="107"/>
      <c r="C33" s="107"/>
      <c r="D33" s="46" t="s">
        <v>8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1">
        <f t="shared" si="4"/>
        <v>0</v>
      </c>
      <c r="K33" s="41">
        <f t="shared" si="1"/>
        <v>0</v>
      </c>
      <c r="L33" s="41">
        <f t="shared" si="2"/>
        <v>0</v>
      </c>
      <c r="M33" s="121"/>
      <c r="N33" s="108"/>
      <c r="O33" s="87"/>
      <c r="U33" s="26"/>
    </row>
    <row r="34" spans="1:22" ht="102" customHeight="1" x14ac:dyDescent="0.5">
      <c r="A34" s="104"/>
      <c r="B34" s="107"/>
      <c r="C34" s="107"/>
      <c r="D34" s="46" t="s">
        <v>9</v>
      </c>
      <c r="E34" s="40">
        <v>4851.3</v>
      </c>
      <c r="F34" s="40">
        <v>7151.2</v>
      </c>
      <c r="G34" s="40">
        <v>7151.2</v>
      </c>
      <c r="H34" s="40">
        <v>7151.2</v>
      </c>
      <c r="I34" s="40">
        <v>7140.9837800000005</v>
      </c>
      <c r="J34" s="41">
        <f t="shared" si="4"/>
        <v>99.857139780736119</v>
      </c>
      <c r="K34" s="41">
        <f t="shared" si="1"/>
        <v>99.857139780736119</v>
      </c>
      <c r="L34" s="41">
        <f t="shared" si="2"/>
        <v>99.857139780736119</v>
      </c>
      <c r="M34" s="121"/>
      <c r="N34" s="108"/>
      <c r="O34" s="87"/>
      <c r="U34" s="26">
        <v>4</v>
      </c>
    </row>
    <row r="35" spans="1:22" ht="102" customHeight="1" x14ac:dyDescent="0.5">
      <c r="A35" s="104"/>
      <c r="B35" s="107"/>
      <c r="C35" s="107"/>
      <c r="D35" s="47" t="s">
        <v>10</v>
      </c>
      <c r="E35" s="54">
        <v>22198</v>
      </c>
      <c r="F35" s="54">
        <v>0</v>
      </c>
      <c r="G35" s="40">
        <v>0</v>
      </c>
      <c r="H35" s="40">
        <v>0</v>
      </c>
      <c r="I35" s="40">
        <v>0</v>
      </c>
      <c r="J35" s="41">
        <f t="shared" si="4"/>
        <v>0</v>
      </c>
      <c r="K35" s="41">
        <f t="shared" si="1"/>
        <v>0</v>
      </c>
      <c r="L35" s="41">
        <f t="shared" si="2"/>
        <v>0</v>
      </c>
      <c r="M35" s="121"/>
      <c r="N35" s="108"/>
      <c r="O35" s="87"/>
      <c r="U35" s="26"/>
    </row>
    <row r="36" spans="1:22" ht="102" customHeight="1" x14ac:dyDescent="0.5">
      <c r="A36" s="104"/>
      <c r="B36" s="107"/>
      <c r="C36" s="107"/>
      <c r="D36" s="47" t="s">
        <v>11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1">
        <f t="shared" si="4"/>
        <v>0</v>
      </c>
      <c r="K36" s="41">
        <f t="shared" si="1"/>
        <v>0</v>
      </c>
      <c r="L36" s="41">
        <f t="shared" si="2"/>
        <v>0</v>
      </c>
      <c r="M36" s="121"/>
      <c r="N36" s="108"/>
      <c r="O36" s="87"/>
      <c r="U36" s="26"/>
      <c r="V36" s="29"/>
    </row>
    <row r="37" spans="1:22" ht="102" customHeight="1" x14ac:dyDescent="0.5">
      <c r="A37" s="104">
        <v>5</v>
      </c>
      <c r="B37" s="107" t="s">
        <v>40</v>
      </c>
      <c r="C37" s="107">
        <v>7</v>
      </c>
      <c r="D37" s="48" t="s">
        <v>6</v>
      </c>
      <c r="E37" s="37">
        <f>E38+E39+E40+E41</f>
        <v>212625.72999999998</v>
      </c>
      <c r="F37" s="37">
        <f>F38+F39+F40+F41</f>
        <v>94900.902799999996</v>
      </c>
      <c r="G37" s="37">
        <f>G38+G39+G40+G41</f>
        <v>67334.064780000001</v>
      </c>
      <c r="H37" s="37">
        <f>H38+H39+H40+H41</f>
        <v>77365</v>
      </c>
      <c r="I37" s="37">
        <f>I38+I39+I40+I41</f>
        <v>74998.599999999991</v>
      </c>
      <c r="J37" s="37">
        <f t="shared" si="4"/>
        <v>96.941252504362424</v>
      </c>
      <c r="K37" s="37">
        <f t="shared" si="1"/>
        <v>111.38284944632744</v>
      </c>
      <c r="L37" s="37">
        <f t="shared" si="2"/>
        <v>79.028331435430772</v>
      </c>
      <c r="M37" s="122" t="s">
        <v>91</v>
      </c>
      <c r="N37" s="108" t="s">
        <v>65</v>
      </c>
      <c r="O37" s="101" t="s">
        <v>99</v>
      </c>
      <c r="U37" s="26"/>
    </row>
    <row r="38" spans="1:22" ht="102" customHeight="1" x14ac:dyDescent="0.5">
      <c r="A38" s="104"/>
      <c r="B38" s="107"/>
      <c r="C38" s="107"/>
      <c r="D38" s="46" t="s">
        <v>7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41">
        <f t="shared" si="4"/>
        <v>0</v>
      </c>
      <c r="K38" s="41">
        <f t="shared" si="1"/>
        <v>0</v>
      </c>
      <c r="L38" s="41">
        <f t="shared" si="2"/>
        <v>0</v>
      </c>
      <c r="M38" s="123"/>
      <c r="N38" s="108"/>
      <c r="O38" s="102"/>
      <c r="U38" s="26"/>
    </row>
    <row r="39" spans="1:22" ht="102" customHeight="1" x14ac:dyDescent="0.5">
      <c r="A39" s="104"/>
      <c r="B39" s="107"/>
      <c r="C39" s="107"/>
      <c r="D39" s="46" t="s">
        <v>8</v>
      </c>
      <c r="E39" s="57">
        <v>135371</v>
      </c>
      <c r="F39" s="57">
        <v>4746</v>
      </c>
      <c r="G39" s="57">
        <v>4246</v>
      </c>
      <c r="H39" s="57">
        <v>4312</v>
      </c>
      <c r="I39" s="57">
        <v>4312</v>
      </c>
      <c r="J39" s="41">
        <f>IF(I39=0, ,I39/H39*100)</f>
        <v>100</v>
      </c>
      <c r="K39" s="41">
        <f>IF(I39=0,0,I39/G39*100)</f>
        <v>101.55440414507773</v>
      </c>
      <c r="L39" s="41">
        <f>IF(I39=0,0,I39/F39*100)</f>
        <v>90.855457227138643</v>
      </c>
      <c r="M39" s="123"/>
      <c r="N39" s="108"/>
      <c r="O39" s="102"/>
      <c r="U39" s="26">
        <v>3</v>
      </c>
    </row>
    <row r="40" spans="1:22" ht="102" customHeight="1" x14ac:dyDescent="0.5">
      <c r="A40" s="104"/>
      <c r="B40" s="107"/>
      <c r="C40" s="107"/>
      <c r="D40" s="46" t="s">
        <v>9</v>
      </c>
      <c r="E40" s="57">
        <v>37796.93</v>
      </c>
      <c r="F40" s="57">
        <v>71209.102799999993</v>
      </c>
      <c r="G40" s="57">
        <v>63088.064780000001</v>
      </c>
      <c r="H40" s="57">
        <v>71209.100000000006</v>
      </c>
      <c r="I40" s="57">
        <v>68842.7</v>
      </c>
      <c r="J40" s="41">
        <f>IF(I40=0, ,I40/H40*100)</f>
        <v>96.676829225478187</v>
      </c>
      <c r="K40" s="41">
        <f>IF(I40=0,0,I40/G40*100)</f>
        <v>109.12159096980942</v>
      </c>
      <c r="L40" s="41">
        <f>IF(I40=0,0,I40/F40*100)</f>
        <v>96.676825424066436</v>
      </c>
      <c r="M40" s="123"/>
      <c r="N40" s="108"/>
      <c r="O40" s="102"/>
      <c r="U40" s="26"/>
    </row>
    <row r="41" spans="1:22" ht="102" customHeight="1" x14ac:dyDescent="0.5">
      <c r="A41" s="104"/>
      <c r="B41" s="107"/>
      <c r="C41" s="107"/>
      <c r="D41" s="47" t="s">
        <v>10</v>
      </c>
      <c r="E41" s="57">
        <v>39457.800000000003</v>
      </c>
      <c r="F41" s="57">
        <v>18945.8</v>
      </c>
      <c r="G41" s="57">
        <v>0</v>
      </c>
      <c r="H41" s="57">
        <v>1843.9</v>
      </c>
      <c r="I41" s="57">
        <v>1843.9</v>
      </c>
      <c r="J41" s="42">
        <f>IF(I41=0, ,I41/H41*100)</f>
        <v>100</v>
      </c>
      <c r="K41" s="42">
        <v>0</v>
      </c>
      <c r="L41" s="41">
        <f>IF(I41=0,0,I41/F41*100)</f>
        <v>9.7325000791732208</v>
      </c>
      <c r="M41" s="123"/>
      <c r="N41" s="108"/>
      <c r="O41" s="102"/>
      <c r="U41" s="26"/>
    </row>
    <row r="42" spans="1:22" ht="102" customHeight="1" x14ac:dyDescent="0.5">
      <c r="A42" s="104"/>
      <c r="B42" s="107"/>
      <c r="C42" s="107"/>
      <c r="D42" s="47" t="s">
        <v>11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41">
        <f t="shared" si="4"/>
        <v>0</v>
      </c>
      <c r="K42" s="41">
        <f t="shared" si="1"/>
        <v>0</v>
      </c>
      <c r="L42" s="41">
        <f t="shared" si="2"/>
        <v>0</v>
      </c>
      <c r="M42" s="124"/>
      <c r="N42" s="108"/>
      <c r="O42" s="102"/>
      <c r="U42" s="26"/>
    </row>
    <row r="43" spans="1:22" ht="100.5" customHeight="1" x14ac:dyDescent="0.5">
      <c r="A43" s="104">
        <v>6</v>
      </c>
      <c r="B43" s="107" t="s">
        <v>41</v>
      </c>
      <c r="C43" s="107">
        <v>14</v>
      </c>
      <c r="D43" s="48" t="s">
        <v>6</v>
      </c>
      <c r="E43" s="37">
        <f>E44+E45+E46+E47</f>
        <v>76434.599999999991</v>
      </c>
      <c r="F43" s="37">
        <f>F44+F45+F46+F47</f>
        <v>107626.6</v>
      </c>
      <c r="G43" s="37">
        <f>G44+G45+G46+G47</f>
        <v>107626.6</v>
      </c>
      <c r="H43" s="37">
        <f>H44+H45+H46+H47</f>
        <v>96312.700000000012</v>
      </c>
      <c r="I43" s="37">
        <f>I44+I45+I46+I47</f>
        <v>96311.700000000012</v>
      </c>
      <c r="J43" s="37">
        <f t="shared" si="4"/>
        <v>99.998961715329344</v>
      </c>
      <c r="K43" s="37">
        <f t="shared" si="1"/>
        <v>89.486892645498429</v>
      </c>
      <c r="L43" s="37">
        <f t="shared" si="2"/>
        <v>89.486892645498429</v>
      </c>
      <c r="M43" s="125" t="s">
        <v>95</v>
      </c>
      <c r="N43" s="108" t="s">
        <v>79</v>
      </c>
      <c r="O43" s="101" t="s">
        <v>98</v>
      </c>
      <c r="U43" s="26"/>
    </row>
    <row r="44" spans="1:22" ht="100.5" customHeight="1" x14ac:dyDescent="0.5">
      <c r="A44" s="104"/>
      <c r="B44" s="107"/>
      <c r="C44" s="107"/>
      <c r="D44" s="46" t="s">
        <v>7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1">
        <f t="shared" si="4"/>
        <v>0</v>
      </c>
      <c r="K44" s="41">
        <f t="shared" si="1"/>
        <v>0</v>
      </c>
      <c r="L44" s="41">
        <f t="shared" si="2"/>
        <v>0</v>
      </c>
      <c r="M44" s="125"/>
      <c r="N44" s="108"/>
      <c r="O44" s="102"/>
      <c r="U44" s="26"/>
    </row>
    <row r="45" spans="1:22" ht="100.5" customHeight="1" x14ac:dyDescent="0.5">
      <c r="A45" s="104"/>
      <c r="B45" s="107"/>
      <c r="C45" s="107"/>
      <c r="D45" s="46" t="s">
        <v>8</v>
      </c>
      <c r="E45" s="40">
        <v>54159.799999999996</v>
      </c>
      <c r="F45" s="40">
        <v>80892.600000000006</v>
      </c>
      <c r="G45" s="40">
        <v>80892.600000000006</v>
      </c>
      <c r="H45" s="40">
        <v>80892.600000000006</v>
      </c>
      <c r="I45" s="40">
        <v>80892.600000000006</v>
      </c>
      <c r="J45" s="41">
        <f>IF(I45=0, ,I45/H45*100)</f>
        <v>100</v>
      </c>
      <c r="K45" s="41">
        <f>IF(I45=0,0,I45/G45*100)</f>
        <v>100</v>
      </c>
      <c r="L45" s="41">
        <f>IF(I45=0,0,I45/F45*100)</f>
        <v>100</v>
      </c>
      <c r="M45" s="125"/>
      <c r="N45" s="108"/>
      <c r="O45" s="102"/>
      <c r="U45" s="30">
        <v>3</v>
      </c>
    </row>
    <row r="46" spans="1:22" ht="100.5" customHeight="1" x14ac:dyDescent="0.5">
      <c r="A46" s="104"/>
      <c r="B46" s="107"/>
      <c r="C46" s="107"/>
      <c r="D46" s="46" t="s">
        <v>9</v>
      </c>
      <c r="E46" s="40">
        <v>6250</v>
      </c>
      <c r="F46" s="40">
        <v>8750</v>
      </c>
      <c r="G46" s="40">
        <v>8750</v>
      </c>
      <c r="H46" s="40">
        <v>8750</v>
      </c>
      <c r="I46" s="40">
        <v>8749</v>
      </c>
      <c r="J46" s="41">
        <f>IF(I46=0, ,I46/H46*100)</f>
        <v>99.988571428571433</v>
      </c>
      <c r="K46" s="41">
        <f>IF(I46=0,0,I46/G46*100)</f>
        <v>99.988571428571433</v>
      </c>
      <c r="L46" s="41">
        <f>IF(I46=0,0,I46/F46*100)</f>
        <v>99.988571428571433</v>
      </c>
      <c r="M46" s="125"/>
      <c r="N46" s="108"/>
      <c r="O46" s="102"/>
      <c r="U46" s="26"/>
    </row>
    <row r="47" spans="1:22" ht="100.5" customHeight="1" x14ac:dyDescent="0.5">
      <c r="A47" s="104"/>
      <c r="B47" s="107"/>
      <c r="C47" s="107"/>
      <c r="D47" s="47" t="s">
        <v>10</v>
      </c>
      <c r="E47" s="40">
        <v>16024.8</v>
      </c>
      <c r="F47" s="40">
        <v>17984</v>
      </c>
      <c r="G47" s="40">
        <v>17984</v>
      </c>
      <c r="H47" s="54">
        <v>6670.1</v>
      </c>
      <c r="I47" s="54">
        <v>6670.1</v>
      </c>
      <c r="J47" s="41">
        <f>IF(I47=0, ,I47/H47*100)</f>
        <v>100</v>
      </c>
      <c r="K47" s="41">
        <f>IF(I47=0,0,I47/G47*100)</f>
        <v>37.089079181494668</v>
      </c>
      <c r="L47" s="41">
        <f>IF(I47=0,0,I47/F47*100)</f>
        <v>37.089079181494668</v>
      </c>
      <c r="M47" s="125"/>
      <c r="N47" s="108"/>
      <c r="O47" s="102"/>
      <c r="U47" s="26"/>
    </row>
    <row r="48" spans="1:22" ht="100.5" customHeight="1" x14ac:dyDescent="0.5">
      <c r="A48" s="104"/>
      <c r="B48" s="107"/>
      <c r="C48" s="107"/>
      <c r="D48" s="47" t="s">
        <v>11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1">
        <f t="shared" si="4"/>
        <v>0</v>
      </c>
      <c r="K48" s="41">
        <f t="shared" si="1"/>
        <v>0</v>
      </c>
      <c r="L48" s="41">
        <f t="shared" si="2"/>
        <v>0</v>
      </c>
      <c r="M48" s="125"/>
      <c r="N48" s="108"/>
      <c r="O48" s="102"/>
      <c r="U48" s="26"/>
    </row>
    <row r="49" spans="1:21" ht="100.5" customHeight="1" x14ac:dyDescent="0.5">
      <c r="A49" s="104">
        <v>7</v>
      </c>
      <c r="B49" s="107" t="s">
        <v>42</v>
      </c>
      <c r="C49" s="107">
        <v>12</v>
      </c>
      <c r="D49" s="48" t="s">
        <v>6</v>
      </c>
      <c r="E49" s="37">
        <f>E50+E51+E52+E53</f>
        <v>5827.1</v>
      </c>
      <c r="F49" s="37">
        <f>F50+F51+F52+F53</f>
        <v>4070.7</v>
      </c>
      <c r="G49" s="37">
        <f t="shared" ref="G49:I49" si="9">G50+G51+G52+G53</f>
        <v>4070.7</v>
      </c>
      <c r="H49" s="37">
        <f t="shared" si="9"/>
        <v>4070.7</v>
      </c>
      <c r="I49" s="37">
        <f t="shared" si="9"/>
        <v>3570.7</v>
      </c>
      <c r="J49" s="37">
        <f t="shared" si="4"/>
        <v>87.717100253027738</v>
      </c>
      <c r="K49" s="37">
        <f t="shared" si="1"/>
        <v>87.717100253027738</v>
      </c>
      <c r="L49" s="37">
        <f t="shared" si="2"/>
        <v>87.717100253027738</v>
      </c>
      <c r="M49" s="125" t="s">
        <v>94</v>
      </c>
      <c r="N49" s="108" t="s">
        <v>65</v>
      </c>
      <c r="O49" s="88" t="s">
        <v>104</v>
      </c>
      <c r="U49" s="26"/>
    </row>
    <row r="50" spans="1:21" ht="100.5" customHeight="1" x14ac:dyDescent="0.5">
      <c r="A50" s="104"/>
      <c r="B50" s="107"/>
      <c r="C50" s="107"/>
      <c r="D50" s="46" t="s">
        <v>7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1">
        <f t="shared" si="4"/>
        <v>0</v>
      </c>
      <c r="K50" s="41">
        <f t="shared" si="1"/>
        <v>0</v>
      </c>
      <c r="L50" s="41">
        <f t="shared" si="2"/>
        <v>0</v>
      </c>
      <c r="M50" s="125"/>
      <c r="N50" s="108"/>
      <c r="O50" s="89"/>
      <c r="U50" s="26"/>
    </row>
    <row r="51" spans="1:21" ht="100.5" customHeight="1" x14ac:dyDescent="0.5">
      <c r="A51" s="104"/>
      <c r="B51" s="107"/>
      <c r="C51" s="107"/>
      <c r="D51" s="46" t="s">
        <v>8</v>
      </c>
      <c r="E51" s="38">
        <v>654.6</v>
      </c>
      <c r="F51" s="38">
        <v>654.6</v>
      </c>
      <c r="G51" s="38">
        <v>654.6</v>
      </c>
      <c r="H51" s="38">
        <v>654.6</v>
      </c>
      <c r="I51" s="38">
        <v>654.6</v>
      </c>
      <c r="J51" s="41">
        <f t="shared" si="4"/>
        <v>100</v>
      </c>
      <c r="K51" s="41">
        <f t="shared" si="1"/>
        <v>100</v>
      </c>
      <c r="L51" s="41">
        <f>IF(I51=0,0,I51/F51*100)</f>
        <v>100</v>
      </c>
      <c r="M51" s="125"/>
      <c r="N51" s="108"/>
      <c r="O51" s="89"/>
      <c r="U51" s="26"/>
    </row>
    <row r="52" spans="1:21" ht="100.5" customHeight="1" x14ac:dyDescent="0.5">
      <c r="A52" s="104"/>
      <c r="B52" s="107"/>
      <c r="C52" s="107"/>
      <c r="D52" s="46" t="s">
        <v>9</v>
      </c>
      <c r="E52" s="38">
        <v>2922.5</v>
      </c>
      <c r="F52" s="38">
        <v>3416.1</v>
      </c>
      <c r="G52" s="38">
        <v>3416.1</v>
      </c>
      <c r="H52" s="38">
        <v>3416.1</v>
      </c>
      <c r="I52" s="38">
        <v>2916.1</v>
      </c>
      <c r="J52" s="41">
        <f t="shared" si="4"/>
        <v>85.363426129211675</v>
      </c>
      <c r="K52" s="41">
        <f t="shared" si="1"/>
        <v>85.363426129211675</v>
      </c>
      <c r="L52" s="41">
        <f t="shared" si="2"/>
        <v>85.363426129211675</v>
      </c>
      <c r="M52" s="125"/>
      <c r="N52" s="108"/>
      <c r="O52" s="89"/>
      <c r="U52" s="26">
        <v>3</v>
      </c>
    </row>
    <row r="53" spans="1:21" ht="100.5" customHeight="1" x14ac:dyDescent="0.5">
      <c r="A53" s="104"/>
      <c r="B53" s="107"/>
      <c r="C53" s="107"/>
      <c r="D53" s="47" t="s">
        <v>10</v>
      </c>
      <c r="E53" s="38">
        <v>2250</v>
      </c>
      <c r="F53" s="40">
        <v>0</v>
      </c>
      <c r="G53" s="40">
        <v>0</v>
      </c>
      <c r="H53" s="40">
        <v>0</v>
      </c>
      <c r="I53" s="40">
        <v>0</v>
      </c>
      <c r="J53" s="41">
        <f t="shared" si="4"/>
        <v>0</v>
      </c>
      <c r="K53" s="41">
        <f t="shared" si="1"/>
        <v>0</v>
      </c>
      <c r="L53" s="41">
        <f t="shared" si="2"/>
        <v>0</v>
      </c>
      <c r="M53" s="125"/>
      <c r="N53" s="108"/>
      <c r="O53" s="89"/>
      <c r="U53" s="26"/>
    </row>
    <row r="54" spans="1:21" ht="100.5" customHeight="1" x14ac:dyDescent="0.5">
      <c r="A54" s="104"/>
      <c r="B54" s="107"/>
      <c r="C54" s="107"/>
      <c r="D54" s="47" t="s">
        <v>11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1">
        <f t="shared" si="4"/>
        <v>0</v>
      </c>
      <c r="K54" s="41">
        <f t="shared" si="1"/>
        <v>0</v>
      </c>
      <c r="L54" s="41">
        <f t="shared" si="2"/>
        <v>0</v>
      </c>
      <c r="M54" s="125"/>
      <c r="N54" s="108"/>
      <c r="O54" s="89"/>
      <c r="U54" s="26"/>
    </row>
    <row r="55" spans="1:21" ht="105.75" customHeight="1" x14ac:dyDescent="0.5">
      <c r="A55" s="104">
        <v>8</v>
      </c>
      <c r="B55" s="107" t="s">
        <v>43</v>
      </c>
      <c r="C55" s="107">
        <v>13</v>
      </c>
      <c r="D55" s="48" t="s">
        <v>6</v>
      </c>
      <c r="E55" s="37">
        <f>E56+E57+E58+E59</f>
        <v>1047432.5499999999</v>
      </c>
      <c r="F55" s="37">
        <f>F56+F57+F58+F59</f>
        <v>420039.22599999997</v>
      </c>
      <c r="G55" s="37">
        <f t="shared" ref="G55:I55" si="10">G56+G57+G58+G59</f>
        <v>420241.076</v>
      </c>
      <c r="H55" s="37">
        <f t="shared" si="10"/>
        <v>410002.91600000003</v>
      </c>
      <c r="I55" s="37">
        <f t="shared" si="10"/>
        <v>408994.326</v>
      </c>
      <c r="J55" s="37">
        <f t="shared" si="4"/>
        <v>99.754004188594593</v>
      </c>
      <c r="K55" s="37">
        <f t="shared" si="1"/>
        <v>97.323738529548223</v>
      </c>
      <c r="L55" s="37">
        <f t="shared" si="2"/>
        <v>97.370507486841248</v>
      </c>
      <c r="M55" s="119"/>
      <c r="N55" s="108" t="s">
        <v>69</v>
      </c>
      <c r="O55" s="86" t="s">
        <v>97</v>
      </c>
      <c r="U55" s="26"/>
    </row>
    <row r="56" spans="1:21" ht="105.75" customHeight="1" x14ac:dyDescent="0.5">
      <c r="A56" s="104"/>
      <c r="B56" s="107"/>
      <c r="C56" s="107"/>
      <c r="D56" s="46" t="s">
        <v>7</v>
      </c>
      <c r="E56" s="56">
        <v>17626.900000000001</v>
      </c>
      <c r="F56" s="56">
        <v>12485.5</v>
      </c>
      <c r="G56" s="56">
        <v>12485.5</v>
      </c>
      <c r="H56" s="56">
        <v>12485.5</v>
      </c>
      <c r="I56" s="56">
        <v>12485.5</v>
      </c>
      <c r="J56" s="41">
        <f t="shared" si="4"/>
        <v>100</v>
      </c>
      <c r="K56" s="41">
        <f t="shared" si="1"/>
        <v>100</v>
      </c>
      <c r="L56" s="41">
        <f t="shared" si="2"/>
        <v>100</v>
      </c>
      <c r="M56" s="119"/>
      <c r="N56" s="108"/>
      <c r="O56" s="87"/>
      <c r="U56" s="26"/>
    </row>
    <row r="57" spans="1:21" ht="105.75" customHeight="1" x14ac:dyDescent="0.5">
      <c r="A57" s="104"/>
      <c r="B57" s="107"/>
      <c r="C57" s="107"/>
      <c r="D57" s="46" t="s">
        <v>8</v>
      </c>
      <c r="E57" s="55">
        <v>157283.41999999998</v>
      </c>
      <c r="F57" s="56">
        <v>384995.42</v>
      </c>
      <c r="G57" s="56">
        <v>386831.62</v>
      </c>
      <c r="H57" s="56">
        <v>374959.08</v>
      </c>
      <c r="I57" s="56">
        <v>374959.05</v>
      </c>
      <c r="J57" s="41">
        <f t="shared" si="4"/>
        <v>99.999991999126934</v>
      </c>
      <c r="K57" s="41">
        <f t="shared" si="1"/>
        <v>96.930817082636622</v>
      </c>
      <c r="L57" s="41">
        <f t="shared" si="2"/>
        <v>97.393119637631017</v>
      </c>
      <c r="M57" s="119"/>
      <c r="N57" s="108"/>
      <c r="O57" s="87"/>
      <c r="U57" s="26">
        <v>6</v>
      </c>
    </row>
    <row r="58" spans="1:21" ht="105.75" customHeight="1" x14ac:dyDescent="0.5">
      <c r="A58" s="104"/>
      <c r="B58" s="107"/>
      <c r="C58" s="107"/>
      <c r="D58" s="46" t="s">
        <v>9</v>
      </c>
      <c r="E58" s="56">
        <v>11263.5</v>
      </c>
      <c r="F58" s="56">
        <v>22558.305999999997</v>
      </c>
      <c r="G58" s="56">
        <v>20923.955999999998</v>
      </c>
      <c r="H58" s="56">
        <v>22558.335999999999</v>
      </c>
      <c r="I58" s="56">
        <v>21549.775999999998</v>
      </c>
      <c r="J58" s="41">
        <f t="shared" si="4"/>
        <v>95.529102855813477</v>
      </c>
      <c r="K58" s="41">
        <f t="shared" si="1"/>
        <v>102.99092580772012</v>
      </c>
      <c r="L58" s="41">
        <f t="shared" si="2"/>
        <v>95.529229898734428</v>
      </c>
      <c r="M58" s="119"/>
      <c r="N58" s="108"/>
      <c r="O58" s="87"/>
      <c r="U58" s="26"/>
    </row>
    <row r="59" spans="1:21" ht="105.75" customHeight="1" x14ac:dyDescent="0.5">
      <c r="A59" s="104"/>
      <c r="B59" s="107"/>
      <c r="C59" s="107"/>
      <c r="D59" s="47" t="s">
        <v>10</v>
      </c>
      <c r="E59" s="56">
        <v>861258.73</v>
      </c>
      <c r="F59" s="56">
        <v>0</v>
      </c>
      <c r="G59" s="56">
        <v>0</v>
      </c>
      <c r="H59" s="56">
        <v>0</v>
      </c>
      <c r="I59" s="56">
        <v>0</v>
      </c>
      <c r="J59" s="41">
        <f t="shared" si="4"/>
        <v>0</v>
      </c>
      <c r="K59" s="41">
        <f t="shared" si="1"/>
        <v>0</v>
      </c>
      <c r="L59" s="41">
        <f t="shared" si="2"/>
        <v>0</v>
      </c>
      <c r="M59" s="119"/>
      <c r="N59" s="108"/>
      <c r="O59" s="87"/>
      <c r="U59" s="26"/>
    </row>
    <row r="60" spans="1:21" ht="105.75" customHeight="1" x14ac:dyDescent="0.5">
      <c r="A60" s="104"/>
      <c r="B60" s="107"/>
      <c r="C60" s="107"/>
      <c r="D60" s="47" t="s">
        <v>11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41">
        <f t="shared" si="4"/>
        <v>0</v>
      </c>
      <c r="K60" s="41">
        <f t="shared" si="1"/>
        <v>0</v>
      </c>
      <c r="L60" s="41">
        <f t="shared" si="2"/>
        <v>0</v>
      </c>
      <c r="M60" s="119"/>
      <c r="N60" s="108"/>
      <c r="O60" s="87"/>
      <c r="U60" s="26"/>
    </row>
    <row r="61" spans="1:21" ht="105.75" customHeight="1" x14ac:dyDescent="0.5">
      <c r="A61" s="104">
        <v>9</v>
      </c>
      <c r="B61" s="107" t="s">
        <v>44</v>
      </c>
      <c r="C61" s="107">
        <v>7</v>
      </c>
      <c r="D61" s="48" t="s">
        <v>6</v>
      </c>
      <c r="E61" s="37">
        <f>E62+E63+E64+E65</f>
        <v>270399.39922000002</v>
      </c>
      <c r="F61" s="37">
        <f>F62+F63+F64+F65</f>
        <v>192911.99865000002</v>
      </c>
      <c r="G61" s="37">
        <f t="shared" ref="G61:I61" si="11">G62+G63+G64+G65</f>
        <v>190814.85</v>
      </c>
      <c r="H61" s="37">
        <f t="shared" si="11"/>
        <v>192911.99819000001</v>
      </c>
      <c r="I61" s="37">
        <f t="shared" si="11"/>
        <v>189447.13386</v>
      </c>
      <c r="J61" s="37">
        <f t="shared" si="4"/>
        <v>98.203914550412023</v>
      </c>
      <c r="K61" s="37">
        <f t="shared" si="1"/>
        <v>99.283223428365247</v>
      </c>
      <c r="L61" s="37">
        <f t="shared" si="2"/>
        <v>98.203914316244095</v>
      </c>
      <c r="M61" s="119"/>
      <c r="N61" s="111" t="s">
        <v>69</v>
      </c>
      <c r="O61" s="86" t="s">
        <v>75</v>
      </c>
      <c r="U61" s="26"/>
    </row>
    <row r="62" spans="1:21" ht="105.75" customHeight="1" x14ac:dyDescent="0.5">
      <c r="A62" s="104"/>
      <c r="B62" s="107"/>
      <c r="C62" s="107"/>
      <c r="D62" s="46" t="s">
        <v>7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1">
        <f t="shared" si="4"/>
        <v>0</v>
      </c>
      <c r="K62" s="41">
        <f t="shared" si="1"/>
        <v>0</v>
      </c>
      <c r="L62" s="41">
        <f t="shared" si="2"/>
        <v>0</v>
      </c>
      <c r="M62" s="119"/>
      <c r="N62" s="111"/>
      <c r="O62" s="87"/>
      <c r="U62" s="26"/>
    </row>
    <row r="63" spans="1:21" ht="105.75" customHeight="1" x14ac:dyDescent="0.5">
      <c r="A63" s="104"/>
      <c r="B63" s="107"/>
      <c r="C63" s="107"/>
      <c r="D63" s="46" t="s">
        <v>8</v>
      </c>
      <c r="E63" s="38">
        <v>52455.65</v>
      </c>
      <c r="F63" s="38">
        <v>52455.65</v>
      </c>
      <c r="G63" s="44">
        <v>52455.65</v>
      </c>
      <c r="H63" s="38">
        <v>52455.659540000008</v>
      </c>
      <c r="I63" s="38">
        <v>52429.450000000004</v>
      </c>
      <c r="J63" s="41">
        <f t="shared" si="4"/>
        <v>99.950034867105202</v>
      </c>
      <c r="K63" s="41">
        <f t="shared" si="1"/>
        <v>99.950053044810232</v>
      </c>
      <c r="L63" s="41">
        <f t="shared" si="2"/>
        <v>99.950053044810232</v>
      </c>
      <c r="M63" s="119"/>
      <c r="N63" s="111"/>
      <c r="O63" s="87"/>
      <c r="U63" s="26">
        <v>6</v>
      </c>
    </row>
    <row r="64" spans="1:21" ht="105.75" customHeight="1" x14ac:dyDescent="0.5">
      <c r="A64" s="104"/>
      <c r="B64" s="107"/>
      <c r="C64" s="107"/>
      <c r="D64" s="46" t="s">
        <v>9</v>
      </c>
      <c r="E64" s="38">
        <f>124581.86168+14671.72831</f>
        <v>139253.58999000001</v>
      </c>
      <c r="F64" s="38">
        <v>140456.34865000003</v>
      </c>
      <c r="G64" s="44">
        <v>138359.20000000001</v>
      </c>
      <c r="H64" s="38">
        <v>140456.33865000002</v>
      </c>
      <c r="I64" s="38">
        <v>137017.68385999999</v>
      </c>
      <c r="J64" s="41">
        <f t="shared" si="4"/>
        <v>97.551798072589136</v>
      </c>
      <c r="K64" s="41">
        <f t="shared" si="1"/>
        <v>99.030410597921914</v>
      </c>
      <c r="L64" s="41">
        <f t="shared" si="2"/>
        <v>97.551791127242836</v>
      </c>
      <c r="M64" s="119"/>
      <c r="N64" s="111"/>
      <c r="O64" s="87"/>
      <c r="U64" s="26"/>
    </row>
    <row r="65" spans="1:21" ht="105.75" customHeight="1" x14ac:dyDescent="0.5">
      <c r="A65" s="104"/>
      <c r="B65" s="107"/>
      <c r="C65" s="107"/>
      <c r="D65" s="47" t="s">
        <v>10</v>
      </c>
      <c r="E65" s="38">
        <f>78690.15923</f>
        <v>78690.159230000005</v>
      </c>
      <c r="F65" s="40">
        <v>0</v>
      </c>
      <c r="G65" s="40">
        <v>0</v>
      </c>
      <c r="H65" s="40">
        <v>0</v>
      </c>
      <c r="I65" s="40">
        <v>0</v>
      </c>
      <c r="J65" s="41">
        <f t="shared" si="4"/>
        <v>0</v>
      </c>
      <c r="K65" s="41">
        <f t="shared" si="1"/>
        <v>0</v>
      </c>
      <c r="L65" s="41">
        <f t="shared" si="2"/>
        <v>0</v>
      </c>
      <c r="M65" s="119"/>
      <c r="N65" s="111"/>
      <c r="O65" s="87"/>
      <c r="U65" s="26"/>
    </row>
    <row r="66" spans="1:21" ht="105.75" customHeight="1" x14ac:dyDescent="0.5">
      <c r="A66" s="104"/>
      <c r="B66" s="107"/>
      <c r="C66" s="107"/>
      <c r="D66" s="47" t="s">
        <v>11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1">
        <f t="shared" si="4"/>
        <v>0</v>
      </c>
      <c r="K66" s="41">
        <f t="shared" si="1"/>
        <v>0</v>
      </c>
      <c r="L66" s="41">
        <f t="shared" si="2"/>
        <v>0</v>
      </c>
      <c r="M66" s="119"/>
      <c r="N66" s="111"/>
      <c r="O66" s="87"/>
      <c r="U66" s="26"/>
    </row>
    <row r="67" spans="1:21" ht="102" customHeight="1" x14ac:dyDescent="0.5">
      <c r="A67" s="104">
        <v>10</v>
      </c>
      <c r="B67" s="112" t="s">
        <v>45</v>
      </c>
      <c r="C67" s="112">
        <v>7</v>
      </c>
      <c r="D67" s="45" t="s">
        <v>6</v>
      </c>
      <c r="E67" s="37">
        <f>E68+E69+E70+E71</f>
        <v>20255.355</v>
      </c>
      <c r="F67" s="37">
        <f t="shared" ref="F67:I67" si="12">F68+F69+F70+F71</f>
        <v>2533.1</v>
      </c>
      <c r="G67" s="37">
        <f t="shared" si="12"/>
        <v>2533.1000000000004</v>
      </c>
      <c r="H67" s="37">
        <f t="shared" si="12"/>
        <v>2533.1000000000004</v>
      </c>
      <c r="I67" s="37">
        <f t="shared" si="12"/>
        <v>2533.1000000000004</v>
      </c>
      <c r="J67" s="37">
        <f t="shared" si="4"/>
        <v>100</v>
      </c>
      <c r="K67" s="37">
        <f t="shared" si="1"/>
        <v>100</v>
      </c>
      <c r="L67" s="37">
        <f t="shared" si="2"/>
        <v>100.00000000000003</v>
      </c>
      <c r="M67" s="127"/>
      <c r="N67" s="111" t="s">
        <v>64</v>
      </c>
      <c r="O67" s="83" t="s">
        <v>105</v>
      </c>
      <c r="U67" s="26"/>
    </row>
    <row r="68" spans="1:21" ht="102" customHeight="1" x14ac:dyDescent="0.5">
      <c r="A68" s="104"/>
      <c r="B68" s="112"/>
      <c r="C68" s="112"/>
      <c r="D68" s="49" t="s">
        <v>7</v>
      </c>
      <c r="E68" s="38">
        <v>6.4</v>
      </c>
      <c r="F68" s="38">
        <v>6.4</v>
      </c>
      <c r="G68" s="40">
        <v>6.4</v>
      </c>
      <c r="H68" s="40">
        <v>6.4</v>
      </c>
      <c r="I68" s="40">
        <v>6.4</v>
      </c>
      <c r="J68" s="41">
        <f t="shared" si="4"/>
        <v>100</v>
      </c>
      <c r="K68" s="41">
        <f t="shared" si="1"/>
        <v>100</v>
      </c>
      <c r="L68" s="41">
        <f t="shared" si="2"/>
        <v>100</v>
      </c>
      <c r="M68" s="128"/>
      <c r="N68" s="111"/>
      <c r="O68" s="92"/>
      <c r="U68" s="26"/>
    </row>
    <row r="69" spans="1:21" ht="102" customHeight="1" x14ac:dyDescent="0.5">
      <c r="A69" s="104"/>
      <c r="B69" s="112"/>
      <c r="C69" s="112"/>
      <c r="D69" s="49" t="s">
        <v>8</v>
      </c>
      <c r="E69" s="38">
        <v>1702.8</v>
      </c>
      <c r="F69" s="38">
        <v>2181.3199999999997</v>
      </c>
      <c r="G69" s="38">
        <v>2181.3000000000002</v>
      </c>
      <c r="H69" s="38">
        <v>2181.3000000000002</v>
      </c>
      <c r="I69" s="38">
        <v>2181.3000000000002</v>
      </c>
      <c r="J69" s="41">
        <f t="shared" si="4"/>
        <v>100</v>
      </c>
      <c r="K69" s="41">
        <f t="shared" si="1"/>
        <v>100</v>
      </c>
      <c r="L69" s="41">
        <f t="shared" si="2"/>
        <v>99.999083123979986</v>
      </c>
      <c r="M69" s="128"/>
      <c r="N69" s="111"/>
      <c r="O69" s="92"/>
      <c r="U69" s="26">
        <v>4</v>
      </c>
    </row>
    <row r="70" spans="1:21" ht="102" customHeight="1" x14ac:dyDescent="0.5">
      <c r="A70" s="104"/>
      <c r="B70" s="112"/>
      <c r="C70" s="112"/>
      <c r="D70" s="49" t="s">
        <v>9</v>
      </c>
      <c r="E70" s="38">
        <v>320</v>
      </c>
      <c r="F70" s="38">
        <v>345.38</v>
      </c>
      <c r="G70" s="38">
        <v>345.4</v>
      </c>
      <c r="H70" s="38">
        <v>345.4</v>
      </c>
      <c r="I70" s="38">
        <v>345.4</v>
      </c>
      <c r="J70" s="41">
        <f t="shared" si="4"/>
        <v>100</v>
      </c>
      <c r="K70" s="41">
        <f t="shared" si="1"/>
        <v>100</v>
      </c>
      <c r="L70" s="41">
        <f t="shared" si="2"/>
        <v>100.00579072326133</v>
      </c>
      <c r="M70" s="128"/>
      <c r="N70" s="111"/>
      <c r="O70" s="92"/>
      <c r="U70" s="26"/>
    </row>
    <row r="71" spans="1:21" ht="102" customHeight="1" x14ac:dyDescent="0.5">
      <c r="A71" s="104"/>
      <c r="B71" s="112"/>
      <c r="C71" s="112"/>
      <c r="D71" s="50" t="s">
        <v>10</v>
      </c>
      <c r="E71" s="38">
        <v>18226.154999999999</v>
      </c>
      <c r="F71" s="40">
        <v>0</v>
      </c>
      <c r="G71" s="40">
        <v>0</v>
      </c>
      <c r="H71" s="40">
        <v>0</v>
      </c>
      <c r="I71" s="40">
        <v>0</v>
      </c>
      <c r="J71" s="41">
        <f t="shared" si="4"/>
        <v>0</v>
      </c>
      <c r="K71" s="41">
        <f t="shared" ref="K71:K134" si="13">IF(I71=0,0,I71/G71*100)</f>
        <v>0</v>
      </c>
      <c r="L71" s="41">
        <f t="shared" ref="L71:L134" si="14">IF(I71=0,0,I71/F71*100)</f>
        <v>0</v>
      </c>
      <c r="M71" s="128"/>
      <c r="N71" s="111"/>
      <c r="O71" s="92"/>
      <c r="U71" s="26"/>
    </row>
    <row r="72" spans="1:21" ht="102" customHeight="1" x14ac:dyDescent="0.5">
      <c r="A72" s="104"/>
      <c r="B72" s="112"/>
      <c r="C72" s="112"/>
      <c r="D72" s="50" t="s">
        <v>11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1">
        <f t="shared" ref="J72:J135" si="15">IF(I72=0, ,I72/H72*100)</f>
        <v>0</v>
      </c>
      <c r="K72" s="41">
        <f t="shared" si="13"/>
        <v>0</v>
      </c>
      <c r="L72" s="41">
        <f t="shared" si="14"/>
        <v>0</v>
      </c>
      <c r="M72" s="128"/>
      <c r="N72" s="111"/>
      <c r="O72" s="93"/>
      <c r="U72" s="26"/>
    </row>
    <row r="73" spans="1:21" ht="102" customHeight="1" x14ac:dyDescent="0.5">
      <c r="A73" s="104">
        <v>11</v>
      </c>
      <c r="B73" s="112" t="s">
        <v>46</v>
      </c>
      <c r="C73" s="112">
        <v>7</v>
      </c>
      <c r="D73" s="45" t="s">
        <v>6</v>
      </c>
      <c r="E73" s="37">
        <f>E74+E75+E76+E77</f>
        <v>32028.25</v>
      </c>
      <c r="F73" s="37">
        <f>F74+F75+F76+F77</f>
        <v>22763.489999999998</v>
      </c>
      <c r="G73" s="37">
        <f t="shared" ref="G73:I73" si="16">G74+G75+G76+G77</f>
        <v>16010.57</v>
      </c>
      <c r="H73" s="37">
        <f t="shared" si="16"/>
        <v>20964</v>
      </c>
      <c r="I73" s="37">
        <f t="shared" si="16"/>
        <v>19892.8</v>
      </c>
      <c r="J73" s="37">
        <f t="shared" si="15"/>
        <v>94.890288112955531</v>
      </c>
      <c r="K73" s="37">
        <f t="shared" si="13"/>
        <v>124.24791871869645</v>
      </c>
      <c r="L73" s="37">
        <f t="shared" si="14"/>
        <v>87.389060289085734</v>
      </c>
      <c r="M73" s="126" t="s">
        <v>93</v>
      </c>
      <c r="N73" s="111" t="s">
        <v>80</v>
      </c>
      <c r="O73" s="90" t="s">
        <v>92</v>
      </c>
      <c r="U73" s="26"/>
    </row>
    <row r="74" spans="1:21" ht="102" customHeight="1" x14ac:dyDescent="0.5">
      <c r="A74" s="104"/>
      <c r="B74" s="112"/>
      <c r="C74" s="112"/>
      <c r="D74" s="49" t="s">
        <v>7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1">
        <f t="shared" si="15"/>
        <v>0</v>
      </c>
      <c r="K74" s="41">
        <f t="shared" si="13"/>
        <v>0</v>
      </c>
      <c r="L74" s="41">
        <f t="shared" si="14"/>
        <v>0</v>
      </c>
      <c r="M74" s="126"/>
      <c r="N74" s="111"/>
      <c r="O74" s="91"/>
      <c r="U74" s="26"/>
    </row>
    <row r="75" spans="1:21" ht="102" customHeight="1" x14ac:dyDescent="0.5">
      <c r="A75" s="104"/>
      <c r="B75" s="112"/>
      <c r="C75" s="112"/>
      <c r="D75" s="49" t="s">
        <v>8</v>
      </c>
      <c r="E75" s="38">
        <v>99.4</v>
      </c>
      <c r="F75" s="38">
        <v>99.4</v>
      </c>
      <c r="G75" s="38">
        <v>99.4</v>
      </c>
      <c r="H75" s="43">
        <v>99.4</v>
      </c>
      <c r="I75" s="40">
        <v>99.4</v>
      </c>
      <c r="J75" s="41">
        <f t="shared" si="15"/>
        <v>100</v>
      </c>
      <c r="K75" s="41">
        <f t="shared" si="13"/>
        <v>100</v>
      </c>
      <c r="L75" s="41">
        <f t="shared" si="14"/>
        <v>100</v>
      </c>
      <c r="M75" s="126"/>
      <c r="N75" s="111"/>
      <c r="O75" s="91"/>
      <c r="U75" s="26"/>
    </row>
    <row r="76" spans="1:21" ht="102" customHeight="1" x14ac:dyDescent="0.5">
      <c r="A76" s="104"/>
      <c r="B76" s="112"/>
      <c r="C76" s="112"/>
      <c r="D76" s="49" t="s">
        <v>9</v>
      </c>
      <c r="E76" s="38">
        <v>18954.8</v>
      </c>
      <c r="F76" s="38">
        <v>19385.539999999997</v>
      </c>
      <c r="G76" s="38">
        <v>15911.17</v>
      </c>
      <c r="H76" s="38">
        <v>18072</v>
      </c>
      <c r="I76" s="38">
        <v>17000.8</v>
      </c>
      <c r="J76" s="41">
        <f t="shared" si="15"/>
        <v>94.072598494909244</v>
      </c>
      <c r="K76" s="41">
        <f t="shared" si="13"/>
        <v>106.84820789420262</v>
      </c>
      <c r="L76" s="41">
        <f t="shared" si="14"/>
        <v>87.698356610133132</v>
      </c>
      <c r="M76" s="126"/>
      <c r="N76" s="111"/>
      <c r="O76" s="91"/>
      <c r="U76" s="26">
        <v>7</v>
      </c>
    </row>
    <row r="77" spans="1:21" ht="102" customHeight="1" x14ac:dyDescent="0.5">
      <c r="A77" s="104"/>
      <c r="B77" s="112"/>
      <c r="C77" s="112"/>
      <c r="D77" s="50" t="s">
        <v>10</v>
      </c>
      <c r="E77" s="38">
        <v>12974.05</v>
      </c>
      <c r="F77" s="40">
        <v>3278.55</v>
      </c>
      <c r="G77" s="40">
        <v>0</v>
      </c>
      <c r="H77" s="40">
        <v>2792.6</v>
      </c>
      <c r="I77" s="40">
        <v>2792.6</v>
      </c>
      <c r="J77" s="41">
        <f>IF(I77=0, ,I77/H77*100)</f>
        <v>100</v>
      </c>
      <c r="K77" s="41">
        <v>0</v>
      </c>
      <c r="L77" s="41">
        <f>IF(I77=0,0,I77/F77*100)</f>
        <v>85.177898766222867</v>
      </c>
      <c r="M77" s="126"/>
      <c r="N77" s="111"/>
      <c r="O77" s="91"/>
      <c r="U77" s="26"/>
    </row>
    <row r="78" spans="1:21" ht="102" customHeight="1" x14ac:dyDescent="0.5">
      <c r="A78" s="104"/>
      <c r="B78" s="112"/>
      <c r="C78" s="112"/>
      <c r="D78" s="50" t="s">
        <v>11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1">
        <f t="shared" si="15"/>
        <v>0</v>
      </c>
      <c r="K78" s="41">
        <f t="shared" si="13"/>
        <v>0</v>
      </c>
      <c r="L78" s="41">
        <f t="shared" si="14"/>
        <v>0</v>
      </c>
      <c r="M78" s="126"/>
      <c r="N78" s="111"/>
      <c r="O78" s="91"/>
      <c r="U78" s="26"/>
    </row>
    <row r="79" spans="1:21" ht="105.75" customHeight="1" x14ac:dyDescent="0.5">
      <c r="A79" s="104">
        <v>12</v>
      </c>
      <c r="B79" s="107" t="s">
        <v>47</v>
      </c>
      <c r="C79" s="107">
        <v>5</v>
      </c>
      <c r="D79" s="48" t="s">
        <v>6</v>
      </c>
      <c r="E79" s="37">
        <f>E80+E81+E82+E83</f>
        <v>115789.8</v>
      </c>
      <c r="F79" s="37">
        <f>F80+F81+F82+F83</f>
        <v>3554.8</v>
      </c>
      <c r="G79" s="37">
        <f t="shared" ref="G79:I79" si="17">G80+G81+G82+G83</f>
        <v>3554.84</v>
      </c>
      <c r="H79" s="37">
        <f t="shared" si="17"/>
        <v>3554.8</v>
      </c>
      <c r="I79" s="37">
        <f t="shared" si="17"/>
        <v>3552.9</v>
      </c>
      <c r="J79" s="37">
        <f t="shared" si="15"/>
        <v>99.946551142117698</v>
      </c>
      <c r="K79" s="37">
        <f t="shared" si="13"/>
        <v>99.94542651708656</v>
      </c>
      <c r="L79" s="37">
        <f t="shared" si="14"/>
        <v>99.946551142117698</v>
      </c>
      <c r="M79" s="128"/>
      <c r="N79" s="111" t="s">
        <v>67</v>
      </c>
      <c r="O79" s="88" t="s">
        <v>104</v>
      </c>
      <c r="U79" s="26"/>
    </row>
    <row r="80" spans="1:21" ht="105.75" customHeight="1" x14ac:dyDescent="0.5">
      <c r="A80" s="104"/>
      <c r="B80" s="107"/>
      <c r="C80" s="107"/>
      <c r="D80" s="46" t="s">
        <v>7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1">
        <f t="shared" si="15"/>
        <v>0</v>
      </c>
      <c r="K80" s="41">
        <f t="shared" si="13"/>
        <v>0</v>
      </c>
      <c r="L80" s="41">
        <f t="shared" si="14"/>
        <v>0</v>
      </c>
      <c r="M80" s="128"/>
      <c r="N80" s="111"/>
      <c r="O80" s="89"/>
      <c r="U80" s="26"/>
    </row>
    <row r="81" spans="1:21" ht="105.75" customHeight="1" x14ac:dyDescent="0.5">
      <c r="A81" s="104"/>
      <c r="B81" s="107"/>
      <c r="C81" s="107"/>
      <c r="D81" s="46" t="s">
        <v>8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1">
        <f t="shared" si="15"/>
        <v>0</v>
      </c>
      <c r="K81" s="41">
        <f t="shared" si="13"/>
        <v>0</v>
      </c>
      <c r="L81" s="41">
        <f t="shared" si="14"/>
        <v>0</v>
      </c>
      <c r="M81" s="128"/>
      <c r="N81" s="111"/>
      <c r="O81" s="89"/>
      <c r="U81" s="26"/>
    </row>
    <row r="82" spans="1:21" ht="105.75" customHeight="1" x14ac:dyDescent="0.5">
      <c r="A82" s="104"/>
      <c r="B82" s="107"/>
      <c r="C82" s="107"/>
      <c r="D82" s="46" t="s">
        <v>9</v>
      </c>
      <c r="E82" s="38">
        <v>3854.8</v>
      </c>
      <c r="F82" s="38">
        <v>3554.8</v>
      </c>
      <c r="G82" s="38">
        <v>3554.84</v>
      </c>
      <c r="H82" s="38">
        <v>3554.8</v>
      </c>
      <c r="I82" s="38">
        <v>3552.9</v>
      </c>
      <c r="J82" s="41">
        <f t="shared" si="15"/>
        <v>99.946551142117698</v>
      </c>
      <c r="K82" s="41">
        <f t="shared" si="13"/>
        <v>99.94542651708656</v>
      </c>
      <c r="L82" s="41">
        <f t="shared" si="14"/>
        <v>99.946551142117698</v>
      </c>
      <c r="M82" s="128"/>
      <c r="N82" s="111"/>
      <c r="O82" s="89"/>
      <c r="U82" s="26">
        <v>1</v>
      </c>
    </row>
    <row r="83" spans="1:21" ht="105.75" customHeight="1" x14ac:dyDescent="0.5">
      <c r="A83" s="104"/>
      <c r="B83" s="107"/>
      <c r="C83" s="107"/>
      <c r="D83" s="47" t="s">
        <v>10</v>
      </c>
      <c r="E83" s="38">
        <v>111935</v>
      </c>
      <c r="F83" s="40">
        <v>0</v>
      </c>
      <c r="G83" s="40">
        <v>0</v>
      </c>
      <c r="H83" s="40">
        <v>0</v>
      </c>
      <c r="I83" s="40">
        <v>0</v>
      </c>
      <c r="J83" s="41">
        <f t="shared" si="15"/>
        <v>0</v>
      </c>
      <c r="K83" s="41">
        <f t="shared" si="13"/>
        <v>0</v>
      </c>
      <c r="L83" s="41">
        <f t="shared" si="14"/>
        <v>0</v>
      </c>
      <c r="M83" s="128"/>
      <c r="N83" s="111"/>
      <c r="O83" s="89"/>
      <c r="U83" s="26"/>
    </row>
    <row r="84" spans="1:21" ht="105.75" customHeight="1" x14ac:dyDescent="0.5">
      <c r="A84" s="104"/>
      <c r="B84" s="107"/>
      <c r="C84" s="107"/>
      <c r="D84" s="47" t="s">
        <v>11</v>
      </c>
      <c r="E84" s="40">
        <v>0</v>
      </c>
      <c r="F84" s="40">
        <v>0</v>
      </c>
      <c r="G84" s="40">
        <v>0</v>
      </c>
      <c r="H84" s="40">
        <v>0</v>
      </c>
      <c r="I84" s="40">
        <v>0</v>
      </c>
      <c r="J84" s="41">
        <f t="shared" si="15"/>
        <v>0</v>
      </c>
      <c r="K84" s="41">
        <f t="shared" si="13"/>
        <v>0</v>
      </c>
      <c r="L84" s="41">
        <f t="shared" si="14"/>
        <v>0</v>
      </c>
      <c r="M84" s="128"/>
      <c r="N84" s="111"/>
      <c r="O84" s="89"/>
      <c r="U84" s="26"/>
    </row>
    <row r="85" spans="1:21" ht="105.75" customHeight="1" x14ac:dyDescent="0.5">
      <c r="A85" s="104">
        <v>13</v>
      </c>
      <c r="B85" s="107" t="s">
        <v>48</v>
      </c>
      <c r="C85" s="107">
        <v>7</v>
      </c>
      <c r="D85" s="48" t="s">
        <v>6</v>
      </c>
      <c r="E85" s="37">
        <f>E86+E87+E88+E89</f>
        <v>48786</v>
      </c>
      <c r="F85" s="37">
        <f>F86+F87+F88+F89</f>
        <v>38520</v>
      </c>
      <c r="G85" s="37">
        <f t="shared" ref="G85:I85" si="18">G86+G87+G88+G89</f>
        <v>38520</v>
      </c>
      <c r="H85" s="37">
        <f t="shared" si="18"/>
        <v>38520</v>
      </c>
      <c r="I85" s="37">
        <f t="shared" si="18"/>
        <v>38496.065679999992</v>
      </c>
      <c r="J85" s="37">
        <f t="shared" si="15"/>
        <v>99.937865212876403</v>
      </c>
      <c r="K85" s="37">
        <f t="shared" si="13"/>
        <v>99.937865212876403</v>
      </c>
      <c r="L85" s="37">
        <f t="shared" si="14"/>
        <v>99.937865212876403</v>
      </c>
      <c r="M85" s="121"/>
      <c r="N85" s="111" t="s">
        <v>65</v>
      </c>
      <c r="O85" s="94" t="s">
        <v>84</v>
      </c>
      <c r="U85" s="26"/>
    </row>
    <row r="86" spans="1:21" ht="105.75" customHeight="1" x14ac:dyDescent="0.5">
      <c r="A86" s="104"/>
      <c r="B86" s="107"/>
      <c r="C86" s="107"/>
      <c r="D86" s="46" t="s">
        <v>7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1">
        <f t="shared" si="15"/>
        <v>0</v>
      </c>
      <c r="K86" s="41">
        <f t="shared" si="13"/>
        <v>0</v>
      </c>
      <c r="L86" s="41">
        <f t="shared" si="14"/>
        <v>0</v>
      </c>
      <c r="M86" s="129"/>
      <c r="N86" s="111"/>
      <c r="O86" s="94"/>
      <c r="U86" s="26"/>
    </row>
    <row r="87" spans="1:21" ht="105.75" customHeight="1" x14ac:dyDescent="0.5">
      <c r="A87" s="104"/>
      <c r="B87" s="107"/>
      <c r="C87" s="107"/>
      <c r="D87" s="46" t="s">
        <v>8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1">
        <f t="shared" si="15"/>
        <v>0</v>
      </c>
      <c r="K87" s="41">
        <f t="shared" si="13"/>
        <v>0</v>
      </c>
      <c r="L87" s="41">
        <f t="shared" si="14"/>
        <v>0</v>
      </c>
      <c r="M87" s="129"/>
      <c r="N87" s="111"/>
      <c r="O87" s="94"/>
      <c r="U87" s="26">
        <v>3</v>
      </c>
    </row>
    <row r="88" spans="1:21" ht="105.75" customHeight="1" x14ac:dyDescent="0.5">
      <c r="A88" s="104"/>
      <c r="B88" s="107"/>
      <c r="C88" s="107"/>
      <c r="D88" s="46" t="s">
        <v>9</v>
      </c>
      <c r="E88" s="38">
        <v>32720</v>
      </c>
      <c r="F88" s="38">
        <v>38520</v>
      </c>
      <c r="G88" s="38">
        <v>38520</v>
      </c>
      <c r="H88" s="38">
        <v>38520</v>
      </c>
      <c r="I88" s="38">
        <v>38496.065679999992</v>
      </c>
      <c r="J88" s="41">
        <f t="shared" si="15"/>
        <v>99.937865212876403</v>
      </c>
      <c r="K88" s="41">
        <f t="shared" si="13"/>
        <v>99.937865212876403</v>
      </c>
      <c r="L88" s="41">
        <f t="shared" si="14"/>
        <v>99.937865212876403</v>
      </c>
      <c r="M88" s="129"/>
      <c r="N88" s="111"/>
      <c r="O88" s="94"/>
      <c r="U88" s="26"/>
    </row>
    <row r="89" spans="1:21" ht="105.75" customHeight="1" x14ac:dyDescent="0.5">
      <c r="A89" s="104"/>
      <c r="B89" s="107"/>
      <c r="C89" s="107"/>
      <c r="D89" s="47" t="s">
        <v>10</v>
      </c>
      <c r="E89" s="38">
        <v>16066</v>
      </c>
      <c r="F89" s="38">
        <v>0</v>
      </c>
      <c r="G89" s="40">
        <v>0</v>
      </c>
      <c r="H89" s="40">
        <v>0</v>
      </c>
      <c r="I89" s="40">
        <v>0</v>
      </c>
      <c r="J89" s="41">
        <f t="shared" si="15"/>
        <v>0</v>
      </c>
      <c r="K89" s="41">
        <f t="shared" si="13"/>
        <v>0</v>
      </c>
      <c r="L89" s="41">
        <f t="shared" si="14"/>
        <v>0</v>
      </c>
      <c r="M89" s="129"/>
      <c r="N89" s="111"/>
      <c r="O89" s="94"/>
      <c r="U89" s="26"/>
    </row>
    <row r="90" spans="1:21" ht="105.75" customHeight="1" x14ac:dyDescent="0.5">
      <c r="A90" s="104"/>
      <c r="B90" s="107"/>
      <c r="C90" s="107"/>
      <c r="D90" s="47" t="s">
        <v>11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1">
        <f t="shared" si="15"/>
        <v>0</v>
      </c>
      <c r="K90" s="41">
        <f t="shared" si="13"/>
        <v>0</v>
      </c>
      <c r="L90" s="41">
        <f t="shared" si="14"/>
        <v>0</v>
      </c>
      <c r="M90" s="129"/>
      <c r="N90" s="111"/>
      <c r="O90" s="94"/>
      <c r="U90" s="26"/>
    </row>
    <row r="91" spans="1:21" ht="105" customHeight="1" x14ac:dyDescent="0.5">
      <c r="A91" s="104">
        <v>14</v>
      </c>
      <c r="B91" s="107" t="s">
        <v>49</v>
      </c>
      <c r="C91" s="107">
        <v>10</v>
      </c>
      <c r="D91" s="48" t="s">
        <v>6</v>
      </c>
      <c r="E91" s="37">
        <f>E92+E93+E94+E95</f>
        <v>2537.3000000000002</v>
      </c>
      <c r="F91" s="37">
        <f>F92+F93+F94+F95</f>
        <v>3254.5</v>
      </c>
      <c r="G91" s="37">
        <f t="shared" ref="G91:I91" si="19">G92+G93+G94+G95</f>
        <v>3254.5</v>
      </c>
      <c r="H91" s="37">
        <f t="shared" si="19"/>
        <v>3254.5</v>
      </c>
      <c r="I91" s="37">
        <f t="shared" si="19"/>
        <v>3042.0084099999999</v>
      </c>
      <c r="J91" s="37">
        <f t="shared" si="15"/>
        <v>93.470837609463814</v>
      </c>
      <c r="K91" s="37">
        <f t="shared" si="13"/>
        <v>93.470837609463814</v>
      </c>
      <c r="L91" s="37">
        <f t="shared" si="14"/>
        <v>93.470837609463814</v>
      </c>
      <c r="M91" s="113" t="s">
        <v>106</v>
      </c>
      <c r="N91" s="111" t="s">
        <v>65</v>
      </c>
      <c r="O91" s="97" t="s">
        <v>83</v>
      </c>
      <c r="U91" s="26"/>
    </row>
    <row r="92" spans="1:21" ht="105" customHeight="1" x14ac:dyDescent="0.5">
      <c r="A92" s="104"/>
      <c r="B92" s="107"/>
      <c r="C92" s="107"/>
      <c r="D92" s="46" t="s">
        <v>7</v>
      </c>
      <c r="E92" s="40">
        <v>0</v>
      </c>
      <c r="F92" s="40">
        <v>717.2</v>
      </c>
      <c r="G92" s="40">
        <v>717.2</v>
      </c>
      <c r="H92" s="40">
        <v>717.2</v>
      </c>
      <c r="I92" s="40">
        <v>717.2</v>
      </c>
      <c r="J92" s="41">
        <f t="shared" si="15"/>
        <v>100</v>
      </c>
      <c r="K92" s="41">
        <f t="shared" si="13"/>
        <v>100</v>
      </c>
      <c r="L92" s="41">
        <f t="shared" si="14"/>
        <v>100</v>
      </c>
      <c r="M92" s="113"/>
      <c r="N92" s="111"/>
      <c r="O92" s="98"/>
      <c r="U92" s="26"/>
    </row>
    <row r="93" spans="1:21" ht="105" customHeight="1" x14ac:dyDescent="0.5">
      <c r="A93" s="104"/>
      <c r="B93" s="107"/>
      <c r="C93" s="107"/>
      <c r="D93" s="46" t="s">
        <v>8</v>
      </c>
      <c r="E93" s="38">
        <v>1831.3</v>
      </c>
      <c r="F93" s="38">
        <v>1831.3</v>
      </c>
      <c r="G93" s="38">
        <v>1831.3</v>
      </c>
      <c r="H93" s="38">
        <v>1831.3</v>
      </c>
      <c r="I93" s="38">
        <v>1618.8084099999999</v>
      </c>
      <c r="J93" s="41">
        <f t="shared" si="15"/>
        <v>88.39668050019111</v>
      </c>
      <c r="K93" s="41">
        <f t="shared" si="13"/>
        <v>88.39668050019111</v>
      </c>
      <c r="L93" s="41">
        <f t="shared" si="14"/>
        <v>88.39668050019111</v>
      </c>
      <c r="M93" s="113"/>
      <c r="N93" s="111"/>
      <c r="O93" s="98"/>
      <c r="U93" s="26"/>
    </row>
    <row r="94" spans="1:21" ht="105" customHeight="1" x14ac:dyDescent="0.5">
      <c r="A94" s="104"/>
      <c r="B94" s="107"/>
      <c r="C94" s="107"/>
      <c r="D94" s="46" t="s">
        <v>9</v>
      </c>
      <c r="E94" s="38">
        <v>706</v>
      </c>
      <c r="F94" s="38">
        <v>706</v>
      </c>
      <c r="G94" s="38">
        <v>706</v>
      </c>
      <c r="H94" s="38">
        <v>706</v>
      </c>
      <c r="I94" s="38">
        <v>706</v>
      </c>
      <c r="J94" s="41">
        <f t="shared" si="15"/>
        <v>100</v>
      </c>
      <c r="K94" s="41">
        <f t="shared" si="13"/>
        <v>100</v>
      </c>
      <c r="L94" s="41">
        <f t="shared" si="14"/>
        <v>100</v>
      </c>
      <c r="M94" s="113"/>
      <c r="N94" s="111"/>
      <c r="O94" s="98"/>
      <c r="U94" s="26">
        <v>3</v>
      </c>
    </row>
    <row r="95" spans="1:21" ht="105" customHeight="1" x14ac:dyDescent="0.5">
      <c r="A95" s="104"/>
      <c r="B95" s="107"/>
      <c r="C95" s="107"/>
      <c r="D95" s="47" t="s">
        <v>10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1">
        <f t="shared" si="15"/>
        <v>0</v>
      </c>
      <c r="K95" s="41">
        <f t="shared" si="13"/>
        <v>0</v>
      </c>
      <c r="L95" s="41">
        <f t="shared" si="14"/>
        <v>0</v>
      </c>
      <c r="M95" s="113"/>
      <c r="N95" s="111"/>
      <c r="O95" s="98"/>
      <c r="U95" s="26"/>
    </row>
    <row r="96" spans="1:21" ht="105" customHeight="1" x14ac:dyDescent="0.5">
      <c r="A96" s="104"/>
      <c r="B96" s="107"/>
      <c r="C96" s="107"/>
      <c r="D96" s="47" t="s">
        <v>11</v>
      </c>
      <c r="E96" s="40">
        <v>0</v>
      </c>
      <c r="F96" s="40">
        <v>0</v>
      </c>
      <c r="G96" s="40">
        <v>0</v>
      </c>
      <c r="H96" s="40">
        <v>0</v>
      </c>
      <c r="I96" s="40">
        <v>0</v>
      </c>
      <c r="J96" s="41">
        <f t="shared" si="15"/>
        <v>0</v>
      </c>
      <c r="K96" s="41">
        <f t="shared" si="13"/>
        <v>0</v>
      </c>
      <c r="L96" s="41">
        <f t="shared" si="14"/>
        <v>0</v>
      </c>
      <c r="M96" s="113"/>
      <c r="N96" s="111"/>
      <c r="O96" s="98"/>
      <c r="U96" s="26"/>
    </row>
    <row r="97" spans="1:21" ht="105" customHeight="1" x14ac:dyDescent="0.5">
      <c r="A97" s="104">
        <v>15</v>
      </c>
      <c r="B97" s="107" t="s">
        <v>50</v>
      </c>
      <c r="C97" s="107">
        <v>7</v>
      </c>
      <c r="D97" s="48" t="s">
        <v>6</v>
      </c>
      <c r="E97" s="37">
        <f>E98+E99+E100+E101</f>
        <v>84701</v>
      </c>
      <c r="F97" s="37">
        <f>F98+F99+F100+F101</f>
        <v>61514.6</v>
      </c>
      <c r="G97" s="37">
        <f t="shared" ref="G97:I97" si="20">G98+G99+G100+G101</f>
        <v>59124.288059999999</v>
      </c>
      <c r="H97" s="37">
        <f t="shared" si="20"/>
        <v>59122.163870000004</v>
      </c>
      <c r="I97" s="37">
        <f t="shared" si="20"/>
        <v>59122.113870000001</v>
      </c>
      <c r="J97" s="37">
        <f t="shared" si="15"/>
        <v>99.999915429347084</v>
      </c>
      <c r="K97" s="37">
        <f t="shared" si="13"/>
        <v>99.996322678764798</v>
      </c>
      <c r="L97" s="37">
        <f t="shared" si="14"/>
        <v>96.110701963436327</v>
      </c>
      <c r="M97" s="130"/>
      <c r="N97" s="111" t="s">
        <v>64</v>
      </c>
      <c r="O97" s="90" t="s">
        <v>76</v>
      </c>
      <c r="U97" s="26"/>
    </row>
    <row r="98" spans="1:21" ht="105" customHeight="1" x14ac:dyDescent="0.5">
      <c r="A98" s="104"/>
      <c r="B98" s="107"/>
      <c r="C98" s="107"/>
      <c r="D98" s="46" t="s">
        <v>7</v>
      </c>
      <c r="E98" s="40">
        <v>0</v>
      </c>
      <c r="F98" s="40">
        <v>0</v>
      </c>
      <c r="G98" s="40">
        <v>0</v>
      </c>
      <c r="H98" s="40">
        <v>0</v>
      </c>
      <c r="I98" s="40">
        <v>0</v>
      </c>
      <c r="J98" s="41">
        <f t="shared" si="15"/>
        <v>0</v>
      </c>
      <c r="K98" s="41">
        <f t="shared" si="13"/>
        <v>0</v>
      </c>
      <c r="L98" s="41">
        <f t="shared" si="14"/>
        <v>0</v>
      </c>
      <c r="M98" s="130"/>
      <c r="N98" s="111"/>
      <c r="O98" s="91"/>
      <c r="U98" s="26"/>
    </row>
    <row r="99" spans="1:21" ht="105" customHeight="1" x14ac:dyDescent="0.5">
      <c r="A99" s="104"/>
      <c r="B99" s="107"/>
      <c r="C99" s="107"/>
      <c r="D99" s="46" t="s">
        <v>8</v>
      </c>
      <c r="E99" s="38">
        <v>43621.7</v>
      </c>
      <c r="F99" s="38">
        <v>43621.7</v>
      </c>
      <c r="G99" s="38">
        <v>43621.7</v>
      </c>
      <c r="H99" s="38">
        <v>43619.75232</v>
      </c>
      <c r="I99" s="38">
        <v>43619.702319999997</v>
      </c>
      <c r="J99" s="41">
        <f t="shared" si="15"/>
        <v>99.999885373030935</v>
      </c>
      <c r="K99" s="41">
        <f t="shared" si="13"/>
        <v>99.995420444411849</v>
      </c>
      <c r="L99" s="41">
        <f t="shared" si="14"/>
        <v>99.995420444411849</v>
      </c>
      <c r="M99" s="130"/>
      <c r="N99" s="111"/>
      <c r="O99" s="91"/>
      <c r="S99" s="36"/>
      <c r="U99" s="26"/>
    </row>
    <row r="100" spans="1:21" ht="105" customHeight="1" x14ac:dyDescent="0.5">
      <c r="A100" s="104"/>
      <c r="B100" s="107"/>
      <c r="C100" s="107"/>
      <c r="D100" s="46" t="s">
        <v>9</v>
      </c>
      <c r="E100" s="38">
        <v>5876.3</v>
      </c>
      <c r="F100" s="38">
        <v>17892.900000000001</v>
      </c>
      <c r="G100" s="38">
        <v>15502.58806</v>
      </c>
      <c r="H100" s="38">
        <v>15502.411550000001</v>
      </c>
      <c r="I100" s="38">
        <v>15502.411550000001</v>
      </c>
      <c r="J100" s="41">
        <f t="shared" si="15"/>
        <v>100</v>
      </c>
      <c r="K100" s="41">
        <f t="shared" si="13"/>
        <v>99.998861415917673</v>
      </c>
      <c r="L100" s="41">
        <f t="shared" si="14"/>
        <v>86.640016710538816</v>
      </c>
      <c r="M100" s="130"/>
      <c r="N100" s="111"/>
      <c r="O100" s="91"/>
      <c r="U100" s="26">
        <v>4</v>
      </c>
    </row>
    <row r="101" spans="1:21" ht="105" customHeight="1" x14ac:dyDescent="0.5">
      <c r="A101" s="104"/>
      <c r="B101" s="107"/>
      <c r="C101" s="107"/>
      <c r="D101" s="47" t="s">
        <v>10</v>
      </c>
      <c r="E101" s="38">
        <v>35203</v>
      </c>
      <c r="F101" s="40">
        <v>0</v>
      </c>
      <c r="G101" s="40">
        <v>0</v>
      </c>
      <c r="H101" s="40">
        <v>0</v>
      </c>
      <c r="I101" s="40">
        <v>0</v>
      </c>
      <c r="J101" s="41">
        <f t="shared" si="15"/>
        <v>0</v>
      </c>
      <c r="K101" s="41">
        <f t="shared" si="13"/>
        <v>0</v>
      </c>
      <c r="L101" s="41">
        <f t="shared" si="14"/>
        <v>0</v>
      </c>
      <c r="M101" s="130"/>
      <c r="N101" s="111"/>
      <c r="O101" s="91"/>
      <c r="U101" s="26"/>
    </row>
    <row r="102" spans="1:21" ht="105" customHeight="1" x14ac:dyDescent="0.5">
      <c r="A102" s="104"/>
      <c r="B102" s="107"/>
      <c r="C102" s="107"/>
      <c r="D102" s="47" t="s">
        <v>11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1">
        <f t="shared" si="15"/>
        <v>0</v>
      </c>
      <c r="K102" s="41">
        <f t="shared" si="13"/>
        <v>0</v>
      </c>
      <c r="L102" s="41">
        <f t="shared" si="14"/>
        <v>0</v>
      </c>
      <c r="M102" s="130"/>
      <c r="N102" s="111"/>
      <c r="O102" s="91"/>
      <c r="U102" s="26"/>
    </row>
    <row r="103" spans="1:21" ht="103.5" customHeight="1" x14ac:dyDescent="0.5">
      <c r="A103" s="104">
        <v>16</v>
      </c>
      <c r="B103" s="107" t="s">
        <v>51</v>
      </c>
      <c r="C103" s="107">
        <v>8</v>
      </c>
      <c r="D103" s="48" t="s">
        <v>6</v>
      </c>
      <c r="E103" s="37">
        <f>E104+E105+E106+E107</f>
        <v>50337.2</v>
      </c>
      <c r="F103" s="37">
        <f>F104+F105+F106+F107</f>
        <v>42362.5</v>
      </c>
      <c r="G103" s="37">
        <f t="shared" ref="G103:I103" si="21">G104+G105+G106+G107</f>
        <v>42362.5</v>
      </c>
      <c r="H103" s="37">
        <f t="shared" si="21"/>
        <v>42362.5</v>
      </c>
      <c r="I103" s="37">
        <f t="shared" si="21"/>
        <v>40969.1</v>
      </c>
      <c r="J103" s="37">
        <f t="shared" si="15"/>
        <v>96.710770138683984</v>
      </c>
      <c r="K103" s="37">
        <f t="shared" si="13"/>
        <v>96.710770138683984</v>
      </c>
      <c r="L103" s="37">
        <f t="shared" si="14"/>
        <v>96.710770138683984</v>
      </c>
      <c r="M103" s="132"/>
      <c r="N103" s="111" t="s">
        <v>63</v>
      </c>
      <c r="O103" s="97" t="s">
        <v>103</v>
      </c>
      <c r="U103" s="26"/>
    </row>
    <row r="104" spans="1:21" ht="103.5" customHeight="1" x14ac:dyDescent="0.5">
      <c r="A104" s="104"/>
      <c r="B104" s="107"/>
      <c r="C104" s="107"/>
      <c r="D104" s="46" t="s">
        <v>7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1">
        <v>0</v>
      </c>
      <c r="K104" s="41">
        <f t="shared" si="13"/>
        <v>0</v>
      </c>
      <c r="L104" s="41">
        <f t="shared" si="14"/>
        <v>0</v>
      </c>
      <c r="M104" s="133"/>
      <c r="N104" s="111"/>
      <c r="O104" s="98"/>
      <c r="U104" s="26"/>
    </row>
    <row r="105" spans="1:21" ht="103.5" customHeight="1" x14ac:dyDescent="0.5">
      <c r="A105" s="104"/>
      <c r="B105" s="107"/>
      <c r="C105" s="107"/>
      <c r="D105" s="46" t="s">
        <v>8</v>
      </c>
      <c r="E105" s="38">
        <v>4729.5</v>
      </c>
      <c r="F105" s="38">
        <v>4728.8999999999996</v>
      </c>
      <c r="G105" s="38">
        <v>4728.8999999999996</v>
      </c>
      <c r="H105" s="38">
        <v>4728.8999999999996</v>
      </c>
      <c r="I105" s="38">
        <v>4728.8999999999996</v>
      </c>
      <c r="J105" s="41">
        <f t="shared" si="15"/>
        <v>100</v>
      </c>
      <c r="K105" s="41">
        <f t="shared" si="13"/>
        <v>100</v>
      </c>
      <c r="L105" s="41">
        <f t="shared" si="14"/>
        <v>100</v>
      </c>
      <c r="M105" s="133"/>
      <c r="N105" s="111"/>
      <c r="O105" s="98"/>
      <c r="U105" s="26">
        <v>7</v>
      </c>
    </row>
    <row r="106" spans="1:21" ht="103.5" customHeight="1" x14ac:dyDescent="0.5">
      <c r="A106" s="104"/>
      <c r="B106" s="107"/>
      <c r="C106" s="107"/>
      <c r="D106" s="46" t="s">
        <v>9</v>
      </c>
      <c r="E106" s="38">
        <v>38879.5</v>
      </c>
      <c r="F106" s="38">
        <v>37633.599999999999</v>
      </c>
      <c r="G106" s="44">
        <v>37633.599999999999</v>
      </c>
      <c r="H106" s="44">
        <v>37633.599999999999</v>
      </c>
      <c r="I106" s="44">
        <v>36240.199999999997</v>
      </c>
      <c r="J106" s="41">
        <f t="shared" si="15"/>
        <v>96.297457591088815</v>
      </c>
      <c r="K106" s="41">
        <f t="shared" si="13"/>
        <v>96.297457591088815</v>
      </c>
      <c r="L106" s="41">
        <f t="shared" si="14"/>
        <v>96.297457591088815</v>
      </c>
      <c r="M106" s="133"/>
      <c r="N106" s="111"/>
      <c r="O106" s="98"/>
      <c r="U106" s="26"/>
    </row>
    <row r="107" spans="1:21" ht="103.5" customHeight="1" x14ac:dyDescent="0.5">
      <c r="A107" s="104"/>
      <c r="B107" s="107"/>
      <c r="C107" s="107"/>
      <c r="D107" s="47" t="s">
        <v>10</v>
      </c>
      <c r="E107" s="38">
        <v>6728.2</v>
      </c>
      <c r="F107" s="40">
        <v>0</v>
      </c>
      <c r="G107" s="40">
        <v>0</v>
      </c>
      <c r="H107" s="40">
        <v>0</v>
      </c>
      <c r="I107" s="40">
        <v>0</v>
      </c>
      <c r="J107" s="41">
        <v>0</v>
      </c>
      <c r="K107" s="41">
        <f t="shared" si="13"/>
        <v>0</v>
      </c>
      <c r="L107" s="41">
        <f t="shared" si="14"/>
        <v>0</v>
      </c>
      <c r="M107" s="133"/>
      <c r="N107" s="111"/>
      <c r="O107" s="98"/>
      <c r="U107" s="26"/>
    </row>
    <row r="108" spans="1:21" ht="103.5" customHeight="1" x14ac:dyDescent="0.5">
      <c r="A108" s="104"/>
      <c r="B108" s="107"/>
      <c r="C108" s="107"/>
      <c r="D108" s="47" t="s">
        <v>11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1">
        <f t="shared" si="15"/>
        <v>0</v>
      </c>
      <c r="K108" s="41">
        <f t="shared" si="13"/>
        <v>0</v>
      </c>
      <c r="L108" s="41">
        <f t="shared" si="14"/>
        <v>0</v>
      </c>
      <c r="M108" s="133"/>
      <c r="N108" s="111"/>
      <c r="O108" s="98"/>
      <c r="U108" s="26"/>
    </row>
    <row r="109" spans="1:21" ht="103.5" customHeight="1" x14ac:dyDescent="0.5">
      <c r="A109" s="104">
        <v>17</v>
      </c>
      <c r="B109" s="108" t="s">
        <v>52</v>
      </c>
      <c r="C109" s="107">
        <v>6</v>
      </c>
      <c r="D109" s="48" t="s">
        <v>6</v>
      </c>
      <c r="E109" s="37">
        <f>E110+E111+E112+E113</f>
        <v>449572.6</v>
      </c>
      <c r="F109" s="37">
        <f>F110+F111+F112+F113</f>
        <v>388379.1</v>
      </c>
      <c r="G109" s="37">
        <f t="shared" ref="G109:I109" si="22">G110+G111+G112+G113</f>
        <v>388379.1</v>
      </c>
      <c r="H109" s="37">
        <f t="shared" si="22"/>
        <v>388366.4</v>
      </c>
      <c r="I109" s="37">
        <f t="shared" si="22"/>
        <v>386814.4</v>
      </c>
      <c r="J109" s="37">
        <f t="shared" si="15"/>
        <v>99.600377375591705</v>
      </c>
      <c r="K109" s="37">
        <f t="shared" si="13"/>
        <v>99.597120442371917</v>
      </c>
      <c r="L109" s="37">
        <f t="shared" si="14"/>
        <v>99.597120442371917</v>
      </c>
      <c r="M109" s="131"/>
      <c r="N109" s="111" t="s">
        <v>63</v>
      </c>
      <c r="O109" s="97" t="s">
        <v>102</v>
      </c>
      <c r="U109" s="26"/>
    </row>
    <row r="110" spans="1:21" ht="103.5" customHeight="1" x14ac:dyDescent="0.5">
      <c r="A110" s="104"/>
      <c r="B110" s="108"/>
      <c r="C110" s="107"/>
      <c r="D110" s="46" t="s">
        <v>7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1">
        <f t="shared" si="15"/>
        <v>0</v>
      </c>
      <c r="K110" s="41">
        <f t="shared" si="13"/>
        <v>0</v>
      </c>
      <c r="L110" s="41">
        <f t="shared" si="14"/>
        <v>0</v>
      </c>
      <c r="M110" s="131"/>
      <c r="N110" s="111"/>
      <c r="O110" s="98"/>
      <c r="U110" s="26"/>
    </row>
    <row r="111" spans="1:21" ht="103.5" customHeight="1" x14ac:dyDescent="0.5">
      <c r="A111" s="104"/>
      <c r="B111" s="108"/>
      <c r="C111" s="107"/>
      <c r="D111" s="46" t="s">
        <v>8</v>
      </c>
      <c r="E111" s="38">
        <v>87878.1</v>
      </c>
      <c r="F111" s="38">
        <v>87878.1</v>
      </c>
      <c r="G111" s="38">
        <v>87878.1</v>
      </c>
      <c r="H111" s="38">
        <v>87865.4</v>
      </c>
      <c r="I111" s="38">
        <v>87865.4</v>
      </c>
      <c r="J111" s="41">
        <f t="shared" si="15"/>
        <v>100</v>
      </c>
      <c r="K111" s="41">
        <f t="shared" si="13"/>
        <v>99.985548162739065</v>
      </c>
      <c r="L111" s="41">
        <f t="shared" si="14"/>
        <v>99.985548162739065</v>
      </c>
      <c r="M111" s="131"/>
      <c r="N111" s="111"/>
      <c r="O111" s="98"/>
      <c r="U111" s="26"/>
    </row>
    <row r="112" spans="1:21" ht="103.5" customHeight="1" x14ac:dyDescent="0.5">
      <c r="A112" s="104"/>
      <c r="B112" s="108"/>
      <c r="C112" s="107"/>
      <c r="D112" s="46" t="s">
        <v>9</v>
      </c>
      <c r="E112" s="38">
        <v>361694.5</v>
      </c>
      <c r="F112" s="38">
        <v>300501</v>
      </c>
      <c r="G112" s="38">
        <v>300501</v>
      </c>
      <c r="H112" s="38">
        <v>300501</v>
      </c>
      <c r="I112" s="38">
        <v>298949</v>
      </c>
      <c r="J112" s="41">
        <f t="shared" si="15"/>
        <v>99.483529172947854</v>
      </c>
      <c r="K112" s="41">
        <f t="shared" si="13"/>
        <v>99.483529172947854</v>
      </c>
      <c r="L112" s="41">
        <f t="shared" si="14"/>
        <v>99.483529172947854</v>
      </c>
      <c r="M112" s="131"/>
      <c r="N112" s="111"/>
      <c r="O112" s="98"/>
      <c r="U112" s="26">
        <v>7</v>
      </c>
    </row>
    <row r="113" spans="1:21" ht="103.5" customHeight="1" x14ac:dyDescent="0.5">
      <c r="A113" s="104"/>
      <c r="B113" s="108"/>
      <c r="C113" s="107"/>
      <c r="D113" s="47" t="s">
        <v>10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1">
        <f t="shared" si="15"/>
        <v>0</v>
      </c>
      <c r="K113" s="41">
        <f t="shared" si="13"/>
        <v>0</v>
      </c>
      <c r="L113" s="41">
        <f t="shared" si="14"/>
        <v>0</v>
      </c>
      <c r="M113" s="131"/>
      <c r="N113" s="111"/>
      <c r="O113" s="98"/>
      <c r="U113" s="26"/>
    </row>
    <row r="114" spans="1:21" ht="103.5" customHeight="1" x14ac:dyDescent="0.5">
      <c r="A114" s="104"/>
      <c r="B114" s="108"/>
      <c r="C114" s="107"/>
      <c r="D114" s="47" t="s">
        <v>11</v>
      </c>
      <c r="E114" s="40">
        <v>0</v>
      </c>
      <c r="F114" s="40">
        <v>0</v>
      </c>
      <c r="G114" s="40">
        <v>0</v>
      </c>
      <c r="H114" s="40">
        <v>0</v>
      </c>
      <c r="I114" s="40">
        <v>0</v>
      </c>
      <c r="J114" s="41">
        <f t="shared" si="15"/>
        <v>0</v>
      </c>
      <c r="K114" s="41">
        <f t="shared" si="13"/>
        <v>0</v>
      </c>
      <c r="L114" s="41">
        <f t="shared" si="14"/>
        <v>0</v>
      </c>
      <c r="M114" s="131"/>
      <c r="N114" s="111"/>
      <c r="O114" s="98"/>
      <c r="U114" s="26"/>
    </row>
    <row r="115" spans="1:21" ht="102.75" customHeight="1" x14ac:dyDescent="0.5">
      <c r="A115" s="104">
        <v>18</v>
      </c>
      <c r="B115" s="107" t="s">
        <v>53</v>
      </c>
      <c r="C115" s="107">
        <v>7</v>
      </c>
      <c r="D115" s="48" t="s">
        <v>6</v>
      </c>
      <c r="E115" s="37">
        <f>E116+E117+E118+E119</f>
        <v>3603.3</v>
      </c>
      <c r="F115" s="37">
        <f>F116+F117+F118+F119</f>
        <v>3500.2587600000002</v>
      </c>
      <c r="G115" s="37">
        <f t="shared" ref="G115:I115" si="23">G116+G117+G118+G119</f>
        <v>3500.2987600000001</v>
      </c>
      <c r="H115" s="37">
        <f t="shared" si="23"/>
        <v>3500.29</v>
      </c>
      <c r="I115" s="37">
        <f t="shared" si="23"/>
        <v>3500.29</v>
      </c>
      <c r="J115" s="37">
        <f t="shared" si="15"/>
        <v>100</v>
      </c>
      <c r="K115" s="37">
        <f t="shared" si="13"/>
        <v>99.99974973564828</v>
      </c>
      <c r="L115" s="37">
        <f t="shared" si="14"/>
        <v>100.00089250544437</v>
      </c>
      <c r="M115" s="128"/>
      <c r="N115" s="111" t="s">
        <v>64</v>
      </c>
      <c r="O115" s="99" t="s">
        <v>101</v>
      </c>
      <c r="U115" s="26"/>
    </row>
    <row r="116" spans="1:21" ht="102.75" customHeight="1" x14ac:dyDescent="0.5">
      <c r="A116" s="104"/>
      <c r="B116" s="107"/>
      <c r="C116" s="107"/>
      <c r="D116" s="46" t="s">
        <v>7</v>
      </c>
      <c r="E116" s="40">
        <v>0</v>
      </c>
      <c r="F116" s="40">
        <v>0</v>
      </c>
      <c r="G116" s="40">
        <v>0</v>
      </c>
      <c r="H116" s="40">
        <v>0</v>
      </c>
      <c r="I116" s="40">
        <v>0</v>
      </c>
      <c r="J116" s="41">
        <f t="shared" si="15"/>
        <v>0</v>
      </c>
      <c r="K116" s="41">
        <f t="shared" si="13"/>
        <v>0</v>
      </c>
      <c r="L116" s="41">
        <f t="shared" si="14"/>
        <v>0</v>
      </c>
      <c r="M116" s="128"/>
      <c r="N116" s="111"/>
      <c r="O116" s="100"/>
      <c r="U116" s="26"/>
    </row>
    <row r="117" spans="1:21" ht="102.75" customHeight="1" x14ac:dyDescent="0.5">
      <c r="A117" s="104"/>
      <c r="B117" s="107"/>
      <c r="C117" s="107"/>
      <c r="D117" s="46" t="s">
        <v>8</v>
      </c>
      <c r="E117" s="38">
        <v>3298.3</v>
      </c>
      <c r="F117" s="38">
        <v>3298.76</v>
      </c>
      <c r="G117" s="38">
        <v>3298.8</v>
      </c>
      <c r="H117" s="38">
        <v>3298.8</v>
      </c>
      <c r="I117" s="38">
        <v>3298.8</v>
      </c>
      <c r="J117" s="41">
        <f t="shared" si="15"/>
        <v>100</v>
      </c>
      <c r="K117" s="41">
        <f t="shared" si="13"/>
        <v>100</v>
      </c>
      <c r="L117" s="41">
        <f t="shared" si="14"/>
        <v>100.00121257684707</v>
      </c>
      <c r="M117" s="128"/>
      <c r="N117" s="111"/>
      <c r="O117" s="100"/>
      <c r="U117" s="26">
        <v>4</v>
      </c>
    </row>
    <row r="118" spans="1:21" ht="102.75" customHeight="1" x14ac:dyDescent="0.5">
      <c r="A118" s="104"/>
      <c r="B118" s="107"/>
      <c r="C118" s="107"/>
      <c r="D118" s="46" t="s">
        <v>9</v>
      </c>
      <c r="E118" s="38">
        <v>305</v>
      </c>
      <c r="F118" s="38">
        <v>201.49876</v>
      </c>
      <c r="G118" s="38">
        <v>201.49876</v>
      </c>
      <c r="H118" s="38">
        <v>201.49</v>
      </c>
      <c r="I118" s="38">
        <v>201.49</v>
      </c>
      <c r="J118" s="41">
        <f t="shared" si="15"/>
        <v>100</v>
      </c>
      <c r="K118" s="41">
        <f t="shared" si="13"/>
        <v>99.995652578705702</v>
      </c>
      <c r="L118" s="41">
        <f t="shared" si="14"/>
        <v>99.995652578705702</v>
      </c>
      <c r="M118" s="128"/>
      <c r="N118" s="111"/>
      <c r="O118" s="100"/>
      <c r="U118" s="26"/>
    </row>
    <row r="119" spans="1:21" ht="102.75" customHeight="1" x14ac:dyDescent="0.5">
      <c r="A119" s="104"/>
      <c r="B119" s="107"/>
      <c r="C119" s="107"/>
      <c r="D119" s="47" t="s">
        <v>10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1">
        <f t="shared" si="15"/>
        <v>0</v>
      </c>
      <c r="K119" s="41">
        <f t="shared" si="13"/>
        <v>0</v>
      </c>
      <c r="L119" s="41">
        <f t="shared" si="14"/>
        <v>0</v>
      </c>
      <c r="M119" s="128"/>
      <c r="N119" s="111"/>
      <c r="O119" s="100"/>
      <c r="U119" s="26"/>
    </row>
    <row r="120" spans="1:21" ht="102.75" customHeight="1" x14ac:dyDescent="0.5">
      <c r="A120" s="104"/>
      <c r="B120" s="107"/>
      <c r="C120" s="107"/>
      <c r="D120" s="47" t="s">
        <v>11</v>
      </c>
      <c r="E120" s="40">
        <v>0</v>
      </c>
      <c r="F120" s="40">
        <v>0</v>
      </c>
      <c r="G120" s="40">
        <v>0</v>
      </c>
      <c r="H120" s="40">
        <v>0</v>
      </c>
      <c r="I120" s="40">
        <v>0</v>
      </c>
      <c r="J120" s="41">
        <f t="shared" si="15"/>
        <v>0</v>
      </c>
      <c r="K120" s="41">
        <f t="shared" si="13"/>
        <v>0</v>
      </c>
      <c r="L120" s="41">
        <f t="shared" si="14"/>
        <v>0</v>
      </c>
      <c r="M120" s="128"/>
      <c r="N120" s="111"/>
      <c r="O120" s="100"/>
      <c r="U120" s="26"/>
    </row>
    <row r="121" spans="1:21" ht="102.75" customHeight="1" x14ac:dyDescent="0.5">
      <c r="A121" s="104">
        <v>19</v>
      </c>
      <c r="B121" s="107" t="s">
        <v>54</v>
      </c>
      <c r="C121" s="107">
        <v>6</v>
      </c>
      <c r="D121" s="48" t="s">
        <v>6</v>
      </c>
      <c r="E121" s="37">
        <f>E122+E123+E124+E125</f>
        <v>117548.2</v>
      </c>
      <c r="F121" s="37">
        <f>F122+F123+F124+F125</f>
        <v>134083.09999999998</v>
      </c>
      <c r="G121" s="37">
        <f t="shared" ref="G121:I121" si="24">G122+G123+G124+G125</f>
        <v>134083.09999999998</v>
      </c>
      <c r="H121" s="37">
        <f t="shared" si="24"/>
        <v>133600</v>
      </c>
      <c r="I121" s="37">
        <f t="shared" si="24"/>
        <v>133535</v>
      </c>
      <c r="J121" s="37">
        <f t="shared" si="15"/>
        <v>99.95134730538922</v>
      </c>
      <c r="K121" s="37">
        <f t="shared" si="13"/>
        <v>99.59122365160114</v>
      </c>
      <c r="L121" s="37">
        <f t="shared" si="14"/>
        <v>99.59122365160114</v>
      </c>
      <c r="M121" s="134"/>
      <c r="N121" s="111" t="s">
        <v>64</v>
      </c>
      <c r="O121" s="86" t="s">
        <v>78</v>
      </c>
      <c r="U121" s="26"/>
    </row>
    <row r="122" spans="1:21" ht="102.75" customHeight="1" x14ac:dyDescent="0.5">
      <c r="A122" s="104"/>
      <c r="B122" s="107"/>
      <c r="C122" s="107"/>
      <c r="D122" s="46" t="s">
        <v>7</v>
      </c>
      <c r="E122" s="38">
        <v>248.2</v>
      </c>
      <c r="F122" s="38">
        <v>248.2</v>
      </c>
      <c r="G122" s="38">
        <v>248.2</v>
      </c>
      <c r="H122" s="38">
        <v>245.4</v>
      </c>
      <c r="I122" s="38">
        <v>245.4</v>
      </c>
      <c r="J122" s="41">
        <f t="shared" si="15"/>
        <v>100</v>
      </c>
      <c r="K122" s="41">
        <f t="shared" si="13"/>
        <v>98.871877518130546</v>
      </c>
      <c r="L122" s="41">
        <f t="shared" si="14"/>
        <v>98.871877518130546</v>
      </c>
      <c r="M122" s="134"/>
      <c r="N122" s="111"/>
      <c r="O122" s="87"/>
      <c r="U122" s="26"/>
    </row>
    <row r="123" spans="1:21" ht="102.75" customHeight="1" x14ac:dyDescent="0.5">
      <c r="A123" s="104"/>
      <c r="B123" s="107"/>
      <c r="C123" s="107"/>
      <c r="D123" s="46" t="s">
        <v>8</v>
      </c>
      <c r="E123" s="38">
        <v>112000</v>
      </c>
      <c r="F123" s="38">
        <v>128534.9</v>
      </c>
      <c r="G123" s="38">
        <v>128534.9</v>
      </c>
      <c r="H123" s="38">
        <v>128054.59999999999</v>
      </c>
      <c r="I123" s="38">
        <v>127990</v>
      </c>
      <c r="J123" s="41">
        <f t="shared" si="15"/>
        <v>99.949552768897021</v>
      </c>
      <c r="K123" s="41">
        <f t="shared" si="13"/>
        <v>99.576068445223825</v>
      </c>
      <c r="L123" s="41">
        <f t="shared" si="14"/>
        <v>99.576068445223825</v>
      </c>
      <c r="M123" s="134"/>
      <c r="N123" s="111"/>
      <c r="O123" s="87"/>
      <c r="U123" s="26">
        <v>4</v>
      </c>
    </row>
    <row r="124" spans="1:21" ht="102.75" customHeight="1" x14ac:dyDescent="0.5">
      <c r="A124" s="104"/>
      <c r="B124" s="107"/>
      <c r="C124" s="107"/>
      <c r="D124" s="46" t="s">
        <v>9</v>
      </c>
      <c r="E124" s="38">
        <v>5300</v>
      </c>
      <c r="F124" s="38">
        <v>5300</v>
      </c>
      <c r="G124" s="38">
        <v>5300</v>
      </c>
      <c r="H124" s="38">
        <v>5300</v>
      </c>
      <c r="I124" s="38">
        <v>5299.6</v>
      </c>
      <c r="J124" s="41">
        <f t="shared" si="15"/>
        <v>99.992452830188682</v>
      </c>
      <c r="K124" s="41">
        <f t="shared" si="13"/>
        <v>99.992452830188682</v>
      </c>
      <c r="L124" s="41">
        <f t="shared" si="14"/>
        <v>99.992452830188682</v>
      </c>
      <c r="M124" s="134"/>
      <c r="N124" s="111"/>
      <c r="O124" s="87"/>
      <c r="U124" s="26"/>
    </row>
    <row r="125" spans="1:21" ht="102.75" customHeight="1" x14ac:dyDescent="0.5">
      <c r="A125" s="104"/>
      <c r="B125" s="107"/>
      <c r="C125" s="107"/>
      <c r="D125" s="47" t="s">
        <v>10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1">
        <f t="shared" si="15"/>
        <v>0</v>
      </c>
      <c r="K125" s="41">
        <f t="shared" si="13"/>
        <v>0</v>
      </c>
      <c r="L125" s="41">
        <f t="shared" si="14"/>
        <v>0</v>
      </c>
      <c r="M125" s="134"/>
      <c r="N125" s="111"/>
      <c r="O125" s="87"/>
      <c r="U125" s="26"/>
    </row>
    <row r="126" spans="1:21" ht="102.75" customHeight="1" x14ac:dyDescent="0.5">
      <c r="A126" s="104"/>
      <c r="B126" s="107"/>
      <c r="C126" s="107"/>
      <c r="D126" s="47" t="s">
        <v>11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1">
        <f t="shared" si="15"/>
        <v>0</v>
      </c>
      <c r="K126" s="41">
        <f t="shared" si="13"/>
        <v>0</v>
      </c>
      <c r="L126" s="41">
        <f t="shared" si="14"/>
        <v>0</v>
      </c>
      <c r="M126" s="134"/>
      <c r="N126" s="111"/>
      <c r="O126" s="87"/>
      <c r="U126" s="26"/>
    </row>
    <row r="127" spans="1:21" ht="94.5" customHeight="1" x14ac:dyDescent="0.5">
      <c r="A127" s="104">
        <v>20</v>
      </c>
      <c r="B127" s="107" t="s">
        <v>55</v>
      </c>
      <c r="C127" s="107">
        <v>10</v>
      </c>
      <c r="D127" s="48" t="s">
        <v>6</v>
      </c>
      <c r="E127" s="37">
        <f>E128+E129+E130+E131</f>
        <v>379353.84521</v>
      </c>
      <c r="F127" s="37">
        <f>F128+F129+F130+F131</f>
        <v>394820.71518000006</v>
      </c>
      <c r="G127" s="37">
        <f t="shared" ref="G127:I127" si="25">G128+G129+G130+G131</f>
        <v>394820.71518000006</v>
      </c>
      <c r="H127" s="37">
        <f t="shared" si="25"/>
        <v>394820.71518000006</v>
      </c>
      <c r="I127" s="37">
        <f t="shared" si="25"/>
        <v>379769.58692000003</v>
      </c>
      <c r="J127" s="37">
        <f t="shared" si="15"/>
        <v>96.187857505617927</v>
      </c>
      <c r="K127" s="37">
        <f t="shared" si="13"/>
        <v>96.187857505617927</v>
      </c>
      <c r="L127" s="37">
        <f t="shared" si="14"/>
        <v>96.187857505617927</v>
      </c>
      <c r="M127" s="137"/>
      <c r="N127" s="111" t="s">
        <v>66</v>
      </c>
      <c r="O127" s="97" t="s">
        <v>82</v>
      </c>
      <c r="U127" s="26"/>
    </row>
    <row r="128" spans="1:21" ht="94.5" customHeight="1" x14ac:dyDescent="0.5">
      <c r="A128" s="104"/>
      <c r="B128" s="107"/>
      <c r="C128" s="107"/>
      <c r="D128" s="46" t="s">
        <v>7</v>
      </c>
      <c r="E128" s="38">
        <v>3898.2</v>
      </c>
      <c r="F128" s="38">
        <v>4098.2</v>
      </c>
      <c r="G128" s="38">
        <v>4098.2</v>
      </c>
      <c r="H128" s="38">
        <v>4098.2</v>
      </c>
      <c r="I128" s="38">
        <v>4098.2</v>
      </c>
      <c r="J128" s="41">
        <f t="shared" si="15"/>
        <v>100</v>
      </c>
      <c r="K128" s="41">
        <f t="shared" si="13"/>
        <v>100</v>
      </c>
      <c r="L128" s="41">
        <f t="shared" si="14"/>
        <v>100</v>
      </c>
      <c r="M128" s="138"/>
      <c r="N128" s="111"/>
      <c r="O128" s="98"/>
      <c r="U128" s="26"/>
    </row>
    <row r="129" spans="1:21" ht="94.5" customHeight="1" x14ac:dyDescent="0.5">
      <c r="A129" s="104"/>
      <c r="B129" s="107"/>
      <c r="C129" s="107"/>
      <c r="D129" s="46" t="s">
        <v>8</v>
      </c>
      <c r="E129" s="38">
        <v>7833.2999999999993</v>
      </c>
      <c r="F129" s="38">
        <v>24271.7</v>
      </c>
      <c r="G129" s="38">
        <v>24271.7</v>
      </c>
      <c r="H129" s="38">
        <v>24271.7</v>
      </c>
      <c r="I129" s="38">
        <v>16283.662699999999</v>
      </c>
      <c r="J129" s="41">
        <f t="shared" si="15"/>
        <v>67.089090174977443</v>
      </c>
      <c r="K129" s="41">
        <f t="shared" si="13"/>
        <v>67.089090174977443</v>
      </c>
      <c r="L129" s="41">
        <f t="shared" si="14"/>
        <v>67.089090174977443</v>
      </c>
      <c r="M129" s="138"/>
      <c r="N129" s="111"/>
      <c r="O129" s="98"/>
      <c r="U129" s="26">
        <v>5</v>
      </c>
    </row>
    <row r="130" spans="1:21" ht="94.5" customHeight="1" x14ac:dyDescent="0.5">
      <c r="A130" s="104"/>
      <c r="B130" s="107"/>
      <c r="C130" s="107"/>
      <c r="D130" s="46" t="s">
        <v>9</v>
      </c>
      <c r="E130" s="38">
        <v>349319.71520999999</v>
      </c>
      <c r="F130" s="38">
        <v>366450.81518000003</v>
      </c>
      <c r="G130" s="38">
        <v>366450.81518000003</v>
      </c>
      <c r="H130" s="38">
        <v>366450.81518000003</v>
      </c>
      <c r="I130" s="38">
        <v>359387.72422000003</v>
      </c>
      <c r="J130" s="41">
        <f t="shared" si="15"/>
        <v>98.072567813355633</v>
      </c>
      <c r="K130" s="41">
        <f t="shared" si="13"/>
        <v>98.072567813355633</v>
      </c>
      <c r="L130" s="41">
        <f t="shared" si="14"/>
        <v>98.072567813355633</v>
      </c>
      <c r="M130" s="138"/>
      <c r="N130" s="111"/>
      <c r="O130" s="98"/>
      <c r="U130" s="26"/>
    </row>
    <row r="131" spans="1:21" ht="94.5" customHeight="1" x14ac:dyDescent="0.5">
      <c r="A131" s="104"/>
      <c r="B131" s="107"/>
      <c r="C131" s="107"/>
      <c r="D131" s="47" t="s">
        <v>10</v>
      </c>
      <c r="E131" s="38">
        <v>18302.629999999997</v>
      </c>
      <c r="F131" s="40">
        <v>0</v>
      </c>
      <c r="G131" s="40">
        <v>0</v>
      </c>
      <c r="H131" s="40">
        <v>0</v>
      </c>
      <c r="I131" s="40">
        <v>0</v>
      </c>
      <c r="J131" s="41">
        <f t="shared" si="15"/>
        <v>0</v>
      </c>
      <c r="K131" s="41">
        <f t="shared" si="13"/>
        <v>0</v>
      </c>
      <c r="L131" s="41">
        <f t="shared" si="14"/>
        <v>0</v>
      </c>
      <c r="M131" s="138"/>
      <c r="N131" s="111"/>
      <c r="O131" s="98"/>
      <c r="U131" s="26"/>
    </row>
    <row r="132" spans="1:21" ht="94.5" customHeight="1" x14ac:dyDescent="0.5">
      <c r="A132" s="104"/>
      <c r="B132" s="107"/>
      <c r="C132" s="107"/>
      <c r="D132" s="47" t="s">
        <v>11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1">
        <f t="shared" si="15"/>
        <v>0</v>
      </c>
      <c r="K132" s="41">
        <f t="shared" si="13"/>
        <v>0</v>
      </c>
      <c r="L132" s="41">
        <f t="shared" si="14"/>
        <v>0</v>
      </c>
      <c r="M132" s="139"/>
      <c r="N132" s="111"/>
      <c r="O132" s="98"/>
      <c r="U132" s="26"/>
    </row>
    <row r="133" spans="1:21" ht="94.5" customHeight="1" x14ac:dyDescent="0.5">
      <c r="A133" s="104">
        <v>21</v>
      </c>
      <c r="B133" s="107" t="s">
        <v>108</v>
      </c>
      <c r="C133" s="107">
        <v>17</v>
      </c>
      <c r="D133" s="48" t="s">
        <v>6</v>
      </c>
      <c r="E133" s="37">
        <f>E134+E135+E136+E137</f>
        <v>1158.884</v>
      </c>
      <c r="F133" s="37">
        <f>F134+F135+F136+F137</f>
        <v>293.38400000000001</v>
      </c>
      <c r="G133" s="37">
        <f t="shared" ref="G133:I133" si="26">G134+G135+G136+G137</f>
        <v>293.38400000000001</v>
      </c>
      <c r="H133" s="37">
        <f t="shared" si="26"/>
        <v>293.38400000000001</v>
      </c>
      <c r="I133" s="37">
        <f t="shared" si="26"/>
        <v>293.38400000000001</v>
      </c>
      <c r="J133" s="37">
        <f t="shared" si="15"/>
        <v>100</v>
      </c>
      <c r="K133" s="37">
        <f t="shared" si="13"/>
        <v>100</v>
      </c>
      <c r="L133" s="37">
        <f t="shared" si="14"/>
        <v>100</v>
      </c>
      <c r="M133" s="135"/>
      <c r="N133" s="111" t="s">
        <v>70</v>
      </c>
      <c r="O133" s="95" t="s">
        <v>84</v>
      </c>
      <c r="U133" s="26"/>
    </row>
    <row r="134" spans="1:21" ht="94.5" customHeight="1" x14ac:dyDescent="0.5">
      <c r="A134" s="104"/>
      <c r="B134" s="107"/>
      <c r="C134" s="107"/>
      <c r="D134" s="46" t="s">
        <v>7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1">
        <f t="shared" si="15"/>
        <v>0</v>
      </c>
      <c r="K134" s="41">
        <f t="shared" si="13"/>
        <v>0</v>
      </c>
      <c r="L134" s="41">
        <f t="shared" si="14"/>
        <v>0</v>
      </c>
      <c r="M134" s="136"/>
      <c r="N134" s="111"/>
      <c r="O134" s="96"/>
      <c r="U134" s="26"/>
    </row>
    <row r="135" spans="1:21" ht="94.5" customHeight="1" x14ac:dyDescent="0.5">
      <c r="A135" s="104"/>
      <c r="B135" s="107"/>
      <c r="C135" s="107"/>
      <c r="D135" s="46" t="s">
        <v>8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1">
        <f t="shared" si="15"/>
        <v>0</v>
      </c>
      <c r="K135" s="41">
        <f t="shared" ref="K135:K138" si="27">IF(I135=0,0,I135/G135*100)</f>
        <v>0</v>
      </c>
      <c r="L135" s="41">
        <f t="shared" ref="L135:L138" si="28">IF(I135=0,0,I135/F135*100)</f>
        <v>0</v>
      </c>
      <c r="M135" s="136"/>
      <c r="N135" s="111"/>
      <c r="O135" s="96"/>
      <c r="U135" s="26">
        <v>4</v>
      </c>
    </row>
    <row r="136" spans="1:21" ht="94.5" customHeight="1" x14ac:dyDescent="0.5">
      <c r="A136" s="104"/>
      <c r="B136" s="107"/>
      <c r="C136" s="107"/>
      <c r="D136" s="46" t="s">
        <v>9</v>
      </c>
      <c r="E136" s="38">
        <v>293.38400000000001</v>
      </c>
      <c r="F136" s="38">
        <v>293.38400000000001</v>
      </c>
      <c r="G136" s="40">
        <v>293.38400000000001</v>
      </c>
      <c r="H136" s="40">
        <v>293.38400000000001</v>
      </c>
      <c r="I136" s="40">
        <v>293.38400000000001</v>
      </c>
      <c r="J136" s="41">
        <f t="shared" ref="J136:J138" si="29">IF(I136=0, ,I136/H136*100)</f>
        <v>100</v>
      </c>
      <c r="K136" s="41">
        <f t="shared" si="27"/>
        <v>100</v>
      </c>
      <c r="L136" s="41">
        <f t="shared" si="28"/>
        <v>100</v>
      </c>
      <c r="M136" s="136"/>
      <c r="N136" s="111"/>
      <c r="O136" s="96"/>
      <c r="U136" s="26"/>
    </row>
    <row r="137" spans="1:21" ht="94.5" customHeight="1" x14ac:dyDescent="0.5">
      <c r="A137" s="104"/>
      <c r="B137" s="107"/>
      <c r="C137" s="107"/>
      <c r="D137" s="47" t="s">
        <v>10</v>
      </c>
      <c r="E137" s="38">
        <v>865.5</v>
      </c>
      <c r="F137" s="38">
        <v>0</v>
      </c>
      <c r="G137" s="40">
        <v>0</v>
      </c>
      <c r="H137" s="40">
        <v>0</v>
      </c>
      <c r="I137" s="40">
        <v>0</v>
      </c>
      <c r="J137" s="41">
        <f t="shared" si="29"/>
        <v>0</v>
      </c>
      <c r="K137" s="41">
        <f t="shared" si="27"/>
        <v>0</v>
      </c>
      <c r="L137" s="41">
        <f t="shared" si="28"/>
        <v>0</v>
      </c>
      <c r="M137" s="136"/>
      <c r="N137" s="111"/>
      <c r="O137" s="96"/>
      <c r="U137" s="26"/>
    </row>
    <row r="138" spans="1:21" ht="94.5" customHeight="1" x14ac:dyDescent="0.5">
      <c r="A138" s="104"/>
      <c r="B138" s="107"/>
      <c r="C138" s="107"/>
      <c r="D138" s="47" t="s">
        <v>11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1">
        <f t="shared" si="29"/>
        <v>0</v>
      </c>
      <c r="K138" s="41">
        <f t="shared" si="27"/>
        <v>0</v>
      </c>
      <c r="L138" s="41">
        <f t="shared" si="28"/>
        <v>0</v>
      </c>
      <c r="M138" s="136"/>
      <c r="N138" s="111"/>
      <c r="O138" s="96"/>
      <c r="U138" s="26"/>
    </row>
    <row r="139" spans="1:21" ht="33.75" x14ac:dyDescent="0.5">
      <c r="U139" s="26">
        <f>SUM(U15:U138)</f>
        <v>110</v>
      </c>
    </row>
  </sheetData>
  <mergeCells count="141">
    <mergeCell ref="A133:A138"/>
    <mergeCell ref="B133:B138"/>
    <mergeCell ref="C133:C138"/>
    <mergeCell ref="M133:M138"/>
    <mergeCell ref="N133:N138"/>
    <mergeCell ref="O133:O138"/>
    <mergeCell ref="A127:A132"/>
    <mergeCell ref="B127:B132"/>
    <mergeCell ref="C127:C132"/>
    <mergeCell ref="M127:M132"/>
    <mergeCell ref="N127:N132"/>
    <mergeCell ref="O127:O132"/>
    <mergeCell ref="A121:A126"/>
    <mergeCell ref="B121:B126"/>
    <mergeCell ref="C121:C126"/>
    <mergeCell ref="M121:M126"/>
    <mergeCell ref="N121:N126"/>
    <mergeCell ref="O121:O126"/>
    <mergeCell ref="A115:A120"/>
    <mergeCell ref="B115:B120"/>
    <mergeCell ref="C115:C120"/>
    <mergeCell ref="M115:M120"/>
    <mergeCell ref="N115:N120"/>
    <mergeCell ref="O115:O120"/>
    <mergeCell ref="A109:A114"/>
    <mergeCell ref="B109:B114"/>
    <mergeCell ref="C109:C114"/>
    <mergeCell ref="M109:M114"/>
    <mergeCell ref="N109:N114"/>
    <mergeCell ref="O109:O114"/>
    <mergeCell ref="A103:A108"/>
    <mergeCell ref="B103:B108"/>
    <mergeCell ref="C103:C108"/>
    <mergeCell ref="M103:M108"/>
    <mergeCell ref="N103:N108"/>
    <mergeCell ref="O103:O108"/>
    <mergeCell ref="A97:A102"/>
    <mergeCell ref="B97:B102"/>
    <mergeCell ref="C97:C102"/>
    <mergeCell ref="M97:M102"/>
    <mergeCell ref="N97:N102"/>
    <mergeCell ref="O97:O102"/>
    <mergeCell ref="A91:A96"/>
    <mergeCell ref="B91:B96"/>
    <mergeCell ref="C91:C96"/>
    <mergeCell ref="M91:M96"/>
    <mergeCell ref="N91:N96"/>
    <mergeCell ref="O91:O96"/>
    <mergeCell ref="A85:A90"/>
    <mergeCell ref="B85:B90"/>
    <mergeCell ref="C85:C90"/>
    <mergeCell ref="M85:M90"/>
    <mergeCell ref="N85:N90"/>
    <mergeCell ref="O85:O90"/>
    <mergeCell ref="A79:A84"/>
    <mergeCell ref="B79:B84"/>
    <mergeCell ref="C79:C84"/>
    <mergeCell ref="M79:M84"/>
    <mergeCell ref="N79:N84"/>
    <mergeCell ref="O79:O84"/>
    <mergeCell ref="A73:A78"/>
    <mergeCell ref="B73:B78"/>
    <mergeCell ref="C73:C78"/>
    <mergeCell ref="M73:M78"/>
    <mergeCell ref="N73:N78"/>
    <mergeCell ref="O73:O78"/>
    <mergeCell ref="A67:A72"/>
    <mergeCell ref="B67:B72"/>
    <mergeCell ref="C67:C72"/>
    <mergeCell ref="M67:M72"/>
    <mergeCell ref="N67:N72"/>
    <mergeCell ref="O67:O72"/>
    <mergeCell ref="A61:A66"/>
    <mergeCell ref="B61:B66"/>
    <mergeCell ref="C61:C66"/>
    <mergeCell ref="M61:M66"/>
    <mergeCell ref="N61:N66"/>
    <mergeCell ref="O61:O66"/>
    <mergeCell ref="A55:A60"/>
    <mergeCell ref="B55:B60"/>
    <mergeCell ref="C55:C60"/>
    <mergeCell ref="M55:M60"/>
    <mergeCell ref="N55:N60"/>
    <mergeCell ref="O55:O60"/>
    <mergeCell ref="A49:A54"/>
    <mergeCell ref="B49:B54"/>
    <mergeCell ref="C49:C54"/>
    <mergeCell ref="M49:M54"/>
    <mergeCell ref="N49:N54"/>
    <mergeCell ref="O49:O54"/>
    <mergeCell ref="A43:A48"/>
    <mergeCell ref="B43:B48"/>
    <mergeCell ref="C43:C48"/>
    <mergeCell ref="M43:M48"/>
    <mergeCell ref="N43:N48"/>
    <mergeCell ref="O43:O48"/>
    <mergeCell ref="A37:A42"/>
    <mergeCell ref="B37:B42"/>
    <mergeCell ref="C37:C42"/>
    <mergeCell ref="M37:M42"/>
    <mergeCell ref="N37:N42"/>
    <mergeCell ref="O37:O42"/>
    <mergeCell ref="A31:A36"/>
    <mergeCell ref="B31:B36"/>
    <mergeCell ref="C31:C36"/>
    <mergeCell ref="M31:M36"/>
    <mergeCell ref="N31:N36"/>
    <mergeCell ref="O31:O36"/>
    <mergeCell ref="O13:O18"/>
    <mergeCell ref="O4:O5"/>
    <mergeCell ref="A7:A12"/>
    <mergeCell ref="B7:B12"/>
    <mergeCell ref="C7:C12"/>
    <mergeCell ref="M7:M12"/>
    <mergeCell ref="N7:N12"/>
    <mergeCell ref="O7:O12"/>
    <mergeCell ref="A25:A30"/>
    <mergeCell ref="B25:B30"/>
    <mergeCell ref="C25:C30"/>
    <mergeCell ref="M25:M30"/>
    <mergeCell ref="N25:N30"/>
    <mergeCell ref="O25:O30"/>
    <mergeCell ref="A19:A24"/>
    <mergeCell ref="B19:B24"/>
    <mergeCell ref="C19:C24"/>
    <mergeCell ref="M19:M24"/>
    <mergeCell ref="N19:N24"/>
    <mergeCell ref="O19:O24"/>
    <mergeCell ref="A2:N2"/>
    <mergeCell ref="A4:A5"/>
    <mergeCell ref="B4:B5"/>
    <mergeCell ref="C4:C5"/>
    <mergeCell ref="D4:D5"/>
    <mergeCell ref="E4:L4"/>
    <mergeCell ref="M4:M5"/>
    <mergeCell ref="N4:N5"/>
    <mergeCell ref="A13:A18"/>
    <mergeCell ref="B13:B18"/>
    <mergeCell ref="C13:C18"/>
    <mergeCell ref="M13:M18"/>
    <mergeCell ref="N13:N18"/>
  </mergeCells>
  <pageMargins left="0" right="0" top="0" bottom="0" header="0" footer="0"/>
  <pageSetup paperSize="9" scale="40" orientation="landscape" r:id="rId1"/>
  <ignoredErrors>
    <ignoredError sqref="M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42"/>
  <sheetViews>
    <sheetView zoomScale="54" zoomScaleNormal="54" workbookViewId="0">
      <selection activeCell="H20" sqref="H20"/>
    </sheetView>
  </sheetViews>
  <sheetFormatPr defaultRowHeight="15" x14ac:dyDescent="0.25"/>
  <cols>
    <col min="1" max="1" width="4" customWidth="1"/>
    <col min="2" max="2" width="20.42578125" customWidth="1"/>
    <col min="3" max="3" width="20.28515625" customWidth="1"/>
    <col min="4" max="4" width="14" customWidth="1"/>
    <col min="5" max="5" width="13.28515625" customWidth="1"/>
    <col min="6" max="7" width="19.42578125" customWidth="1"/>
    <col min="8" max="8" width="18.140625" customWidth="1"/>
    <col min="9" max="9" width="19.42578125" customWidth="1"/>
    <col min="10" max="10" width="20.140625" customWidth="1"/>
    <col min="11" max="11" width="18.28515625" customWidth="1"/>
    <col min="12" max="12" width="23.5703125" customWidth="1"/>
    <col min="13" max="13" width="17.7109375" customWidth="1"/>
    <col min="14" max="14" width="20.85546875" customWidth="1"/>
    <col min="15" max="15" width="46.42578125" customWidth="1"/>
    <col min="16" max="16" width="16.5703125" customWidth="1"/>
  </cols>
  <sheetData>
    <row r="1" spans="1:16" ht="21.6" customHeight="1" x14ac:dyDescent="0.25">
      <c r="M1" s="19"/>
      <c r="N1" s="19"/>
      <c r="O1" s="19" t="s">
        <v>24</v>
      </c>
      <c r="P1" s="19"/>
    </row>
    <row r="2" spans="1:16" ht="21" customHeight="1" x14ac:dyDescent="0.25">
      <c r="M2" s="20"/>
      <c r="N2" s="20"/>
      <c r="O2" s="20" t="s">
        <v>35</v>
      </c>
      <c r="P2" s="20"/>
    </row>
    <row r="3" spans="1:16" ht="19.899999999999999" customHeight="1" x14ac:dyDescent="0.25">
      <c r="M3" s="20"/>
      <c r="N3" s="20"/>
      <c r="O3" s="20" t="s">
        <v>25</v>
      </c>
      <c r="P3" s="20"/>
    </row>
    <row r="4" spans="1:16" ht="23.45" customHeight="1" x14ac:dyDescent="0.25">
      <c r="M4" s="20"/>
      <c r="N4" s="20"/>
      <c r="O4" s="20" t="s">
        <v>26</v>
      </c>
      <c r="P4" s="20"/>
    </row>
    <row r="5" spans="1:16" ht="26.45" customHeight="1" x14ac:dyDescent="0.3">
      <c r="A5" s="60" t="s">
        <v>32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16" ht="23.45" customHeight="1" x14ac:dyDescent="0.25"/>
    <row r="7" spans="1:16" s="1" customFormat="1" ht="45.6" customHeight="1" x14ac:dyDescent="0.25">
      <c r="A7" s="61" t="s">
        <v>0</v>
      </c>
      <c r="B7" s="61" t="s">
        <v>12</v>
      </c>
      <c r="C7" s="62" t="s">
        <v>13</v>
      </c>
      <c r="D7" s="62" t="s">
        <v>3</v>
      </c>
      <c r="E7" s="62" t="s">
        <v>18</v>
      </c>
      <c r="F7" s="140" t="s">
        <v>15</v>
      </c>
      <c r="G7" s="141"/>
      <c r="H7" s="141"/>
      <c r="I7" s="141"/>
      <c r="J7" s="141"/>
      <c r="K7" s="142"/>
      <c r="L7" s="84" t="s">
        <v>17</v>
      </c>
      <c r="M7" s="64" t="s">
        <v>1</v>
      </c>
      <c r="N7" s="65"/>
      <c r="O7" s="62" t="s">
        <v>33</v>
      </c>
      <c r="P7" s="62" t="s">
        <v>2</v>
      </c>
    </row>
    <row r="8" spans="1:16" s="1" customFormat="1" ht="77.45" customHeight="1" x14ac:dyDescent="0.25">
      <c r="A8" s="62"/>
      <c r="B8" s="62"/>
      <c r="C8" s="63"/>
      <c r="D8" s="63"/>
      <c r="E8" s="63"/>
      <c r="F8" s="2" t="s">
        <v>14</v>
      </c>
      <c r="G8" s="2" t="s">
        <v>34</v>
      </c>
      <c r="H8" s="2" t="s">
        <v>20</v>
      </c>
      <c r="I8" s="2" t="s">
        <v>16</v>
      </c>
      <c r="J8" s="2" t="s">
        <v>31</v>
      </c>
      <c r="K8" s="2" t="s">
        <v>4</v>
      </c>
      <c r="L8" s="85"/>
      <c r="M8" s="24" t="s">
        <v>5</v>
      </c>
      <c r="N8" s="24" t="s">
        <v>23</v>
      </c>
      <c r="O8" s="63"/>
      <c r="P8" s="63"/>
    </row>
    <row r="9" spans="1:16" s="1" customFormat="1" ht="30.6" customHeight="1" x14ac:dyDescent="0.25">
      <c r="A9" s="24">
        <v>1</v>
      </c>
      <c r="B9" s="24">
        <v>2</v>
      </c>
      <c r="C9" s="25">
        <v>3</v>
      </c>
      <c r="D9" s="25">
        <v>4</v>
      </c>
      <c r="E9" s="25">
        <v>5</v>
      </c>
      <c r="F9" s="2">
        <v>6</v>
      </c>
      <c r="G9" s="2">
        <v>7</v>
      </c>
      <c r="H9" s="2" t="s">
        <v>19</v>
      </c>
      <c r="I9" s="2">
        <v>8</v>
      </c>
      <c r="J9" s="18" t="s">
        <v>21</v>
      </c>
      <c r="K9" s="18" t="s">
        <v>22</v>
      </c>
      <c r="L9" s="22">
        <v>9</v>
      </c>
      <c r="M9" s="24">
        <v>10</v>
      </c>
      <c r="N9" s="24">
        <v>11</v>
      </c>
      <c r="O9" s="15">
        <v>12</v>
      </c>
      <c r="P9" s="15">
        <v>13</v>
      </c>
    </row>
    <row r="10" spans="1:16" ht="54.6" customHeight="1" x14ac:dyDescent="0.25">
      <c r="A10" s="66">
        <v>1</v>
      </c>
      <c r="B10" s="80"/>
      <c r="C10" s="80"/>
      <c r="D10" s="3" t="s">
        <v>6</v>
      </c>
      <c r="E10" s="3"/>
      <c r="F10" s="4"/>
      <c r="G10" s="4"/>
      <c r="H10" s="5"/>
      <c r="I10" s="4"/>
      <c r="J10" s="4"/>
      <c r="K10" s="6"/>
      <c r="L10" s="21"/>
      <c r="M10" s="69"/>
      <c r="N10" s="69"/>
      <c r="O10" s="74"/>
      <c r="P10" s="77"/>
    </row>
    <row r="11" spans="1:16" ht="87" customHeight="1" x14ac:dyDescent="0.25">
      <c r="A11" s="67"/>
      <c r="B11" s="81"/>
      <c r="C11" s="81"/>
      <c r="D11" s="7" t="s">
        <v>7</v>
      </c>
      <c r="E11" s="7"/>
      <c r="F11" s="8"/>
      <c r="G11" s="9"/>
      <c r="H11" s="10"/>
      <c r="I11" s="8"/>
      <c r="J11" s="10"/>
      <c r="K11" s="11"/>
      <c r="L11" s="16"/>
      <c r="M11" s="70"/>
      <c r="N11" s="72"/>
      <c r="O11" s="75"/>
      <c r="P11" s="78"/>
    </row>
    <row r="12" spans="1:16" ht="64.900000000000006" customHeight="1" x14ac:dyDescent="0.25">
      <c r="A12" s="67"/>
      <c r="B12" s="81"/>
      <c r="C12" s="81"/>
      <c r="D12" s="7" t="s">
        <v>8</v>
      </c>
      <c r="E12" s="7"/>
      <c r="F12" s="12"/>
      <c r="G12" s="12"/>
      <c r="H12" s="10"/>
      <c r="I12" s="13"/>
      <c r="J12" s="10"/>
      <c r="K12" s="11"/>
      <c r="L12" s="16"/>
      <c r="M12" s="70"/>
      <c r="N12" s="72"/>
      <c r="O12" s="75"/>
      <c r="P12" s="78"/>
    </row>
    <row r="13" spans="1:16" ht="93.6" customHeight="1" x14ac:dyDescent="0.25">
      <c r="A13" s="67"/>
      <c r="B13" s="81"/>
      <c r="C13" s="81"/>
      <c r="D13" s="7" t="s">
        <v>9</v>
      </c>
      <c r="E13" s="7"/>
      <c r="F13" s="12"/>
      <c r="G13" s="12"/>
      <c r="H13" s="10"/>
      <c r="I13" s="13"/>
      <c r="J13" s="10"/>
      <c r="K13" s="11"/>
      <c r="L13" s="16"/>
      <c r="M13" s="70"/>
      <c r="N13" s="72"/>
      <c r="O13" s="75"/>
      <c r="P13" s="78"/>
    </row>
    <row r="14" spans="1:16" ht="73.150000000000006" customHeight="1" x14ac:dyDescent="0.25">
      <c r="A14" s="67"/>
      <c r="B14" s="81"/>
      <c r="C14" s="81"/>
      <c r="D14" s="14" t="s">
        <v>10</v>
      </c>
      <c r="E14" s="14"/>
      <c r="F14" s="9"/>
      <c r="G14" s="9"/>
      <c r="H14" s="10"/>
      <c r="I14" s="8"/>
      <c r="J14" s="10"/>
      <c r="K14" s="11"/>
      <c r="L14" s="16"/>
      <c r="M14" s="70"/>
      <c r="N14" s="72"/>
      <c r="O14" s="75"/>
      <c r="P14" s="78"/>
    </row>
    <row r="15" spans="1:16" ht="51" customHeight="1" x14ac:dyDescent="0.25">
      <c r="A15" s="68"/>
      <c r="B15" s="82"/>
      <c r="C15" s="82"/>
      <c r="D15" s="14" t="s">
        <v>11</v>
      </c>
      <c r="E15" s="14"/>
      <c r="F15" s="9"/>
      <c r="G15" s="9"/>
      <c r="H15" s="10"/>
      <c r="I15" s="8"/>
      <c r="J15" s="10"/>
      <c r="K15" s="11"/>
      <c r="L15" s="17"/>
      <c r="M15" s="71"/>
      <c r="N15" s="73"/>
      <c r="O15" s="76"/>
      <c r="P15" s="79"/>
    </row>
    <row r="18" spans="2:2" ht="18.75" x14ac:dyDescent="0.3">
      <c r="B18" s="23" t="s">
        <v>28</v>
      </c>
    </row>
    <row r="19" spans="2:2" ht="18.75" x14ac:dyDescent="0.3">
      <c r="B19" s="23"/>
    </row>
    <row r="20" spans="2:2" ht="18.75" x14ac:dyDescent="0.3">
      <c r="B20" s="23" t="s">
        <v>27</v>
      </c>
    </row>
    <row r="21" spans="2:2" ht="18.75" x14ac:dyDescent="0.3">
      <c r="B21" s="23"/>
    </row>
    <row r="22" spans="2:2" ht="18.75" x14ac:dyDescent="0.3">
      <c r="B22" s="23"/>
    </row>
    <row r="23" spans="2:2" ht="18.75" x14ac:dyDescent="0.3">
      <c r="B23" s="23"/>
    </row>
    <row r="24" spans="2:2" ht="18.75" x14ac:dyDescent="0.3">
      <c r="B24" s="23"/>
    </row>
    <row r="25" spans="2:2" ht="18.75" x14ac:dyDescent="0.3">
      <c r="B25" s="23"/>
    </row>
    <row r="26" spans="2:2" ht="18.75" x14ac:dyDescent="0.3">
      <c r="B26" s="23"/>
    </row>
    <row r="27" spans="2:2" ht="18.75" x14ac:dyDescent="0.3">
      <c r="B27" s="23"/>
    </row>
    <row r="28" spans="2:2" ht="18.75" x14ac:dyDescent="0.3">
      <c r="B28" s="23"/>
    </row>
    <row r="29" spans="2:2" ht="18.75" x14ac:dyDescent="0.3">
      <c r="B29" s="23"/>
    </row>
    <row r="30" spans="2:2" ht="18.75" x14ac:dyDescent="0.3">
      <c r="B30" s="23"/>
    </row>
    <row r="31" spans="2:2" ht="18.75" x14ac:dyDescent="0.3">
      <c r="B31" s="23"/>
    </row>
    <row r="32" spans="2:2" ht="18.75" x14ac:dyDescent="0.3">
      <c r="B32" s="23"/>
    </row>
    <row r="33" spans="2:2" ht="18.75" x14ac:dyDescent="0.3">
      <c r="B33" s="23"/>
    </row>
    <row r="34" spans="2:2" ht="18.75" x14ac:dyDescent="0.3">
      <c r="B34" s="23"/>
    </row>
    <row r="35" spans="2:2" ht="18.75" x14ac:dyDescent="0.3">
      <c r="B35" s="23"/>
    </row>
    <row r="36" spans="2:2" ht="18.75" x14ac:dyDescent="0.3">
      <c r="B36" s="23"/>
    </row>
    <row r="37" spans="2:2" ht="18.75" x14ac:dyDescent="0.3">
      <c r="B37" s="23"/>
    </row>
    <row r="38" spans="2:2" ht="18.75" x14ac:dyDescent="0.3">
      <c r="B38" s="23"/>
    </row>
    <row r="39" spans="2:2" ht="18.75" x14ac:dyDescent="0.3">
      <c r="B39" s="23"/>
    </row>
    <row r="40" spans="2:2" ht="18.75" x14ac:dyDescent="0.3">
      <c r="B40" s="23"/>
    </row>
    <row r="41" spans="2:2" ht="18.75" x14ac:dyDescent="0.3">
      <c r="B41" s="23" t="s">
        <v>29</v>
      </c>
    </row>
    <row r="42" spans="2:2" ht="18.75" x14ac:dyDescent="0.3">
      <c r="B42" s="23" t="s">
        <v>30</v>
      </c>
    </row>
  </sheetData>
  <mergeCells count="18">
    <mergeCell ref="P7:P8"/>
    <mergeCell ref="A10:A15"/>
    <mergeCell ref="B10:B15"/>
    <mergeCell ref="C10:C15"/>
    <mergeCell ref="M10:M15"/>
    <mergeCell ref="N10:N15"/>
    <mergeCell ref="O10:O15"/>
    <mergeCell ref="P10:P15"/>
    <mergeCell ref="A5:O5"/>
    <mergeCell ref="A7:A8"/>
    <mergeCell ref="B7:B8"/>
    <mergeCell ref="C7:C8"/>
    <mergeCell ref="D7:D8"/>
    <mergeCell ref="E7:E8"/>
    <mergeCell ref="F7:K7"/>
    <mergeCell ref="L7:L8"/>
    <mergeCell ref="M7:N7"/>
    <mergeCell ref="O7:O8"/>
  </mergeCells>
  <pageMargins left="0.11811023622047245" right="0.11811023622047245" top="0.19685039370078741" bottom="0.19685039370078741" header="0.31496062992125984" footer="0.31496062992125984"/>
  <pageSetup paperSize="9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 за 2014 год</vt:lpstr>
      <vt:lpstr>МП 6</vt:lpstr>
      <vt:lpstr>'СВОД за 2014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2015-01-22T03:17:31Z</dcterms:modified>
</cp:coreProperties>
</file>