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harovAN\Desktop\МУНИЦИПАЛЬНАЯ ПРОГРАММА\Комплексный план\2022\"/>
    </mc:Choice>
  </mc:AlternateContent>
  <bookViews>
    <workbookView xWindow="480" yWindow="360" windowWidth="27795" windowHeight="12345" activeTab="2"/>
  </bookViews>
  <sheets>
    <sheet name="№695 от 18.12.2021" sheetId="3" r:id="rId1"/>
    <sheet name="№443-па-нпа от 29.03.2022" sheetId="4" r:id="rId2"/>
    <sheet name="№939-па-нпа от 31.05.2022" sheetId="5" r:id="rId3"/>
  </sheets>
  <definedNames>
    <definedName name="_xlnm.Print_Titles" localSheetId="0">'№695 от 18.12.2021'!$9:$10</definedName>
    <definedName name="_xlnm.Print_Titles" localSheetId="2">'№939-па-нпа от 31.05.2022'!$9:$10</definedName>
  </definedNames>
  <calcPr calcId="162913" iterate="1"/>
</workbook>
</file>

<file path=xl/calcChain.xml><?xml version="1.0" encoding="utf-8"?>
<calcChain xmlns="http://schemas.openxmlformats.org/spreadsheetml/2006/main">
  <c r="Q141" i="5" l="1"/>
  <c r="F132" i="5"/>
  <c r="F133" i="5"/>
  <c r="F134" i="5"/>
  <c r="F135" i="5"/>
  <c r="F136" i="5"/>
  <c r="F137" i="5"/>
  <c r="F131" i="5"/>
  <c r="G132" i="5"/>
  <c r="H132" i="5"/>
  <c r="I132" i="5"/>
  <c r="J132" i="5"/>
  <c r="K132" i="5"/>
  <c r="L132" i="5"/>
  <c r="M132" i="5"/>
  <c r="N132" i="5"/>
  <c r="O132" i="5"/>
  <c r="P132" i="5"/>
  <c r="Q132" i="5"/>
  <c r="G133" i="5"/>
  <c r="H133" i="5"/>
  <c r="I133" i="5"/>
  <c r="J133" i="5"/>
  <c r="K133" i="5"/>
  <c r="L133" i="5"/>
  <c r="M133" i="5"/>
  <c r="N133" i="5"/>
  <c r="O133" i="5"/>
  <c r="P133" i="5"/>
  <c r="Q133" i="5"/>
  <c r="G134" i="5"/>
  <c r="H134" i="5"/>
  <c r="I134" i="5"/>
  <c r="J134" i="5"/>
  <c r="K134" i="5"/>
  <c r="L134" i="5"/>
  <c r="M134" i="5"/>
  <c r="N134" i="5"/>
  <c r="O134" i="5"/>
  <c r="P134" i="5"/>
  <c r="Q134" i="5"/>
  <c r="G135" i="5"/>
  <c r="H135" i="5"/>
  <c r="I135" i="5"/>
  <c r="J135" i="5"/>
  <c r="K135" i="5"/>
  <c r="L135" i="5"/>
  <c r="M135" i="5"/>
  <c r="N135" i="5"/>
  <c r="O135" i="5"/>
  <c r="P135" i="5"/>
  <c r="Q135" i="5"/>
  <c r="G136" i="5"/>
  <c r="H136" i="5"/>
  <c r="I136" i="5"/>
  <c r="J136" i="5"/>
  <c r="K136" i="5"/>
  <c r="L136" i="5"/>
  <c r="M136" i="5"/>
  <c r="N136" i="5"/>
  <c r="O136" i="5"/>
  <c r="P136" i="5"/>
  <c r="Q136" i="5"/>
  <c r="G137" i="5"/>
  <c r="H137" i="5"/>
  <c r="I137" i="5"/>
  <c r="J137" i="5"/>
  <c r="K137" i="5"/>
  <c r="L137" i="5"/>
  <c r="M137" i="5"/>
  <c r="N137" i="5"/>
  <c r="O137" i="5"/>
  <c r="P137" i="5"/>
  <c r="Q137" i="5"/>
  <c r="H131" i="5"/>
  <c r="I131" i="5"/>
  <c r="J131" i="5"/>
  <c r="K131" i="5"/>
  <c r="L131" i="5"/>
  <c r="M131" i="5"/>
  <c r="N131" i="5"/>
  <c r="O131" i="5"/>
  <c r="P131" i="5"/>
  <c r="Q131" i="5"/>
  <c r="G131" i="5"/>
  <c r="Q15" i="5"/>
  <c r="Q158" i="5" l="1"/>
  <c r="P158" i="5"/>
  <c r="O158" i="5"/>
  <c r="N158" i="5"/>
  <c r="M158" i="5"/>
  <c r="L158" i="5"/>
  <c r="K158" i="5"/>
  <c r="J158" i="5"/>
  <c r="I158" i="5"/>
  <c r="H158" i="5"/>
  <c r="G158" i="5"/>
  <c r="F158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O152" i="5"/>
  <c r="K152" i="5"/>
  <c r="G152" i="5"/>
  <c r="E151" i="5"/>
  <c r="E158" i="5" s="1"/>
  <c r="E150" i="5"/>
  <c r="E149" i="5"/>
  <c r="E148" i="5"/>
  <c r="E147" i="5"/>
  <c r="E154" i="5" s="1"/>
  <c r="E146" i="5"/>
  <c r="P145" i="5"/>
  <c r="E144" i="5"/>
  <c r="E143" i="5"/>
  <c r="E142" i="5"/>
  <c r="E141" i="5"/>
  <c r="E140" i="5"/>
  <c r="E139" i="5"/>
  <c r="E138" i="5" s="1"/>
  <c r="Q138" i="5"/>
  <c r="P138" i="5"/>
  <c r="O138" i="5"/>
  <c r="N138" i="5"/>
  <c r="M138" i="5"/>
  <c r="L138" i="5"/>
  <c r="K138" i="5"/>
  <c r="J138" i="5"/>
  <c r="I138" i="5"/>
  <c r="H138" i="5"/>
  <c r="G138" i="5"/>
  <c r="F138" i="5"/>
  <c r="E137" i="5"/>
  <c r="E135" i="5"/>
  <c r="E132" i="5"/>
  <c r="E130" i="5"/>
  <c r="E129" i="5"/>
  <c r="E128" i="5"/>
  <c r="E127" i="5"/>
  <c r="E126" i="5"/>
  <c r="E125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3" i="5"/>
  <c r="E122" i="5"/>
  <c r="E121" i="5"/>
  <c r="E120" i="5"/>
  <c r="E119" i="5"/>
  <c r="E118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6" i="5"/>
  <c r="E115" i="5"/>
  <c r="E114" i="5"/>
  <c r="E113" i="5"/>
  <c r="E112" i="5"/>
  <c r="E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09" i="5"/>
  <c r="E108" i="5"/>
  <c r="E107" i="5"/>
  <c r="E106" i="5"/>
  <c r="E105" i="5"/>
  <c r="E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2" i="5"/>
  <c r="E101" i="5"/>
  <c r="E100" i="5"/>
  <c r="E99" i="5"/>
  <c r="E98" i="5"/>
  <c r="E97" i="5"/>
  <c r="Q96" i="5"/>
  <c r="P96" i="5"/>
  <c r="O96" i="5"/>
  <c r="N96" i="5"/>
  <c r="M96" i="5"/>
  <c r="L96" i="5"/>
  <c r="K96" i="5"/>
  <c r="J96" i="5"/>
  <c r="I96" i="5"/>
  <c r="H96" i="5"/>
  <c r="G96" i="5"/>
  <c r="F96" i="5"/>
  <c r="E95" i="5"/>
  <c r="E94" i="5"/>
  <c r="E93" i="5"/>
  <c r="E92" i="5"/>
  <c r="E91" i="5"/>
  <c r="E90" i="5"/>
  <c r="O89" i="5"/>
  <c r="N89" i="5"/>
  <c r="M89" i="5"/>
  <c r="L89" i="5"/>
  <c r="K89" i="5"/>
  <c r="J89" i="5"/>
  <c r="I89" i="5"/>
  <c r="H89" i="5"/>
  <c r="G89" i="5"/>
  <c r="F89" i="5"/>
  <c r="E88" i="5"/>
  <c r="E87" i="5"/>
  <c r="E86" i="5"/>
  <c r="E85" i="5"/>
  <c r="E84" i="5"/>
  <c r="Q82" i="5"/>
  <c r="P82" i="5"/>
  <c r="O82" i="5"/>
  <c r="N82" i="5"/>
  <c r="M82" i="5"/>
  <c r="L82" i="5"/>
  <c r="K82" i="5"/>
  <c r="J82" i="5"/>
  <c r="I82" i="5"/>
  <c r="H82" i="5"/>
  <c r="G82" i="5"/>
  <c r="F82" i="5"/>
  <c r="E81" i="5"/>
  <c r="E80" i="5"/>
  <c r="E79" i="5"/>
  <c r="E78" i="5"/>
  <c r="E75" i="5" s="1"/>
  <c r="E77" i="5"/>
  <c r="E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O68" i="5" s="1"/>
  <c r="N69" i="5"/>
  <c r="M69" i="5"/>
  <c r="L69" i="5"/>
  <c r="K69" i="5"/>
  <c r="K68" i="5" s="1"/>
  <c r="J69" i="5"/>
  <c r="I69" i="5"/>
  <c r="H69" i="5"/>
  <c r="G69" i="5"/>
  <c r="G68" i="5" s="1"/>
  <c r="F69" i="5"/>
  <c r="P68" i="5"/>
  <c r="L68" i="5"/>
  <c r="H68" i="5"/>
  <c r="E39" i="5"/>
  <c r="E38" i="5"/>
  <c r="E37" i="5"/>
  <c r="E36" i="5"/>
  <c r="E35" i="5"/>
  <c r="E34" i="5"/>
  <c r="Q33" i="5"/>
  <c r="P33" i="5"/>
  <c r="O33" i="5"/>
  <c r="N33" i="5"/>
  <c r="M33" i="5"/>
  <c r="L33" i="5"/>
  <c r="K33" i="5"/>
  <c r="J33" i="5"/>
  <c r="I33" i="5"/>
  <c r="H33" i="5"/>
  <c r="G33" i="5"/>
  <c r="F33" i="5"/>
  <c r="E67" i="5"/>
  <c r="E66" i="5"/>
  <c r="E64" i="5"/>
  <c r="E63" i="5"/>
  <c r="E62" i="5"/>
  <c r="Q61" i="5"/>
  <c r="P61" i="5"/>
  <c r="O61" i="5"/>
  <c r="N61" i="5"/>
  <c r="M61" i="5"/>
  <c r="L61" i="5"/>
  <c r="K61" i="5"/>
  <c r="J61" i="5"/>
  <c r="I61" i="5"/>
  <c r="H61" i="5"/>
  <c r="G61" i="5"/>
  <c r="F61" i="5"/>
  <c r="E60" i="5"/>
  <c r="E59" i="5"/>
  <c r="E58" i="5"/>
  <c r="E57" i="5"/>
  <c r="E56" i="5"/>
  <c r="E55" i="5"/>
  <c r="Q54" i="5"/>
  <c r="P54" i="5"/>
  <c r="O54" i="5"/>
  <c r="N54" i="5"/>
  <c r="M54" i="5"/>
  <c r="L54" i="5"/>
  <c r="K54" i="5"/>
  <c r="J54" i="5"/>
  <c r="I54" i="5"/>
  <c r="H54" i="5"/>
  <c r="G54" i="5"/>
  <c r="F54" i="5"/>
  <c r="E53" i="5"/>
  <c r="E52" i="5"/>
  <c r="E51" i="5"/>
  <c r="E50" i="5"/>
  <c r="E49" i="5"/>
  <c r="E48" i="5"/>
  <c r="Q47" i="5"/>
  <c r="P47" i="5"/>
  <c r="O47" i="5"/>
  <c r="N47" i="5"/>
  <c r="M47" i="5"/>
  <c r="L47" i="5"/>
  <c r="K47" i="5"/>
  <c r="J47" i="5"/>
  <c r="I47" i="5"/>
  <c r="H47" i="5"/>
  <c r="G47" i="5"/>
  <c r="E46" i="5"/>
  <c r="E45" i="5"/>
  <c r="E44" i="5"/>
  <c r="E43" i="5"/>
  <c r="E42" i="5"/>
  <c r="E41" i="5"/>
  <c r="Q40" i="5"/>
  <c r="P40" i="5"/>
  <c r="O40" i="5"/>
  <c r="N40" i="5"/>
  <c r="M40" i="5"/>
  <c r="L40" i="5"/>
  <c r="K40" i="5"/>
  <c r="J40" i="5"/>
  <c r="I40" i="5"/>
  <c r="H40" i="5"/>
  <c r="G40" i="5"/>
  <c r="F40" i="5"/>
  <c r="Q32" i="5"/>
  <c r="P32" i="5"/>
  <c r="O32" i="5"/>
  <c r="N32" i="5"/>
  <c r="M32" i="5"/>
  <c r="L32" i="5"/>
  <c r="K32" i="5"/>
  <c r="J32" i="5"/>
  <c r="I32" i="5"/>
  <c r="H32" i="5"/>
  <c r="G32" i="5"/>
  <c r="F32" i="5"/>
  <c r="Q31" i="5"/>
  <c r="P31" i="5"/>
  <c r="O31" i="5"/>
  <c r="N31" i="5"/>
  <c r="M31" i="5"/>
  <c r="L31" i="5"/>
  <c r="K31" i="5"/>
  <c r="J31" i="5"/>
  <c r="I31" i="5"/>
  <c r="H31" i="5"/>
  <c r="G31" i="5"/>
  <c r="F31" i="5"/>
  <c r="Q30" i="5"/>
  <c r="P30" i="5"/>
  <c r="O30" i="5"/>
  <c r="N30" i="5"/>
  <c r="M30" i="5"/>
  <c r="L30" i="5"/>
  <c r="K30" i="5"/>
  <c r="J30" i="5"/>
  <c r="I30" i="5"/>
  <c r="H30" i="5"/>
  <c r="G30" i="5"/>
  <c r="F30" i="5"/>
  <c r="Q29" i="5"/>
  <c r="P29" i="5"/>
  <c r="O29" i="5"/>
  <c r="N29" i="5"/>
  <c r="M29" i="5"/>
  <c r="L29" i="5"/>
  <c r="K29" i="5"/>
  <c r="J29" i="5"/>
  <c r="I29" i="5"/>
  <c r="H29" i="5"/>
  <c r="G29" i="5"/>
  <c r="F29" i="5"/>
  <c r="Q28" i="5"/>
  <c r="P28" i="5"/>
  <c r="O28" i="5"/>
  <c r="N28" i="5"/>
  <c r="M28" i="5"/>
  <c r="L28" i="5"/>
  <c r="K28" i="5"/>
  <c r="J28" i="5"/>
  <c r="I28" i="5"/>
  <c r="H28" i="5"/>
  <c r="G28" i="5"/>
  <c r="F28" i="5"/>
  <c r="Q27" i="5"/>
  <c r="P27" i="5"/>
  <c r="O27" i="5"/>
  <c r="N27" i="5"/>
  <c r="M27" i="5"/>
  <c r="L27" i="5"/>
  <c r="K27" i="5"/>
  <c r="J27" i="5"/>
  <c r="I27" i="5"/>
  <c r="H27" i="5"/>
  <c r="G27" i="5"/>
  <c r="F27" i="5"/>
  <c r="E25" i="5"/>
  <c r="E24" i="5"/>
  <c r="E23" i="5"/>
  <c r="E22" i="5"/>
  <c r="E21" i="5"/>
  <c r="E20" i="5"/>
  <c r="Q19" i="5"/>
  <c r="P19" i="5"/>
  <c r="O19" i="5"/>
  <c r="N19" i="5"/>
  <c r="M19" i="5"/>
  <c r="L19" i="5"/>
  <c r="K19" i="5"/>
  <c r="J19" i="5"/>
  <c r="I19" i="5"/>
  <c r="H19" i="5"/>
  <c r="G19" i="5"/>
  <c r="F19" i="5"/>
  <c r="E18" i="5"/>
  <c r="E17" i="5"/>
  <c r="E31" i="5" s="1"/>
  <c r="E16" i="5"/>
  <c r="E30" i="5" s="1"/>
  <c r="E15" i="5"/>
  <c r="E14" i="5"/>
  <c r="E13" i="5"/>
  <c r="E27" i="5" s="1"/>
  <c r="Q12" i="5"/>
  <c r="Q26" i="5" s="1"/>
  <c r="P12" i="5"/>
  <c r="P26" i="5" s="1"/>
  <c r="O12" i="5"/>
  <c r="N12" i="5"/>
  <c r="N26" i="5" s="1"/>
  <c r="M12" i="5"/>
  <c r="M26" i="5" s="1"/>
  <c r="L12" i="5"/>
  <c r="L26" i="5" s="1"/>
  <c r="K12" i="5"/>
  <c r="J12" i="5"/>
  <c r="J26" i="5" s="1"/>
  <c r="I12" i="5"/>
  <c r="I26" i="5" s="1"/>
  <c r="H12" i="5"/>
  <c r="H26" i="5" s="1"/>
  <c r="G12" i="5"/>
  <c r="F12" i="5"/>
  <c r="F26" i="5" s="1"/>
  <c r="E40" i="5" l="1"/>
  <c r="E110" i="5"/>
  <c r="E136" i="5"/>
  <c r="E131" i="5" s="1"/>
  <c r="K26" i="5"/>
  <c r="K159" i="5" s="1"/>
  <c r="E28" i="5"/>
  <c r="E32" i="5"/>
  <c r="E96" i="5"/>
  <c r="G26" i="5"/>
  <c r="G159" i="5" s="1"/>
  <c r="O26" i="5"/>
  <c r="E89" i="5"/>
  <c r="E124" i="5"/>
  <c r="E134" i="5"/>
  <c r="E19" i="5"/>
  <c r="E70" i="5"/>
  <c r="E74" i="5"/>
  <c r="F161" i="5"/>
  <c r="J68" i="5"/>
  <c r="N68" i="5"/>
  <c r="F165" i="5"/>
  <c r="J165" i="5"/>
  <c r="N165" i="5"/>
  <c r="E103" i="5"/>
  <c r="E156" i="5"/>
  <c r="H160" i="5"/>
  <c r="L160" i="5"/>
  <c r="P160" i="5"/>
  <c r="G161" i="5"/>
  <c r="K161" i="5"/>
  <c r="O161" i="5"/>
  <c r="G162" i="5"/>
  <c r="K162" i="5"/>
  <c r="O162" i="5"/>
  <c r="G163" i="5"/>
  <c r="K163" i="5"/>
  <c r="O163" i="5"/>
  <c r="E61" i="5"/>
  <c r="G164" i="5"/>
  <c r="K164" i="5"/>
  <c r="O164" i="5"/>
  <c r="E133" i="5"/>
  <c r="E153" i="5"/>
  <c r="E157" i="5"/>
  <c r="I160" i="5"/>
  <c r="M160" i="5"/>
  <c r="Q160" i="5"/>
  <c r="H161" i="5"/>
  <c r="L161" i="5"/>
  <c r="P161" i="5"/>
  <c r="H162" i="5"/>
  <c r="L162" i="5"/>
  <c r="P162" i="5"/>
  <c r="H164" i="5"/>
  <c r="L164" i="5"/>
  <c r="P164" i="5"/>
  <c r="G165" i="5"/>
  <c r="K165" i="5"/>
  <c r="O165" i="5"/>
  <c r="E54" i="5"/>
  <c r="E69" i="5"/>
  <c r="E72" i="5"/>
  <c r="H163" i="5"/>
  <c r="L163" i="5"/>
  <c r="E163" i="5" s="1"/>
  <c r="P163" i="5"/>
  <c r="F160" i="5"/>
  <c r="J160" i="5"/>
  <c r="N160" i="5"/>
  <c r="I161" i="5"/>
  <c r="M161" i="5"/>
  <c r="Q161" i="5"/>
  <c r="I163" i="5"/>
  <c r="M163" i="5"/>
  <c r="Q163" i="5"/>
  <c r="I164" i="5"/>
  <c r="M164" i="5"/>
  <c r="Q164" i="5"/>
  <c r="H165" i="5"/>
  <c r="L165" i="5"/>
  <c r="P165" i="5"/>
  <c r="E47" i="5"/>
  <c r="E73" i="5"/>
  <c r="I162" i="5"/>
  <c r="M162" i="5"/>
  <c r="Q68" i="5"/>
  <c r="E82" i="5"/>
  <c r="E117" i="5"/>
  <c r="E155" i="5"/>
  <c r="F162" i="5"/>
  <c r="J162" i="5"/>
  <c r="N162" i="5"/>
  <c r="F163" i="5"/>
  <c r="J163" i="5"/>
  <c r="N163" i="5"/>
  <c r="F164" i="5"/>
  <c r="E164" i="5" s="1"/>
  <c r="J164" i="5"/>
  <c r="N164" i="5"/>
  <c r="I165" i="5"/>
  <c r="M165" i="5"/>
  <c r="Q165" i="5"/>
  <c r="E29" i="5"/>
  <c r="O159" i="5"/>
  <c r="E71" i="5"/>
  <c r="O160" i="5"/>
  <c r="N161" i="5"/>
  <c r="Q162" i="5"/>
  <c r="I68" i="5"/>
  <c r="M68" i="5"/>
  <c r="H152" i="5"/>
  <c r="H159" i="5" s="1"/>
  <c r="L152" i="5"/>
  <c r="L159" i="5" s="1"/>
  <c r="P152" i="5"/>
  <c r="P159" i="5" s="1"/>
  <c r="K160" i="5"/>
  <c r="J161" i="5"/>
  <c r="E12" i="5"/>
  <c r="E33" i="5"/>
  <c r="F68" i="5"/>
  <c r="E145" i="5"/>
  <c r="I152" i="5"/>
  <c r="M152" i="5"/>
  <c r="Q152" i="5"/>
  <c r="Q159" i="5" s="1"/>
  <c r="G160" i="5"/>
  <c r="F152" i="5"/>
  <c r="J152" i="5"/>
  <c r="J159" i="5" s="1"/>
  <c r="N152" i="5"/>
  <c r="N159" i="5" s="1"/>
  <c r="E61" i="4"/>
  <c r="E63" i="4"/>
  <c r="Q15" i="4"/>
  <c r="E162" i="5" l="1"/>
  <c r="E68" i="5"/>
  <c r="M159" i="5"/>
  <c r="I159" i="5"/>
  <c r="E26" i="5"/>
  <c r="E161" i="5"/>
  <c r="E165" i="5"/>
  <c r="E160" i="5"/>
  <c r="E159" i="5" s="1"/>
  <c r="E152" i="5"/>
  <c r="F159" i="5"/>
  <c r="Q165" i="4"/>
  <c r="Q172" i="4" s="1"/>
  <c r="P165" i="4"/>
  <c r="P172" i="4" s="1"/>
  <c r="O165" i="4"/>
  <c r="O172" i="4" s="1"/>
  <c r="N165" i="4"/>
  <c r="M165" i="4"/>
  <c r="M172" i="4" s="1"/>
  <c r="L165" i="4"/>
  <c r="L172" i="4" s="1"/>
  <c r="K165" i="4"/>
  <c r="K172" i="4" s="1"/>
  <c r="J165" i="4"/>
  <c r="I165" i="4"/>
  <c r="I172" i="4" s="1"/>
  <c r="H165" i="4"/>
  <c r="H172" i="4" s="1"/>
  <c r="G165" i="4"/>
  <c r="G172" i="4" s="1"/>
  <c r="F165" i="4"/>
  <c r="E165" i="4"/>
  <c r="Q164" i="4"/>
  <c r="Q171" i="4" s="1"/>
  <c r="P164" i="4"/>
  <c r="P171" i="4" s="1"/>
  <c r="O164" i="4"/>
  <c r="N164" i="4"/>
  <c r="N171" i="4" s="1"/>
  <c r="M164" i="4"/>
  <c r="M171" i="4" s="1"/>
  <c r="L164" i="4"/>
  <c r="L171" i="4" s="1"/>
  <c r="K164" i="4"/>
  <c r="J164" i="4"/>
  <c r="J171" i="4" s="1"/>
  <c r="I164" i="4"/>
  <c r="I171" i="4" s="1"/>
  <c r="H164" i="4"/>
  <c r="H171" i="4" s="1"/>
  <c r="G164" i="4"/>
  <c r="F164" i="4"/>
  <c r="F171" i="4" s="1"/>
  <c r="Q163" i="4"/>
  <c r="Q170" i="4" s="1"/>
  <c r="P163" i="4"/>
  <c r="O163" i="4"/>
  <c r="O170" i="4" s="1"/>
  <c r="N163" i="4"/>
  <c r="N170" i="4" s="1"/>
  <c r="M163" i="4"/>
  <c r="M170" i="4" s="1"/>
  <c r="L163" i="4"/>
  <c r="K163" i="4"/>
  <c r="K170" i="4" s="1"/>
  <c r="J163" i="4"/>
  <c r="J170" i="4" s="1"/>
  <c r="I163" i="4"/>
  <c r="I170" i="4" s="1"/>
  <c r="H163" i="4"/>
  <c r="G163" i="4"/>
  <c r="G170" i="4" s="1"/>
  <c r="F163" i="4"/>
  <c r="F170" i="4" s="1"/>
  <c r="Q162" i="4"/>
  <c r="P162" i="4"/>
  <c r="O162" i="4"/>
  <c r="N162" i="4"/>
  <c r="M162" i="4"/>
  <c r="L162" i="4"/>
  <c r="L169" i="4" s="1"/>
  <c r="K162" i="4"/>
  <c r="J162" i="4"/>
  <c r="I162" i="4"/>
  <c r="H162" i="4"/>
  <c r="H169" i="4" s="1"/>
  <c r="G162" i="4"/>
  <c r="F162" i="4"/>
  <c r="F169" i="4" s="1"/>
  <c r="Q161" i="4"/>
  <c r="P161" i="4"/>
  <c r="P168" i="4" s="1"/>
  <c r="O161" i="4"/>
  <c r="O168" i="4" s="1"/>
  <c r="N161" i="4"/>
  <c r="M161" i="4"/>
  <c r="L161" i="4"/>
  <c r="L168" i="4" s="1"/>
  <c r="K161" i="4"/>
  <c r="K168" i="4" s="1"/>
  <c r="J161" i="4"/>
  <c r="I161" i="4"/>
  <c r="I168" i="4" s="1"/>
  <c r="H161" i="4"/>
  <c r="H168" i="4" s="1"/>
  <c r="G161" i="4"/>
  <c r="G168" i="4" s="1"/>
  <c r="F161" i="4"/>
  <c r="Q160" i="4"/>
  <c r="Q167" i="4" s="1"/>
  <c r="P160" i="4"/>
  <c r="P167" i="4" s="1"/>
  <c r="O160" i="4"/>
  <c r="N160" i="4"/>
  <c r="N167" i="4" s="1"/>
  <c r="M160" i="4"/>
  <c r="M167" i="4" s="1"/>
  <c r="L160" i="4"/>
  <c r="L167" i="4" s="1"/>
  <c r="K160" i="4"/>
  <c r="J160" i="4"/>
  <c r="J167" i="4" s="1"/>
  <c r="I160" i="4"/>
  <c r="I167" i="4" s="1"/>
  <c r="H160" i="4"/>
  <c r="H167" i="4" s="1"/>
  <c r="G160" i="4"/>
  <c r="F160" i="4"/>
  <c r="F167" i="4" s="1"/>
  <c r="O159" i="4"/>
  <c r="K159" i="4"/>
  <c r="G159" i="4"/>
  <c r="E158" i="4"/>
  <c r="E157" i="4"/>
  <c r="E164" i="4" s="1"/>
  <c r="E156" i="4"/>
  <c r="E163" i="4" s="1"/>
  <c r="E155" i="4"/>
  <c r="E154" i="4"/>
  <c r="E153" i="4"/>
  <c r="E160" i="4" s="1"/>
  <c r="P152" i="4"/>
  <c r="E151" i="4"/>
  <c r="E150" i="4"/>
  <c r="E149" i="4"/>
  <c r="E148" i="4"/>
  <c r="E147" i="4"/>
  <c r="E161" i="4" s="1"/>
  <c r="E146" i="4"/>
  <c r="E145" i="4" s="1"/>
  <c r="Q145" i="4"/>
  <c r="P145" i="4"/>
  <c r="O145" i="4"/>
  <c r="N145" i="4"/>
  <c r="M145" i="4"/>
  <c r="L145" i="4"/>
  <c r="K145" i="4"/>
  <c r="J145" i="4"/>
  <c r="I145" i="4"/>
  <c r="H145" i="4"/>
  <c r="G145" i="4"/>
  <c r="F145" i="4"/>
  <c r="Q144" i="4"/>
  <c r="P144" i="4"/>
  <c r="O144" i="4"/>
  <c r="N144" i="4"/>
  <c r="M144" i="4"/>
  <c r="L144" i="4"/>
  <c r="K144" i="4"/>
  <c r="J144" i="4"/>
  <c r="I144" i="4"/>
  <c r="H144" i="4"/>
  <c r="G144" i="4"/>
  <c r="E144" i="4" s="1"/>
  <c r="F144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 s="1"/>
  <c r="Q142" i="4"/>
  <c r="P142" i="4"/>
  <c r="O142" i="4"/>
  <c r="N142" i="4"/>
  <c r="M142" i="4"/>
  <c r="L142" i="4"/>
  <c r="K142" i="4"/>
  <c r="J142" i="4"/>
  <c r="I142" i="4"/>
  <c r="E142" i="4" s="1"/>
  <c r="H142" i="4"/>
  <c r="G142" i="4"/>
  <c r="F142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 s="1"/>
  <c r="Q140" i="4"/>
  <c r="P140" i="4"/>
  <c r="O140" i="4"/>
  <c r="N140" i="4"/>
  <c r="M140" i="4"/>
  <c r="L140" i="4"/>
  <c r="K140" i="4"/>
  <c r="J140" i="4"/>
  <c r="I140" i="4"/>
  <c r="H140" i="4"/>
  <c r="G140" i="4"/>
  <c r="E140" i="4" s="1"/>
  <c r="F140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 s="1"/>
  <c r="E137" i="4"/>
  <c r="E136" i="4"/>
  <c r="E135" i="4"/>
  <c r="E134" i="4"/>
  <c r="E133" i="4"/>
  <c r="E132" i="4"/>
  <c r="E131" i="4" s="1"/>
  <c r="Q131" i="4"/>
  <c r="P131" i="4"/>
  <c r="O131" i="4"/>
  <c r="N131" i="4"/>
  <c r="M131" i="4"/>
  <c r="L131" i="4"/>
  <c r="K131" i="4"/>
  <c r="J131" i="4"/>
  <c r="I131" i="4"/>
  <c r="H131" i="4"/>
  <c r="G131" i="4"/>
  <c r="F131" i="4"/>
  <c r="E130" i="4"/>
  <c r="E129" i="4"/>
  <c r="E128" i="4"/>
  <c r="E127" i="4"/>
  <c r="E126" i="4"/>
  <c r="E124" i="4" s="1"/>
  <c r="E125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3" i="4"/>
  <c r="E122" i="4"/>
  <c r="E121" i="4"/>
  <c r="E120" i="4"/>
  <c r="E119" i="4"/>
  <c r="E118" i="4"/>
  <c r="E117" i="4" s="1"/>
  <c r="Q117" i="4"/>
  <c r="P117" i="4"/>
  <c r="O117" i="4"/>
  <c r="N117" i="4"/>
  <c r="M117" i="4"/>
  <c r="L117" i="4"/>
  <c r="K117" i="4"/>
  <c r="J117" i="4"/>
  <c r="I117" i="4"/>
  <c r="H117" i="4"/>
  <c r="G117" i="4"/>
  <c r="F117" i="4"/>
  <c r="E116" i="4"/>
  <c r="E115" i="4"/>
  <c r="E114" i="4"/>
  <c r="E113" i="4"/>
  <c r="E112" i="4"/>
  <c r="E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E109" i="4"/>
  <c r="E108" i="4"/>
  <c r="E107" i="4"/>
  <c r="E106" i="4"/>
  <c r="E105" i="4"/>
  <c r="E104" i="4"/>
  <c r="E103" i="4" s="1"/>
  <c r="Q103" i="4"/>
  <c r="P103" i="4"/>
  <c r="O103" i="4"/>
  <c r="N103" i="4"/>
  <c r="M103" i="4"/>
  <c r="L103" i="4"/>
  <c r="K103" i="4"/>
  <c r="J103" i="4"/>
  <c r="I103" i="4"/>
  <c r="H103" i="4"/>
  <c r="G103" i="4"/>
  <c r="F103" i="4"/>
  <c r="E102" i="4"/>
  <c r="E101" i="4"/>
  <c r="E100" i="4"/>
  <c r="E99" i="4"/>
  <c r="E98" i="4"/>
  <c r="E96" i="4" s="1"/>
  <c r="E97" i="4"/>
  <c r="Q96" i="4"/>
  <c r="P96" i="4"/>
  <c r="O96" i="4"/>
  <c r="N96" i="4"/>
  <c r="M96" i="4"/>
  <c r="L96" i="4"/>
  <c r="K96" i="4"/>
  <c r="J96" i="4"/>
  <c r="I96" i="4"/>
  <c r="H96" i="4"/>
  <c r="G96" i="4"/>
  <c r="F96" i="4"/>
  <c r="E95" i="4"/>
  <c r="E94" i="4"/>
  <c r="E93" i="4"/>
  <c r="E92" i="4"/>
  <c r="E91" i="4"/>
  <c r="E90" i="4"/>
  <c r="E89" i="4" s="1"/>
  <c r="O89" i="4"/>
  <c r="N89" i="4"/>
  <c r="M89" i="4"/>
  <c r="L89" i="4"/>
  <c r="K89" i="4"/>
  <c r="J89" i="4"/>
  <c r="I89" i="4"/>
  <c r="H89" i="4"/>
  <c r="G89" i="4"/>
  <c r="F89" i="4"/>
  <c r="E88" i="4"/>
  <c r="E87" i="4"/>
  <c r="E86" i="4"/>
  <c r="E85" i="4"/>
  <c r="E84" i="4"/>
  <c r="E82" i="4" s="1"/>
  <c r="Q82" i="4"/>
  <c r="P82" i="4"/>
  <c r="O82" i="4"/>
  <c r="N82" i="4"/>
  <c r="M82" i="4"/>
  <c r="L82" i="4"/>
  <c r="K82" i="4"/>
  <c r="J82" i="4"/>
  <c r="I82" i="4"/>
  <c r="H82" i="4"/>
  <c r="G82" i="4"/>
  <c r="F82" i="4"/>
  <c r="E81" i="4"/>
  <c r="E80" i="4"/>
  <c r="E79" i="4"/>
  <c r="E78" i="4"/>
  <c r="E77" i="4"/>
  <c r="E76" i="4"/>
  <c r="Q75" i="4"/>
  <c r="Q138" i="4" s="1"/>
  <c r="P75" i="4"/>
  <c r="P138" i="4" s="1"/>
  <c r="O75" i="4"/>
  <c r="O138" i="4" s="1"/>
  <c r="N75" i="4"/>
  <c r="N138" i="4" s="1"/>
  <c r="M75" i="4"/>
  <c r="M138" i="4" s="1"/>
  <c r="L75" i="4"/>
  <c r="L138" i="4" s="1"/>
  <c r="K75" i="4"/>
  <c r="K138" i="4" s="1"/>
  <c r="J75" i="4"/>
  <c r="J138" i="4" s="1"/>
  <c r="I75" i="4"/>
  <c r="I138" i="4" s="1"/>
  <c r="H75" i="4"/>
  <c r="H138" i="4" s="1"/>
  <c r="G75" i="4"/>
  <c r="G138" i="4" s="1"/>
  <c r="F75" i="4"/>
  <c r="F138" i="4" s="1"/>
  <c r="E75" i="4"/>
  <c r="Q74" i="4"/>
  <c r="P74" i="4"/>
  <c r="O74" i="4"/>
  <c r="N74" i="4"/>
  <c r="N172" i="4" s="1"/>
  <c r="M74" i="4"/>
  <c r="L74" i="4"/>
  <c r="K74" i="4"/>
  <c r="J74" i="4"/>
  <c r="J172" i="4" s="1"/>
  <c r="I74" i="4"/>
  <c r="H74" i="4"/>
  <c r="G74" i="4"/>
  <c r="F74" i="4"/>
  <c r="F172" i="4" s="1"/>
  <c r="Q73" i="4"/>
  <c r="P73" i="4"/>
  <c r="O73" i="4"/>
  <c r="O171" i="4" s="1"/>
  <c r="N73" i="4"/>
  <c r="M73" i="4"/>
  <c r="L73" i="4"/>
  <c r="K73" i="4"/>
  <c r="K171" i="4" s="1"/>
  <c r="J73" i="4"/>
  <c r="I73" i="4"/>
  <c r="H73" i="4"/>
  <c r="G73" i="4"/>
  <c r="G171" i="4" s="1"/>
  <c r="F73" i="4"/>
  <c r="Q72" i="4"/>
  <c r="P72" i="4"/>
  <c r="P170" i="4" s="1"/>
  <c r="O72" i="4"/>
  <c r="N72" i="4"/>
  <c r="M72" i="4"/>
  <c r="L72" i="4"/>
  <c r="L170" i="4" s="1"/>
  <c r="K72" i="4"/>
  <c r="J72" i="4"/>
  <c r="I72" i="4"/>
  <c r="H72" i="4"/>
  <c r="H170" i="4" s="1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N168" i="4" s="1"/>
  <c r="M70" i="4"/>
  <c r="L70" i="4"/>
  <c r="K70" i="4"/>
  <c r="J70" i="4"/>
  <c r="J168" i="4" s="1"/>
  <c r="I70" i="4"/>
  <c r="H70" i="4"/>
  <c r="G70" i="4"/>
  <c r="F70" i="4"/>
  <c r="F168" i="4" s="1"/>
  <c r="Q69" i="4"/>
  <c r="Q68" i="4" s="1"/>
  <c r="P69" i="4"/>
  <c r="O69" i="4"/>
  <c r="O68" i="4" s="1"/>
  <c r="N69" i="4"/>
  <c r="N68" i="4" s="1"/>
  <c r="M69" i="4"/>
  <c r="L69" i="4"/>
  <c r="K69" i="4"/>
  <c r="K68" i="4" s="1"/>
  <c r="J69" i="4"/>
  <c r="J68" i="4" s="1"/>
  <c r="I69" i="4"/>
  <c r="I68" i="4" s="1"/>
  <c r="H69" i="4"/>
  <c r="G69" i="4"/>
  <c r="G68" i="4" s="1"/>
  <c r="F69" i="4"/>
  <c r="F68" i="4" s="1"/>
  <c r="P68" i="4"/>
  <c r="L68" i="4"/>
  <c r="H68" i="4"/>
  <c r="E67" i="4"/>
  <c r="E74" i="4" s="1"/>
  <c r="E66" i="4"/>
  <c r="E73" i="4" s="1"/>
  <c r="E65" i="4"/>
  <c r="E72" i="4" s="1"/>
  <c r="E64" i="4"/>
  <c r="E62" i="4"/>
  <c r="E69" i="4" s="1"/>
  <c r="Q61" i="4"/>
  <c r="P61" i="4"/>
  <c r="O61" i="4"/>
  <c r="N61" i="4"/>
  <c r="M61" i="4"/>
  <c r="L61" i="4"/>
  <c r="K61" i="4"/>
  <c r="J61" i="4"/>
  <c r="I61" i="4"/>
  <c r="H61" i="4"/>
  <c r="G61" i="4"/>
  <c r="F61" i="4"/>
  <c r="E60" i="4"/>
  <c r="E59" i="4"/>
  <c r="E57" i="4"/>
  <c r="E56" i="4"/>
  <c r="E55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E53" i="4"/>
  <c r="E52" i="4"/>
  <c r="E51" i="4"/>
  <c r="E50" i="4"/>
  <c r="E49" i="4"/>
  <c r="E48" i="4"/>
  <c r="E47" i="4" s="1"/>
  <c r="Q47" i="4"/>
  <c r="P47" i="4"/>
  <c r="O47" i="4"/>
  <c r="N47" i="4"/>
  <c r="M47" i="4"/>
  <c r="L47" i="4"/>
  <c r="K47" i="4"/>
  <c r="J47" i="4"/>
  <c r="I47" i="4"/>
  <c r="H47" i="4"/>
  <c r="G47" i="4"/>
  <c r="F47" i="4"/>
  <c r="E46" i="4"/>
  <c r="E45" i="4"/>
  <c r="E44" i="4"/>
  <c r="E43" i="4"/>
  <c r="E42" i="4"/>
  <c r="E40" i="4" s="1"/>
  <c r="E41" i="4"/>
  <c r="Q40" i="4"/>
  <c r="P40" i="4"/>
  <c r="O40" i="4"/>
  <c r="N40" i="4"/>
  <c r="M40" i="4"/>
  <c r="L40" i="4"/>
  <c r="K40" i="4"/>
  <c r="J40" i="4"/>
  <c r="I40" i="4"/>
  <c r="H40" i="4"/>
  <c r="G40" i="4"/>
  <c r="E39" i="4"/>
  <c r="E38" i="4"/>
  <c r="E37" i="4"/>
  <c r="E36" i="4"/>
  <c r="E35" i="4"/>
  <c r="E34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Q32" i="4"/>
  <c r="P32" i="4"/>
  <c r="O32" i="4"/>
  <c r="N32" i="4"/>
  <c r="M32" i="4"/>
  <c r="L32" i="4"/>
  <c r="K32" i="4"/>
  <c r="J32" i="4"/>
  <c r="I32" i="4"/>
  <c r="H32" i="4"/>
  <c r="G32" i="4"/>
  <c r="F32" i="4"/>
  <c r="Q31" i="4"/>
  <c r="P31" i="4"/>
  <c r="O31" i="4"/>
  <c r="N31" i="4"/>
  <c r="M31" i="4"/>
  <c r="L31" i="4"/>
  <c r="K31" i="4"/>
  <c r="J31" i="4"/>
  <c r="I31" i="4"/>
  <c r="H31" i="4"/>
  <c r="G31" i="4"/>
  <c r="F31" i="4"/>
  <c r="Q30" i="4"/>
  <c r="P30" i="4"/>
  <c r="O30" i="4"/>
  <c r="N30" i="4"/>
  <c r="M30" i="4"/>
  <c r="L30" i="4"/>
  <c r="K30" i="4"/>
  <c r="J30" i="4"/>
  <c r="I30" i="4"/>
  <c r="H30" i="4"/>
  <c r="G30" i="4"/>
  <c r="F30" i="4"/>
  <c r="Q29" i="4"/>
  <c r="P29" i="4"/>
  <c r="O29" i="4"/>
  <c r="N29" i="4"/>
  <c r="M29" i="4"/>
  <c r="L29" i="4"/>
  <c r="K29" i="4"/>
  <c r="J29" i="4"/>
  <c r="I29" i="4"/>
  <c r="H29" i="4"/>
  <c r="G29" i="4"/>
  <c r="F29" i="4"/>
  <c r="Q28" i="4"/>
  <c r="P28" i="4"/>
  <c r="O28" i="4"/>
  <c r="N28" i="4"/>
  <c r="M28" i="4"/>
  <c r="L28" i="4"/>
  <c r="K28" i="4"/>
  <c r="J28" i="4"/>
  <c r="I28" i="4"/>
  <c r="H28" i="4"/>
  <c r="G28" i="4"/>
  <c r="F28" i="4"/>
  <c r="Q27" i="4"/>
  <c r="P27" i="4"/>
  <c r="O27" i="4"/>
  <c r="N27" i="4"/>
  <c r="M27" i="4"/>
  <c r="L27" i="4"/>
  <c r="K27" i="4"/>
  <c r="J27" i="4"/>
  <c r="I27" i="4"/>
  <c r="H27" i="4"/>
  <c r="G27" i="4"/>
  <c r="F27" i="4"/>
  <c r="L26" i="4"/>
  <c r="E25" i="4"/>
  <c r="E32" i="4" s="1"/>
  <c r="E24" i="4"/>
  <c r="E23" i="4"/>
  <c r="E22" i="4"/>
  <c r="E29" i="4" s="1"/>
  <c r="E21" i="4"/>
  <c r="E20" i="4"/>
  <c r="Q19" i="4"/>
  <c r="P19" i="4"/>
  <c r="P26" i="4" s="1"/>
  <c r="O19" i="4"/>
  <c r="O26" i="4" s="1"/>
  <c r="N19" i="4"/>
  <c r="M19" i="4"/>
  <c r="L19" i="4"/>
  <c r="K19" i="4"/>
  <c r="K26" i="4" s="1"/>
  <c r="J19" i="4"/>
  <c r="I19" i="4"/>
  <c r="H19" i="4"/>
  <c r="H26" i="4" s="1"/>
  <c r="G19" i="4"/>
  <c r="G26" i="4" s="1"/>
  <c r="F19" i="4"/>
  <c r="E18" i="4"/>
  <c r="E17" i="4"/>
  <c r="E31" i="4" s="1"/>
  <c r="E16" i="4"/>
  <c r="E30" i="4" s="1"/>
  <c r="E15" i="4"/>
  <c r="E14" i="4"/>
  <c r="E13" i="4"/>
  <c r="Q12" i="4"/>
  <c r="Q26" i="4" s="1"/>
  <c r="P12" i="4"/>
  <c r="O12" i="4"/>
  <c r="N12" i="4"/>
  <c r="N26" i="4" s="1"/>
  <c r="M12" i="4"/>
  <c r="M26" i="4" s="1"/>
  <c r="L12" i="4"/>
  <c r="K12" i="4"/>
  <c r="J12" i="4"/>
  <c r="J26" i="4" s="1"/>
  <c r="I12" i="4"/>
  <c r="H12" i="4"/>
  <c r="G12" i="4"/>
  <c r="F12" i="4"/>
  <c r="F26" i="4" s="1"/>
  <c r="E162" i="4" l="1"/>
  <c r="E159" i="4" s="1"/>
  <c r="E70" i="4"/>
  <c r="E71" i="4"/>
  <c r="M168" i="4"/>
  <c r="M68" i="4"/>
  <c r="M169" i="4"/>
  <c r="O169" i="4"/>
  <c r="P169" i="4"/>
  <c r="N169" i="4"/>
  <c r="I169" i="4"/>
  <c r="G169" i="4"/>
  <c r="K169" i="4"/>
  <c r="E19" i="4"/>
  <c r="I26" i="4"/>
  <c r="J169" i="4"/>
  <c r="Q168" i="4"/>
  <c r="E168" i="4" s="1"/>
  <c r="E28" i="4"/>
  <c r="E12" i="4"/>
  <c r="Q169" i="4"/>
  <c r="E169" i="4" s="1"/>
  <c r="E170" i="4"/>
  <c r="E171" i="4"/>
  <c r="E68" i="4"/>
  <c r="K166" i="4"/>
  <c r="O166" i="4"/>
  <c r="E172" i="4"/>
  <c r="E138" i="4"/>
  <c r="G166" i="4"/>
  <c r="G167" i="4"/>
  <c r="K167" i="4"/>
  <c r="O167" i="4"/>
  <c r="E167" i="4" s="1"/>
  <c r="H159" i="4"/>
  <c r="H166" i="4" s="1"/>
  <c r="L159" i="4"/>
  <c r="L166" i="4" s="1"/>
  <c r="P159" i="4"/>
  <c r="P166" i="4" s="1"/>
  <c r="E27" i="4"/>
  <c r="E152" i="4"/>
  <c r="I159" i="4"/>
  <c r="I166" i="4" s="1"/>
  <c r="M159" i="4"/>
  <c r="Q159" i="4"/>
  <c r="Q166" i="4" s="1"/>
  <c r="F159" i="4"/>
  <c r="F166" i="4" s="1"/>
  <c r="J159" i="4"/>
  <c r="J166" i="4" s="1"/>
  <c r="N159" i="4"/>
  <c r="N166" i="4" s="1"/>
  <c r="G27" i="3"/>
  <c r="H27" i="3"/>
  <c r="I27" i="3"/>
  <c r="J27" i="3"/>
  <c r="K27" i="3"/>
  <c r="L27" i="3"/>
  <c r="M27" i="3"/>
  <c r="N27" i="3"/>
  <c r="O27" i="3"/>
  <c r="P27" i="3"/>
  <c r="Q27" i="3"/>
  <c r="G28" i="3"/>
  <c r="H28" i="3"/>
  <c r="I28" i="3"/>
  <c r="J28" i="3"/>
  <c r="K28" i="3"/>
  <c r="L28" i="3"/>
  <c r="M28" i="3"/>
  <c r="N28" i="3"/>
  <c r="O28" i="3"/>
  <c r="P28" i="3"/>
  <c r="Q28" i="3"/>
  <c r="G29" i="3"/>
  <c r="H29" i="3"/>
  <c r="I29" i="3"/>
  <c r="J29" i="3"/>
  <c r="K29" i="3"/>
  <c r="L29" i="3"/>
  <c r="M29" i="3"/>
  <c r="N29" i="3"/>
  <c r="O29" i="3"/>
  <c r="P29" i="3"/>
  <c r="Q29" i="3"/>
  <c r="G30" i="3"/>
  <c r="H30" i="3"/>
  <c r="I30" i="3"/>
  <c r="J30" i="3"/>
  <c r="K30" i="3"/>
  <c r="L30" i="3"/>
  <c r="M30" i="3"/>
  <c r="N30" i="3"/>
  <c r="O30" i="3"/>
  <c r="P30" i="3"/>
  <c r="Q30" i="3"/>
  <c r="G31" i="3"/>
  <c r="H31" i="3"/>
  <c r="I31" i="3"/>
  <c r="J31" i="3"/>
  <c r="K31" i="3"/>
  <c r="L31" i="3"/>
  <c r="M31" i="3"/>
  <c r="N31" i="3"/>
  <c r="O31" i="3"/>
  <c r="P31" i="3"/>
  <c r="Q31" i="3"/>
  <c r="G32" i="3"/>
  <c r="H32" i="3"/>
  <c r="I32" i="3"/>
  <c r="J32" i="3"/>
  <c r="K32" i="3"/>
  <c r="L32" i="3"/>
  <c r="M32" i="3"/>
  <c r="N32" i="3"/>
  <c r="O32" i="3"/>
  <c r="P32" i="3"/>
  <c r="Q32" i="3"/>
  <c r="F28" i="3"/>
  <c r="F29" i="3"/>
  <c r="F30" i="3"/>
  <c r="F31" i="3"/>
  <c r="F32" i="3"/>
  <c r="K12" i="3"/>
  <c r="M166" i="4" l="1"/>
  <c r="E26" i="4"/>
  <c r="E166" i="4"/>
  <c r="F161" i="3"/>
  <c r="G161" i="3"/>
  <c r="H161" i="3"/>
  <c r="I161" i="3"/>
  <c r="J161" i="3"/>
  <c r="K161" i="3"/>
  <c r="L161" i="3"/>
  <c r="M161" i="3"/>
  <c r="N161" i="3"/>
  <c r="O161" i="3"/>
  <c r="P161" i="3"/>
  <c r="Q161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G160" i="3"/>
  <c r="H160" i="3"/>
  <c r="I160" i="3"/>
  <c r="J160" i="3"/>
  <c r="K160" i="3"/>
  <c r="L160" i="3"/>
  <c r="M160" i="3"/>
  <c r="N160" i="3"/>
  <c r="O160" i="3"/>
  <c r="P160" i="3"/>
  <c r="Q160" i="3"/>
  <c r="F160" i="3"/>
  <c r="E154" i="3"/>
  <c r="E155" i="3"/>
  <c r="E156" i="3"/>
  <c r="E157" i="3"/>
  <c r="E158" i="3"/>
  <c r="E153" i="3"/>
  <c r="E152" i="3" l="1"/>
  <c r="E22" i="3"/>
  <c r="F19" i="3" l="1"/>
  <c r="G19" i="3"/>
  <c r="H19" i="3"/>
  <c r="E63" i="3" l="1"/>
  <c r="E62" i="3"/>
  <c r="P152" i="3" l="1"/>
  <c r="Q144" i="3"/>
  <c r="P144" i="3"/>
  <c r="O144" i="3"/>
  <c r="N144" i="3"/>
  <c r="M144" i="3"/>
  <c r="L144" i="3"/>
  <c r="K144" i="3"/>
  <c r="J144" i="3"/>
  <c r="I144" i="3"/>
  <c r="H144" i="3"/>
  <c r="G144" i="3"/>
  <c r="F144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7" i="3"/>
  <c r="E136" i="3"/>
  <c r="E135" i="3"/>
  <c r="E134" i="3"/>
  <c r="E133" i="3"/>
  <c r="E132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0" i="3"/>
  <c r="E129" i="3"/>
  <c r="E128" i="3"/>
  <c r="E127" i="3"/>
  <c r="E126" i="3"/>
  <c r="E125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3" i="3"/>
  <c r="E122" i="3"/>
  <c r="E121" i="3"/>
  <c r="E120" i="3"/>
  <c r="E119" i="3"/>
  <c r="E118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6" i="3"/>
  <c r="E115" i="3"/>
  <c r="E114" i="3"/>
  <c r="E113" i="3"/>
  <c r="E112" i="3"/>
  <c r="E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09" i="3"/>
  <c r="E108" i="3"/>
  <c r="E107" i="3"/>
  <c r="E106" i="3"/>
  <c r="E105" i="3"/>
  <c r="E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2" i="3"/>
  <c r="E101" i="3"/>
  <c r="E100" i="3"/>
  <c r="E99" i="3"/>
  <c r="E98" i="3"/>
  <c r="E97" i="3"/>
  <c r="Q96" i="3"/>
  <c r="P96" i="3"/>
  <c r="O96" i="3"/>
  <c r="N96" i="3"/>
  <c r="M96" i="3"/>
  <c r="L96" i="3"/>
  <c r="K96" i="3"/>
  <c r="J96" i="3"/>
  <c r="I96" i="3"/>
  <c r="H96" i="3"/>
  <c r="G96" i="3"/>
  <c r="F96" i="3"/>
  <c r="E95" i="3"/>
  <c r="E94" i="3"/>
  <c r="E93" i="3"/>
  <c r="E92" i="3"/>
  <c r="E91" i="3"/>
  <c r="E90" i="3"/>
  <c r="O89" i="3"/>
  <c r="N89" i="3"/>
  <c r="M89" i="3"/>
  <c r="L89" i="3"/>
  <c r="K89" i="3"/>
  <c r="J89" i="3"/>
  <c r="I89" i="3"/>
  <c r="H89" i="3"/>
  <c r="G89" i="3"/>
  <c r="F89" i="3"/>
  <c r="E88" i="3"/>
  <c r="E87" i="3"/>
  <c r="E86" i="3"/>
  <c r="E85" i="3"/>
  <c r="E84" i="3"/>
  <c r="Q82" i="3"/>
  <c r="P82" i="3"/>
  <c r="O82" i="3"/>
  <c r="N82" i="3"/>
  <c r="M82" i="3"/>
  <c r="L82" i="3"/>
  <c r="K82" i="3"/>
  <c r="J82" i="3"/>
  <c r="I82" i="3"/>
  <c r="H82" i="3"/>
  <c r="G82" i="3"/>
  <c r="F82" i="3"/>
  <c r="E81" i="3"/>
  <c r="E80" i="3"/>
  <c r="E79" i="3"/>
  <c r="E78" i="3"/>
  <c r="E77" i="3"/>
  <c r="E76" i="3"/>
  <c r="Q75" i="3"/>
  <c r="P75" i="3"/>
  <c r="O75" i="3"/>
  <c r="N75" i="3"/>
  <c r="M75" i="3"/>
  <c r="L75" i="3"/>
  <c r="K75" i="3"/>
  <c r="J75" i="3"/>
  <c r="I75" i="3"/>
  <c r="H75" i="3"/>
  <c r="G75" i="3"/>
  <c r="F75" i="3"/>
  <c r="E67" i="3"/>
  <c r="E66" i="3"/>
  <c r="J71" i="3"/>
  <c r="E64" i="3"/>
  <c r="P61" i="3"/>
  <c r="N61" i="3"/>
  <c r="L61" i="3"/>
  <c r="J61" i="3"/>
  <c r="H61" i="3"/>
  <c r="O61" i="3"/>
  <c r="K61" i="3"/>
  <c r="G61" i="3"/>
  <c r="E60" i="3"/>
  <c r="E59" i="3"/>
  <c r="E57" i="3"/>
  <c r="E56" i="3"/>
  <c r="E55" i="3"/>
  <c r="Q54" i="3"/>
  <c r="P54" i="3"/>
  <c r="O54" i="3"/>
  <c r="N54" i="3"/>
  <c r="M54" i="3"/>
  <c r="L54" i="3"/>
  <c r="K54" i="3"/>
  <c r="J54" i="3"/>
  <c r="I54" i="3"/>
  <c r="H54" i="3"/>
  <c r="G54" i="3"/>
  <c r="F54" i="3"/>
  <c r="E53" i="3"/>
  <c r="E52" i="3"/>
  <c r="E51" i="3"/>
  <c r="E50" i="3"/>
  <c r="E49" i="3"/>
  <c r="E48" i="3"/>
  <c r="Q47" i="3"/>
  <c r="P47" i="3"/>
  <c r="O47" i="3"/>
  <c r="N47" i="3"/>
  <c r="M47" i="3"/>
  <c r="L47" i="3"/>
  <c r="K47" i="3"/>
  <c r="J47" i="3"/>
  <c r="I47" i="3"/>
  <c r="H47" i="3"/>
  <c r="G47" i="3"/>
  <c r="F47" i="3"/>
  <c r="E46" i="3"/>
  <c r="E45" i="3"/>
  <c r="E44" i="3"/>
  <c r="E43" i="3"/>
  <c r="E42" i="3"/>
  <c r="E41" i="3"/>
  <c r="Q40" i="3"/>
  <c r="P40" i="3"/>
  <c r="O40" i="3"/>
  <c r="N40" i="3"/>
  <c r="M40" i="3"/>
  <c r="L40" i="3"/>
  <c r="K40" i="3"/>
  <c r="J40" i="3"/>
  <c r="I40" i="3"/>
  <c r="H40" i="3"/>
  <c r="G40" i="3"/>
  <c r="Q74" i="3"/>
  <c r="P74" i="3"/>
  <c r="O74" i="3"/>
  <c r="N74" i="3"/>
  <c r="L74" i="3"/>
  <c r="K74" i="3"/>
  <c r="J74" i="3"/>
  <c r="H74" i="3"/>
  <c r="G74" i="3"/>
  <c r="F74" i="3"/>
  <c r="Q73" i="3"/>
  <c r="P73" i="3"/>
  <c r="O73" i="3"/>
  <c r="M73" i="3"/>
  <c r="L73" i="3"/>
  <c r="K73" i="3"/>
  <c r="I73" i="3"/>
  <c r="H73" i="3"/>
  <c r="G73" i="3"/>
  <c r="Q72" i="3"/>
  <c r="P72" i="3"/>
  <c r="M72" i="3"/>
  <c r="L72" i="3"/>
  <c r="I72" i="3"/>
  <c r="H72" i="3"/>
  <c r="G72" i="3"/>
  <c r="Q71" i="3"/>
  <c r="O71" i="3"/>
  <c r="M71" i="3"/>
  <c r="L71" i="3"/>
  <c r="K71" i="3"/>
  <c r="I71" i="3"/>
  <c r="G71" i="3"/>
  <c r="Q70" i="3"/>
  <c r="P70" i="3"/>
  <c r="O70" i="3"/>
  <c r="M70" i="3"/>
  <c r="L70" i="3"/>
  <c r="K70" i="3"/>
  <c r="I70" i="3"/>
  <c r="H70" i="3"/>
  <c r="G70" i="3"/>
  <c r="Q69" i="3"/>
  <c r="P69" i="3"/>
  <c r="O69" i="3"/>
  <c r="N69" i="3"/>
  <c r="L69" i="3"/>
  <c r="K69" i="3"/>
  <c r="J69" i="3"/>
  <c r="I69" i="3"/>
  <c r="H69" i="3"/>
  <c r="F69" i="3"/>
  <c r="F27" i="3"/>
  <c r="E25" i="3"/>
  <c r="E24" i="3"/>
  <c r="E23" i="3"/>
  <c r="E21" i="3"/>
  <c r="E20" i="3"/>
  <c r="Q19" i="3"/>
  <c r="P19" i="3"/>
  <c r="O19" i="3"/>
  <c r="N19" i="3"/>
  <c r="M19" i="3"/>
  <c r="L19" i="3"/>
  <c r="K19" i="3"/>
  <c r="J19" i="3"/>
  <c r="I19" i="3"/>
  <c r="E18" i="3"/>
  <c r="E17" i="3"/>
  <c r="E16" i="3"/>
  <c r="E15" i="3"/>
  <c r="E14" i="3"/>
  <c r="E13" i="3"/>
  <c r="Q12" i="3"/>
  <c r="P12" i="3"/>
  <c r="O12" i="3"/>
  <c r="N12" i="3"/>
  <c r="M12" i="3"/>
  <c r="L12" i="3"/>
  <c r="J12" i="3"/>
  <c r="I12" i="3"/>
  <c r="H12" i="3"/>
  <c r="G12" i="3"/>
  <c r="F12" i="3"/>
  <c r="G26" i="3" l="1"/>
  <c r="O26" i="3"/>
  <c r="K26" i="3"/>
  <c r="E32" i="3"/>
  <c r="H138" i="3"/>
  <c r="L138" i="3"/>
  <c r="P138" i="3"/>
  <c r="E140" i="3"/>
  <c r="H26" i="3"/>
  <c r="P26" i="3"/>
  <c r="L26" i="3"/>
  <c r="E29" i="3"/>
  <c r="E19" i="3"/>
  <c r="I138" i="3"/>
  <c r="E117" i="3"/>
  <c r="M26" i="3"/>
  <c r="E30" i="3"/>
  <c r="I26" i="3"/>
  <c r="Q26" i="3"/>
  <c r="P33" i="3"/>
  <c r="E54" i="3"/>
  <c r="E110" i="3"/>
  <c r="E142" i="3"/>
  <c r="F145" i="3"/>
  <c r="I168" i="3"/>
  <c r="M168" i="3"/>
  <c r="Q168" i="3"/>
  <c r="E36" i="3"/>
  <c r="E71" i="3" s="1"/>
  <c r="E96" i="3"/>
  <c r="E131" i="3"/>
  <c r="E143" i="3"/>
  <c r="E150" i="3"/>
  <c r="E89" i="3"/>
  <c r="E124" i="3"/>
  <c r="K168" i="3"/>
  <c r="O168" i="3"/>
  <c r="K145" i="3"/>
  <c r="O145" i="3"/>
  <c r="E28" i="3"/>
  <c r="E40" i="3"/>
  <c r="F26" i="3"/>
  <c r="J26" i="3"/>
  <c r="N26" i="3"/>
  <c r="E27" i="3"/>
  <c r="E31" i="3"/>
  <c r="L33" i="3"/>
  <c r="E75" i="3"/>
  <c r="E103" i="3"/>
  <c r="M138" i="3"/>
  <c r="Q138" i="3"/>
  <c r="E139" i="3"/>
  <c r="E144" i="3"/>
  <c r="E146" i="3"/>
  <c r="E82" i="3"/>
  <c r="E141" i="3"/>
  <c r="L68" i="3"/>
  <c r="F33" i="3"/>
  <c r="H33" i="3"/>
  <c r="E34" i="3"/>
  <c r="E69" i="3" s="1"/>
  <c r="F71" i="3"/>
  <c r="N71" i="3"/>
  <c r="F72" i="3"/>
  <c r="J72" i="3"/>
  <c r="J170" i="3" s="1"/>
  <c r="N72" i="3"/>
  <c r="N170" i="3" s="1"/>
  <c r="J172" i="3"/>
  <c r="E47" i="3"/>
  <c r="E65" i="3"/>
  <c r="E61" i="3" s="1"/>
  <c r="K72" i="3"/>
  <c r="K170" i="3" s="1"/>
  <c r="G171" i="3"/>
  <c r="H71" i="3"/>
  <c r="H68" i="3" s="1"/>
  <c r="P71" i="3"/>
  <c r="P68" i="3" s="1"/>
  <c r="F172" i="3"/>
  <c r="J33" i="3"/>
  <c r="N33" i="3"/>
  <c r="E12" i="3"/>
  <c r="M33" i="3"/>
  <c r="Q33" i="3"/>
  <c r="I61" i="3"/>
  <c r="M61" i="3"/>
  <c r="Q61" i="3"/>
  <c r="M69" i="3"/>
  <c r="H170" i="3"/>
  <c r="P170" i="3"/>
  <c r="K171" i="3"/>
  <c r="K167" i="3"/>
  <c r="G69" i="3"/>
  <c r="G68" i="3" s="1"/>
  <c r="J70" i="3"/>
  <c r="E149" i="3"/>
  <c r="M171" i="3"/>
  <c r="G33" i="3"/>
  <c r="K33" i="3"/>
  <c r="O33" i="3"/>
  <c r="E35" i="3"/>
  <c r="O72" i="3"/>
  <c r="O68" i="3" s="1"/>
  <c r="F73" i="3"/>
  <c r="F171" i="3" s="1"/>
  <c r="J73" i="3"/>
  <c r="J171" i="3" s="1"/>
  <c r="N73" i="3"/>
  <c r="N171" i="3" s="1"/>
  <c r="E39" i="3"/>
  <c r="E74" i="3" s="1"/>
  <c r="I74" i="3"/>
  <c r="I172" i="3" s="1"/>
  <c r="M74" i="3"/>
  <c r="M172" i="3" s="1"/>
  <c r="F61" i="3"/>
  <c r="Q68" i="3"/>
  <c r="N70" i="3"/>
  <c r="N168" i="3" s="1"/>
  <c r="I145" i="3"/>
  <c r="M145" i="3"/>
  <c r="Q167" i="3"/>
  <c r="Q145" i="3"/>
  <c r="I170" i="3"/>
  <c r="M170" i="3"/>
  <c r="Q170" i="3"/>
  <c r="H171" i="3"/>
  <c r="L171" i="3"/>
  <c r="P171" i="3"/>
  <c r="E151" i="3"/>
  <c r="L172" i="3"/>
  <c r="P172" i="3"/>
  <c r="I171" i="3"/>
  <c r="I33" i="3"/>
  <c r="E37" i="3"/>
  <c r="F70" i="3"/>
  <c r="F138" i="3"/>
  <c r="J138" i="3"/>
  <c r="N138" i="3"/>
  <c r="J145" i="3"/>
  <c r="G168" i="3"/>
  <c r="E148" i="3"/>
  <c r="G145" i="3"/>
  <c r="K159" i="3"/>
  <c r="G159" i="3"/>
  <c r="J167" i="3"/>
  <c r="O167" i="3"/>
  <c r="N172" i="3"/>
  <c r="Q171" i="3"/>
  <c r="F167" i="3"/>
  <c r="E38" i="3"/>
  <c r="E73" i="3" s="1"/>
  <c r="G138" i="3"/>
  <c r="K138" i="3"/>
  <c r="O138" i="3"/>
  <c r="N145" i="3"/>
  <c r="H167" i="3"/>
  <c r="L167" i="3"/>
  <c r="P167" i="3"/>
  <c r="H145" i="3"/>
  <c r="E147" i="3"/>
  <c r="H168" i="3"/>
  <c r="L145" i="3"/>
  <c r="L168" i="3"/>
  <c r="P145" i="3"/>
  <c r="P168" i="3"/>
  <c r="G172" i="3"/>
  <c r="K172" i="3"/>
  <c r="O172" i="3"/>
  <c r="N167" i="3"/>
  <c r="G170" i="3"/>
  <c r="L170" i="3"/>
  <c r="O171" i="3"/>
  <c r="I169" i="3" l="1"/>
  <c r="L169" i="3"/>
  <c r="J169" i="3"/>
  <c r="E163" i="3"/>
  <c r="E160" i="3"/>
  <c r="E164" i="3"/>
  <c r="E26" i="3"/>
  <c r="M169" i="3"/>
  <c r="F169" i="3"/>
  <c r="Q172" i="3"/>
  <c r="N169" i="3"/>
  <c r="J159" i="3"/>
  <c r="N159" i="3"/>
  <c r="E145" i="3"/>
  <c r="P169" i="3"/>
  <c r="E165" i="3"/>
  <c r="Q169" i="3"/>
  <c r="K68" i="3"/>
  <c r="K166" i="3" s="1"/>
  <c r="E138" i="3"/>
  <c r="F68" i="3"/>
  <c r="O170" i="3"/>
  <c r="J168" i="3"/>
  <c r="M68" i="3"/>
  <c r="H169" i="3"/>
  <c r="N68" i="3"/>
  <c r="E72" i="3"/>
  <c r="F168" i="3"/>
  <c r="J68" i="3"/>
  <c r="E33" i="3"/>
  <c r="E70" i="3"/>
  <c r="E171" i="3"/>
  <c r="I68" i="3"/>
  <c r="L159" i="3"/>
  <c r="L166" i="3" s="1"/>
  <c r="K169" i="3"/>
  <c r="E162" i="3"/>
  <c r="Q159" i="3"/>
  <c r="Q166" i="3" s="1"/>
  <c r="I167" i="3"/>
  <c r="I159" i="3"/>
  <c r="E161" i="3"/>
  <c r="G167" i="3"/>
  <c r="M167" i="3"/>
  <c r="M159" i="3"/>
  <c r="P159" i="3"/>
  <c r="P166" i="3" s="1"/>
  <c r="G166" i="3"/>
  <c r="G169" i="3"/>
  <c r="F170" i="3"/>
  <c r="H159" i="3"/>
  <c r="H166" i="3" s="1"/>
  <c r="F159" i="3"/>
  <c r="O169" i="3"/>
  <c r="H172" i="3"/>
  <c r="O159" i="3"/>
  <c r="O166" i="3" s="1"/>
  <c r="J166" i="3" l="1"/>
  <c r="F166" i="3"/>
  <c r="M166" i="3"/>
  <c r="E159" i="3"/>
  <c r="E168" i="3"/>
  <c r="N166" i="3"/>
  <c r="E167" i="3"/>
  <c r="E68" i="3"/>
  <c r="I166" i="3"/>
  <c r="E169" i="3"/>
  <c r="E170" i="3"/>
  <c r="E172" i="3"/>
  <c r="E166" i="3" l="1"/>
</calcChain>
</file>

<file path=xl/sharedStrings.xml><?xml version="1.0" encoding="utf-8"?>
<sst xmlns="http://schemas.openxmlformats.org/spreadsheetml/2006/main" count="699" uniqueCount="71">
  <si>
    <t xml:space="preserve">№ </t>
  </si>
  <si>
    <t>Наименование мероприятия</t>
  </si>
  <si>
    <t>Ответственный исполнитель мероприятия
(структурное подразделение, ФИО, должность, № тел.)</t>
  </si>
  <si>
    <t>Источники финансирования</t>
  </si>
  <si>
    <t>Всего</t>
  </si>
  <si>
    <t>Финансовые затраты на реализацию муниципальной программы
(планируемое освоение)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</si>
  <si>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</si>
  <si>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</si>
  <si>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</si>
  <si>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</si>
  <si>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</si>
  <si>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</si>
  <si>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</si>
  <si>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</si>
  <si>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</si>
  <si>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</si>
  <si>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</si>
  <si>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</si>
  <si>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</si>
  <si>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Основное мероприятие "Осуществление градостроительной деятельности",  (Показатели №1,2)</t>
  </si>
  <si>
    <t>Комитет по градостроительству администрации Нефтеюганского района/ МКУ «Управление 
по делам администрации Нефтеюганского района»</t>
  </si>
  <si>
    <t>всего</t>
  </si>
  <si>
    <t>ФБ</t>
  </si>
  <si>
    <t>БАО</t>
  </si>
  <si>
    <t>МБ</t>
  </si>
  <si>
    <t>средства по Соглашениям по передаче полномочий*</t>
  </si>
  <si>
    <t>средства поселений *</t>
  </si>
  <si>
    <t>иные источники*</t>
  </si>
  <si>
    <t>Основное мероприятие "Ведение информационнолй системы обеспечения градостроительной деятельности Нефтеюганского района" (Показатели №1,2)</t>
  </si>
  <si>
    <t>ВСЕГО по Подпрограмме I</t>
  </si>
  <si>
    <t>Основное мероприятие "Приобретение жилых помещений путем заключения муниципальных контрактов долевого участия в строительстве и купли-продажи на территории городского  и сельских поселений Нефтеюганского района и предоставление возмещения за изымаемое жилое помещение", (Показатель №3)</t>
  </si>
  <si>
    <t>ДИО, Сахаров Алексей Николаевич, заместитель директора, тел.8(3463)256755;  Гончаренко Татьяна Леонидовна, начальник отдела по реализации жилищных программ, тел.8(3463)250159.
Администрации сельских и городского поселений Нефтеюганского района</t>
  </si>
  <si>
    <t>Основное мероприятие 
"Уплата администрациями поселений выкупной цены собственникам помещений в домах, в отношении которых принято  решение  о сносе", (Показатель №3)</t>
  </si>
  <si>
    <t>Администрации сельских и городского поселений Нефтеюганского района</t>
  </si>
  <si>
    <t>Основное мероприятие 
"Ликвидация объектов, утративших технологическую необходимость или пришедших в ветхое состояние, объектов инженерной инфраструктуры, хозяйственных построек, незаконных (самовольных) строений", (Показатель №3)</t>
  </si>
  <si>
    <t xml:space="preserve">  Основное мероприятие "Предоставление  выплат  гражданам  по исполнительным документам", (Показатель №3)</t>
  </si>
  <si>
    <t>ДИО, Администрации сельских и городского поселений Нефтеюганского района</t>
  </si>
  <si>
    <t xml:space="preserve"> Основное мероприятие Региональный проект "Обеспечение устойчивого сокращения непригодного для проживания жилищного фонда" (Показатель №3,5, 6)</t>
  </si>
  <si>
    <t>Итого по подпрограмме II</t>
  </si>
  <si>
    <t>Основное мероприятие "Расселение приспособленных для проживания строений, включенных в Реестры строений на 01.01.2012", (Показатель №4)</t>
  </si>
  <si>
    <t>ДИО, Сахаров Алексей Николаевич, заместитель директора, тел.8(3463)256755;  Гончаренко Татьяна Леонидовна, начальник отдела по реализации жилищных программ, тел.8(3463)250159.</t>
  </si>
  <si>
    <t>Основное мероприятие 
"Снос строений, приспособленных для проживания (балков)", (Показатель №4)</t>
  </si>
  <si>
    <t xml:space="preserve">    Основное мероприятие "Предоставление субсидий (уведомлений) отдельным категориям граждан"(Показатель №4)</t>
  </si>
  <si>
    <t xml:space="preserve">  Основное мероприятие "Предоставление социальных выплат отдельным категориям граждан на обеспечение жилыми помещениями в ХМАО-Югре", (Показатель №4)</t>
  </si>
  <si>
    <t xml:space="preserve">  Основное мероприятие "Приобретение жилых помещений для расселения граждан проживающих в приспособленных для проживания строениях", (Показатель №4)</t>
  </si>
  <si>
    <t xml:space="preserve">  Основное мероприятие "Субсидия несовершеннолетним детям, родившимся после 31.12.2011 и зарегистрированным совместно с родителями (усыновителями) в приспособленных для проживания строениях", (Показатель №4)</t>
  </si>
  <si>
    <t xml:space="preserve">  Основное мероприятие "Переселение граждан из непредназначенных для проживания строений, созданных в период промышленного освоения Сибири и Дальнего Востока"</t>
  </si>
  <si>
    <t>Основное мероприятие "Переселение граждан из жилых домов, находящихся в зонах затопления, подтопления"</t>
  </si>
  <si>
    <t>Основное мероприятие "Приобретение жилых помещений для переселения граждан, проживающих 
в зонах затопления, подтопления"</t>
  </si>
  <si>
    <t>Итого по подпрограмме III</t>
  </si>
  <si>
    <t>Основное мероприятие "Проектирование и строительство систем инженерной инфраструктуры для жилищного строительства", (Показатель №4)</t>
  </si>
  <si>
    <t>МКУ "УКС и ЖКК НР", Главный инженер Великий Олег Владимирович, 
8(3463)250-276; 
МКУ "УКС и ЖКК НР" главный специалист Другова Олеся Равильевна,
8(3463)250-223</t>
  </si>
  <si>
    <t>Основное мероприятие "Проектирование и строительство систем инженерной и транспортной инфраструктуры для для участков льготной категории граждан", (Показатель №2)</t>
  </si>
  <si>
    <t xml:space="preserve"> МКУ "УКС и ЖКК НР", Главный инженер Великий Олег Владимирович, 
8(3463) 250-276; 
МКУ "УКС и ЖКК НР" главный специалист  Хаснулина Ольга Виктороана,
8(3463) 250-223</t>
  </si>
  <si>
    <t>Итого по подпрограмме IV</t>
  </si>
  <si>
    <t>Всего по муниципальной программе</t>
  </si>
  <si>
    <t>А.Н.Сахаров</t>
  </si>
  <si>
    <t>8(3463) 256755</t>
  </si>
  <si>
    <t>(подпись)</t>
  </si>
  <si>
    <t>Начальник отдела учета и отчетности</t>
  </si>
  <si>
    <t>Г.Н.Чернышова</t>
  </si>
  <si>
    <t xml:space="preserve">КОМПЛЕКСНЫЙ ПЛАН </t>
  </si>
  <si>
    <t>СОГЛАСОВАНО</t>
  </si>
  <si>
    <t>О.В. Бородкина</t>
  </si>
  <si>
    <t>(куратор ответственного исполнителя)</t>
  </si>
  <si>
    <r>
      <t>"</t>
    </r>
    <r>
      <rPr>
        <u val="singleAccounting"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>"</t>
    </r>
    <r>
      <rPr>
        <u val="singleAccounting"/>
        <sz val="12"/>
        <rFont val="Times New Roman"/>
        <family val="1"/>
        <charset val="204"/>
      </rPr>
      <t xml:space="preserve"> __________ </t>
    </r>
    <r>
      <rPr>
        <sz val="12"/>
        <rFont val="Times New Roman"/>
        <family val="1"/>
        <charset val="204"/>
      </rPr>
      <t>2021  года</t>
    </r>
  </si>
  <si>
    <t xml:space="preserve">Заместитель главы Нефтеюганского района                   </t>
  </si>
  <si>
    <t>к муниципальной программе "Обеспечение доступным и комфортным жильем жителей Нефтеюганского района в 2019-2024 годах и на период до 2030 года" на 2022 год</t>
  </si>
  <si>
    <t xml:space="preserve">Директор департамента имущественных отношений </t>
  </si>
  <si>
    <t>Т.Н.Жадан</t>
  </si>
  <si>
    <r>
      <t>"</t>
    </r>
    <r>
      <rPr>
        <u val="singleAccounting"/>
        <sz val="12"/>
        <rFont val="Times New Roman"/>
        <family val="1"/>
        <charset val="204"/>
      </rPr>
      <t xml:space="preserve">    </t>
    </r>
    <r>
      <rPr>
        <sz val="12"/>
        <rFont val="Times New Roman"/>
        <family val="1"/>
        <charset val="204"/>
      </rPr>
      <t>"</t>
    </r>
    <r>
      <rPr>
        <u val="singleAccounting"/>
        <sz val="12"/>
        <rFont val="Times New Roman"/>
        <family val="1"/>
        <charset val="204"/>
      </rPr>
      <t xml:space="preserve"> __________ </t>
    </r>
    <r>
      <rPr>
        <sz val="12"/>
        <rFont val="Times New Roman"/>
        <family val="1"/>
        <charset val="204"/>
      </rPr>
      <t>2022 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</si>
</sst>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00_р_._-;\-* #,##0.00000_р_._-;_-* &quot;-&quot;??_р_._-;_-@_-"/>
    <numFmt numFmtId="165" formatCode="_-* #,##0.00000_р_._-;\-* #,##0.00000_р_._-;_-* &quot;-&quot;?????_р_._-;_-@_-"/>
    <numFmt numFmtId="166" formatCode="_-* #,##0.00000\ _₽_-;\-* #,##0.00000\ _₽_-;_-* &quot;-&quot;?????\ _₽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scheme val="minor"/>
    </font>
    <font>
      <u val="singleAccounting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164" fontId="1" fillId="0" borderId="11" xfId="0" applyNumberFormat="1" applyFont="1" applyFill="1" applyBorder="1" applyAlignment="1">
      <alignment wrapText="1"/>
    </xf>
    <xf numFmtId="0" fontId="7" fillId="0" borderId="0" xfId="0" applyFont="1" applyFill="1"/>
    <xf numFmtId="164" fontId="0" fillId="0" borderId="0" xfId="0" applyNumberFormat="1"/>
    <xf numFmtId="166" fontId="0" fillId="0" borderId="0" xfId="0" applyNumberFormat="1"/>
    <xf numFmtId="0" fontId="0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vertical="center" wrapText="1"/>
    </xf>
    <xf numFmtId="0" fontId="0" fillId="0" borderId="0" xfId="0" applyBorder="1"/>
    <xf numFmtId="164" fontId="1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right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1"/>
  <sheetViews>
    <sheetView zoomScale="70" zoomScaleNormal="70" workbookViewId="0">
      <pane ySplit="10" topLeftCell="A23" activePane="bottomLeft" state="frozen"/>
      <selection pane="bottomLeft" sqref="A1:XFD1048576"/>
    </sheetView>
  </sheetViews>
  <sheetFormatPr defaultRowHeight="15" x14ac:dyDescent="0.25"/>
  <cols>
    <col min="1" max="1" width="6.140625" customWidth="1"/>
    <col min="2" max="2" width="28.42578125" customWidth="1"/>
    <col min="3" max="3" width="23" customWidth="1"/>
    <col min="4" max="4" width="15.28515625" customWidth="1"/>
    <col min="5" max="5" width="20.7109375" bestFit="1" customWidth="1"/>
    <col min="6" max="6" width="8.5703125" bestFit="1" customWidth="1"/>
    <col min="7" max="7" width="14.42578125" bestFit="1" customWidth="1"/>
    <col min="8" max="8" width="16.28515625" bestFit="1" customWidth="1"/>
    <col min="9" max="10" width="17.42578125" bestFit="1" customWidth="1"/>
    <col min="11" max="11" width="18.85546875" bestFit="1" customWidth="1"/>
    <col min="12" max="12" width="17.42578125" bestFit="1" customWidth="1"/>
    <col min="13" max="16" width="18.85546875" bestFit="1" customWidth="1"/>
    <col min="17" max="17" width="20.7109375" customWidth="1"/>
    <col min="20" max="20" width="15.42578125" bestFit="1" customWidth="1"/>
    <col min="21" max="21" width="16.42578125" bestFit="1" customWidth="1"/>
  </cols>
  <sheetData>
    <row r="1" spans="1:21" ht="15.75" x14ac:dyDescent="0.25">
      <c r="O1" s="82" t="s">
        <v>62</v>
      </c>
      <c r="P1" s="82"/>
      <c r="Q1" s="82"/>
    </row>
    <row r="2" spans="1:21" ht="15.75" x14ac:dyDescent="0.25">
      <c r="O2" s="45" t="s">
        <v>66</v>
      </c>
      <c r="P2" s="45"/>
      <c r="Q2" s="45"/>
    </row>
    <row r="3" spans="1:21" ht="15.75" x14ac:dyDescent="0.25">
      <c r="O3" s="83" t="s">
        <v>63</v>
      </c>
      <c r="P3" s="83"/>
      <c r="Q3" s="83"/>
    </row>
    <row r="4" spans="1:21" x14ac:dyDescent="0.25">
      <c r="O4" s="84" t="s">
        <v>64</v>
      </c>
      <c r="P4" s="84"/>
      <c r="Q4" s="84"/>
    </row>
    <row r="5" spans="1:21" ht="15.75" x14ac:dyDescent="0.25">
      <c r="O5" s="85" t="s">
        <v>65</v>
      </c>
      <c r="P5" s="85"/>
      <c r="Q5" s="85"/>
    </row>
    <row r="6" spans="1:21" ht="15.75" x14ac:dyDescent="0.25">
      <c r="A6" s="86" t="s">
        <v>61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21" ht="15.75" x14ac:dyDescent="0.25">
      <c r="A7" s="86" t="s">
        <v>67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9" spans="1:21" ht="15.75" x14ac:dyDescent="0.25">
      <c r="A9" s="70" t="s">
        <v>0</v>
      </c>
      <c r="B9" s="70" t="s">
        <v>1</v>
      </c>
      <c r="C9" s="71" t="s">
        <v>2</v>
      </c>
      <c r="D9" s="71" t="s">
        <v>3</v>
      </c>
      <c r="E9" s="81" t="s">
        <v>4</v>
      </c>
      <c r="F9" s="71" t="s">
        <v>5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21" ht="15.75" x14ac:dyDescent="0.25">
      <c r="A10" s="70"/>
      <c r="B10" s="70"/>
      <c r="C10" s="71"/>
      <c r="D10" s="71"/>
      <c r="E10" s="81"/>
      <c r="F10" s="21" t="s">
        <v>6</v>
      </c>
      <c r="G10" s="21" t="s">
        <v>7</v>
      </c>
      <c r="H10" s="21" t="s">
        <v>8</v>
      </c>
      <c r="I10" s="21" t="s">
        <v>9</v>
      </c>
      <c r="J10" s="21" t="s">
        <v>10</v>
      </c>
      <c r="K10" s="21" t="s">
        <v>11</v>
      </c>
      <c r="L10" s="21" t="s">
        <v>12</v>
      </c>
      <c r="M10" s="21" t="s">
        <v>13</v>
      </c>
      <c r="N10" s="21" t="s">
        <v>14</v>
      </c>
      <c r="O10" s="21" t="s">
        <v>15</v>
      </c>
      <c r="P10" s="21" t="s">
        <v>16</v>
      </c>
      <c r="Q10" s="21" t="s">
        <v>17</v>
      </c>
    </row>
    <row r="11" spans="1:21" s="15" customForma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1">
        <v>17</v>
      </c>
    </row>
    <row r="12" spans="1:21" ht="15.75" x14ac:dyDescent="0.25">
      <c r="A12" s="70" t="s">
        <v>18</v>
      </c>
      <c r="B12" s="70" t="s">
        <v>19</v>
      </c>
      <c r="C12" s="49" t="s">
        <v>20</v>
      </c>
      <c r="D12" s="21" t="s">
        <v>21</v>
      </c>
      <c r="E12" s="2">
        <f>SUM(E13:E18)</f>
        <v>2490.5790000000002</v>
      </c>
      <c r="F12" s="2">
        <f>F13+F14+F15+F16+F17+F18</f>
        <v>0</v>
      </c>
      <c r="G12" s="2">
        <f t="shared" ref="G12:Q12" si="0">G13+G14+G15+G16+G17+G18</f>
        <v>0</v>
      </c>
      <c r="H12" s="2">
        <f t="shared" si="0"/>
        <v>0</v>
      </c>
      <c r="I12" s="2">
        <f t="shared" si="0"/>
        <v>61.660000000000004</v>
      </c>
      <c r="J12" s="2">
        <f t="shared" si="0"/>
        <v>0</v>
      </c>
      <c r="K12" s="2">
        <f t="shared" si="0"/>
        <v>0</v>
      </c>
      <c r="L12" s="2">
        <f>L13+L14+K15+L16+L17+L18</f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1214.4595000000002</v>
      </c>
      <c r="Q12" s="2">
        <f t="shared" si="0"/>
        <v>1214.4595000000002</v>
      </c>
    </row>
    <row r="13" spans="1:21" ht="15.75" x14ac:dyDescent="0.25">
      <c r="A13" s="70"/>
      <c r="B13" s="70"/>
      <c r="C13" s="50"/>
      <c r="D13" s="21" t="s">
        <v>22</v>
      </c>
      <c r="E13" s="2">
        <f t="shared" ref="E13:E25" si="1">SUM(F13:Q13)</f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21" ht="15.75" x14ac:dyDescent="0.25">
      <c r="A14" s="70"/>
      <c r="B14" s="70"/>
      <c r="C14" s="50"/>
      <c r="D14" s="21" t="s">
        <v>23</v>
      </c>
      <c r="E14" s="2">
        <f>SUM(F14:Q14)</f>
        <v>54.877400000000002</v>
      </c>
      <c r="F14" s="2">
        <v>0</v>
      </c>
      <c r="G14" s="2">
        <v>0</v>
      </c>
      <c r="H14" s="2">
        <v>0</v>
      </c>
      <c r="I14" s="2">
        <v>54.877400000000002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T14" s="13"/>
      <c r="U14" s="14"/>
    </row>
    <row r="15" spans="1:21" ht="15.75" x14ac:dyDescent="0.25">
      <c r="A15" s="70"/>
      <c r="B15" s="70"/>
      <c r="C15" s="50"/>
      <c r="D15" s="21" t="s">
        <v>24</v>
      </c>
      <c r="E15" s="2">
        <f>SUM(F15:Q15)</f>
        <v>2435.7016000000003</v>
      </c>
      <c r="F15" s="2">
        <v>0</v>
      </c>
      <c r="G15" s="2">
        <v>0</v>
      </c>
      <c r="H15" s="2">
        <v>0</v>
      </c>
      <c r="I15" s="2">
        <v>6.7826000000000004</v>
      </c>
      <c r="J15" s="2">
        <v>0</v>
      </c>
      <c r="K15" s="2">
        <v>0</v>
      </c>
      <c r="M15" s="2">
        <v>0</v>
      </c>
      <c r="N15" s="2">
        <v>0</v>
      </c>
      <c r="O15" s="2">
        <v>0</v>
      </c>
      <c r="P15" s="2">
        <v>1214.4595000000002</v>
      </c>
      <c r="Q15" s="2">
        <v>1214.4595000000002</v>
      </c>
      <c r="T15" s="13"/>
      <c r="U15" s="14"/>
    </row>
    <row r="16" spans="1:21" ht="63" x14ac:dyDescent="0.25">
      <c r="A16" s="70"/>
      <c r="B16" s="70"/>
      <c r="C16" s="50"/>
      <c r="D16" s="21" t="s">
        <v>25</v>
      </c>
      <c r="E16" s="2">
        <f>SUM(F16:Q16)</f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U16" s="14"/>
    </row>
    <row r="17" spans="1:17" ht="31.5" x14ac:dyDescent="0.25">
      <c r="A17" s="70"/>
      <c r="B17" s="70"/>
      <c r="C17" s="50"/>
      <c r="D17" s="21" t="s">
        <v>26</v>
      </c>
      <c r="E17" s="2">
        <f t="shared" si="1"/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ht="31.5" x14ac:dyDescent="0.25">
      <c r="A18" s="70"/>
      <c r="B18" s="70"/>
      <c r="C18" s="51"/>
      <c r="D18" s="21" t="s">
        <v>27</v>
      </c>
      <c r="E18" s="2">
        <f t="shared" si="1"/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ht="15.75" x14ac:dyDescent="0.25">
      <c r="A19" s="70">
        <v>2</v>
      </c>
      <c r="B19" s="70" t="s">
        <v>28</v>
      </c>
      <c r="C19" s="49" t="s">
        <v>20</v>
      </c>
      <c r="D19" s="21" t="s">
        <v>21</v>
      </c>
      <c r="E19" s="2">
        <f>SUM(F19:Q19)</f>
        <v>500</v>
      </c>
      <c r="F19" s="2">
        <f>F20+F21+F22+F23+F24+F25</f>
        <v>0</v>
      </c>
      <c r="G19" s="2">
        <f t="shared" ref="G19:Q19" si="2">G20+G21+G22+G23+G24+G25</f>
        <v>40</v>
      </c>
      <c r="H19" s="2">
        <f t="shared" si="2"/>
        <v>40</v>
      </c>
      <c r="I19" s="2">
        <f t="shared" si="2"/>
        <v>40</v>
      </c>
      <c r="J19" s="2">
        <f t="shared" si="2"/>
        <v>40</v>
      </c>
      <c r="K19" s="2">
        <f t="shared" si="2"/>
        <v>40</v>
      </c>
      <c r="L19" s="2">
        <f t="shared" si="2"/>
        <v>40</v>
      </c>
      <c r="M19" s="2">
        <f t="shared" si="2"/>
        <v>40</v>
      </c>
      <c r="N19" s="2">
        <f t="shared" si="2"/>
        <v>40</v>
      </c>
      <c r="O19" s="2">
        <f t="shared" si="2"/>
        <v>40</v>
      </c>
      <c r="P19" s="2">
        <f t="shared" si="2"/>
        <v>40</v>
      </c>
      <c r="Q19" s="2">
        <f t="shared" si="2"/>
        <v>100</v>
      </c>
    </row>
    <row r="20" spans="1:17" ht="15.75" x14ac:dyDescent="0.25">
      <c r="A20" s="70"/>
      <c r="B20" s="70"/>
      <c r="C20" s="50"/>
      <c r="D20" s="21" t="s">
        <v>22</v>
      </c>
      <c r="E20" s="2">
        <f t="shared" si="1"/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ht="15.75" x14ac:dyDescent="0.25">
      <c r="A21" s="70"/>
      <c r="B21" s="70"/>
      <c r="C21" s="50"/>
      <c r="D21" s="21" t="s">
        <v>23</v>
      </c>
      <c r="E21" s="2">
        <f t="shared" si="1"/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ht="15.75" x14ac:dyDescent="0.25">
      <c r="A22" s="70"/>
      <c r="B22" s="70"/>
      <c r="C22" s="50"/>
      <c r="D22" s="21" t="s">
        <v>24</v>
      </c>
      <c r="E22" s="2">
        <f>SUM(F22:Q22)</f>
        <v>500</v>
      </c>
      <c r="F22" s="2">
        <v>0</v>
      </c>
      <c r="G22" s="2">
        <v>40</v>
      </c>
      <c r="H22" s="2">
        <v>40</v>
      </c>
      <c r="I22" s="2">
        <v>40</v>
      </c>
      <c r="J22" s="2">
        <v>40</v>
      </c>
      <c r="K22" s="2">
        <v>40</v>
      </c>
      <c r="L22" s="2">
        <v>40</v>
      </c>
      <c r="M22" s="2">
        <v>40</v>
      </c>
      <c r="N22" s="2">
        <v>40</v>
      </c>
      <c r="O22" s="2">
        <v>40</v>
      </c>
      <c r="P22" s="2">
        <v>40</v>
      </c>
      <c r="Q22" s="2">
        <v>100</v>
      </c>
    </row>
    <row r="23" spans="1:17" ht="63" x14ac:dyDescent="0.25">
      <c r="A23" s="70"/>
      <c r="B23" s="70"/>
      <c r="C23" s="50"/>
      <c r="D23" s="21" t="s">
        <v>25</v>
      </c>
      <c r="E23" s="2">
        <f t="shared" si="1"/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ht="31.5" x14ac:dyDescent="0.25">
      <c r="A24" s="70"/>
      <c r="B24" s="70"/>
      <c r="C24" s="50"/>
      <c r="D24" s="21" t="s">
        <v>26</v>
      </c>
      <c r="E24" s="2">
        <f t="shared" si="1"/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ht="31.5" x14ac:dyDescent="0.25">
      <c r="A25" s="70"/>
      <c r="B25" s="70"/>
      <c r="C25" s="51"/>
      <c r="D25" s="21" t="s">
        <v>27</v>
      </c>
      <c r="E25" s="2">
        <f t="shared" si="1"/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ht="15.75" x14ac:dyDescent="0.25">
      <c r="A26" s="72" t="s">
        <v>29</v>
      </c>
      <c r="B26" s="73"/>
      <c r="C26" s="74"/>
      <c r="D26" s="21" t="s">
        <v>21</v>
      </c>
      <c r="E26" s="2">
        <f>SUM(E12,E19)</f>
        <v>2990.5790000000002</v>
      </c>
      <c r="F26" s="2">
        <f t="shared" ref="F26:Q26" si="3">F12+F19</f>
        <v>0</v>
      </c>
      <c r="G26" s="2">
        <f>G12+G19</f>
        <v>40</v>
      </c>
      <c r="H26" s="2">
        <f t="shared" si="3"/>
        <v>40</v>
      </c>
      <c r="I26" s="2">
        <f t="shared" si="3"/>
        <v>101.66</v>
      </c>
      <c r="J26" s="2">
        <f t="shared" si="3"/>
        <v>40</v>
      </c>
      <c r="K26" s="2">
        <f t="shared" si="3"/>
        <v>40</v>
      </c>
      <c r="L26" s="2">
        <f t="shared" si="3"/>
        <v>40</v>
      </c>
      <c r="M26" s="2">
        <f t="shared" si="3"/>
        <v>40</v>
      </c>
      <c r="N26" s="2">
        <f t="shared" si="3"/>
        <v>40</v>
      </c>
      <c r="O26" s="2">
        <f t="shared" si="3"/>
        <v>40</v>
      </c>
      <c r="P26" s="2">
        <f t="shared" si="3"/>
        <v>1254.4595000000002</v>
      </c>
      <c r="Q26" s="2">
        <f t="shared" si="3"/>
        <v>1314.4595000000002</v>
      </c>
    </row>
    <row r="27" spans="1:17" ht="15.75" x14ac:dyDescent="0.25">
      <c r="A27" s="75"/>
      <c r="B27" s="76"/>
      <c r="C27" s="77"/>
      <c r="D27" s="21" t="s">
        <v>22</v>
      </c>
      <c r="E27" s="2">
        <f t="shared" ref="E27:E32" si="4">SUM(E13,E20)</f>
        <v>0</v>
      </c>
      <c r="F27" s="2">
        <f>F13+F20</f>
        <v>0</v>
      </c>
      <c r="G27" s="2">
        <f t="shared" ref="G27:Q27" si="5">G13+G20</f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>
        <f t="shared" si="5"/>
        <v>0</v>
      </c>
      <c r="L27" s="2">
        <f t="shared" si="5"/>
        <v>0</v>
      </c>
      <c r="M27" s="2">
        <f t="shared" si="5"/>
        <v>0</v>
      </c>
      <c r="N27" s="2">
        <f t="shared" si="5"/>
        <v>0</v>
      </c>
      <c r="O27" s="2">
        <f t="shared" si="5"/>
        <v>0</v>
      </c>
      <c r="P27" s="2">
        <f t="shared" si="5"/>
        <v>0</v>
      </c>
      <c r="Q27" s="2">
        <f t="shared" si="5"/>
        <v>0</v>
      </c>
    </row>
    <row r="28" spans="1:17" ht="15.75" x14ac:dyDescent="0.25">
      <c r="A28" s="75"/>
      <c r="B28" s="76"/>
      <c r="C28" s="77"/>
      <c r="D28" s="21" t="s">
        <v>23</v>
      </c>
      <c r="E28" s="2">
        <f t="shared" si="4"/>
        <v>54.877400000000002</v>
      </c>
      <c r="F28" s="2">
        <f t="shared" ref="F28:Q32" si="6">F14+F21</f>
        <v>0</v>
      </c>
      <c r="G28" s="2">
        <f t="shared" si="6"/>
        <v>0</v>
      </c>
      <c r="H28" s="2">
        <f t="shared" si="6"/>
        <v>0</v>
      </c>
      <c r="I28" s="2">
        <f t="shared" si="6"/>
        <v>54.877400000000002</v>
      </c>
      <c r="J28" s="2">
        <f t="shared" si="6"/>
        <v>0</v>
      </c>
      <c r="K28" s="2">
        <f t="shared" si="6"/>
        <v>0</v>
      </c>
      <c r="L28" s="2">
        <f t="shared" si="6"/>
        <v>0</v>
      </c>
      <c r="M28" s="2">
        <f t="shared" si="6"/>
        <v>0</v>
      </c>
      <c r="N28" s="2">
        <f t="shared" si="6"/>
        <v>0</v>
      </c>
      <c r="O28" s="2">
        <f t="shared" si="6"/>
        <v>0</v>
      </c>
      <c r="P28" s="2">
        <f t="shared" si="6"/>
        <v>0</v>
      </c>
      <c r="Q28" s="2">
        <f t="shared" si="6"/>
        <v>0</v>
      </c>
    </row>
    <row r="29" spans="1:17" ht="15.75" x14ac:dyDescent="0.25">
      <c r="A29" s="75"/>
      <c r="B29" s="76"/>
      <c r="C29" s="77"/>
      <c r="D29" s="21" t="s">
        <v>24</v>
      </c>
      <c r="E29" s="2">
        <f>SUM(E15,E22)</f>
        <v>2935.7016000000003</v>
      </c>
      <c r="F29" s="2">
        <f t="shared" si="6"/>
        <v>0</v>
      </c>
      <c r="G29" s="2">
        <f t="shared" si="6"/>
        <v>40</v>
      </c>
      <c r="H29" s="2">
        <f t="shared" si="6"/>
        <v>40</v>
      </c>
      <c r="I29" s="2">
        <f t="shared" si="6"/>
        <v>46.782600000000002</v>
      </c>
      <c r="J29" s="2">
        <f t="shared" si="6"/>
        <v>40</v>
      </c>
      <c r="K29" s="2">
        <f t="shared" si="6"/>
        <v>40</v>
      </c>
      <c r="L29" s="2">
        <f t="shared" si="6"/>
        <v>40</v>
      </c>
      <c r="M29" s="2">
        <f t="shared" si="6"/>
        <v>40</v>
      </c>
      <c r="N29" s="2">
        <f t="shared" si="6"/>
        <v>40</v>
      </c>
      <c r="O29" s="2">
        <f t="shared" si="6"/>
        <v>40</v>
      </c>
      <c r="P29" s="2">
        <f t="shared" si="6"/>
        <v>1254.4595000000002</v>
      </c>
      <c r="Q29" s="2">
        <f t="shared" si="6"/>
        <v>1314.4595000000002</v>
      </c>
    </row>
    <row r="30" spans="1:17" ht="63" x14ac:dyDescent="0.25">
      <c r="A30" s="75"/>
      <c r="B30" s="76"/>
      <c r="C30" s="77"/>
      <c r="D30" s="21" t="s">
        <v>25</v>
      </c>
      <c r="E30" s="2">
        <f t="shared" si="4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0</v>
      </c>
      <c r="M30" s="2">
        <f t="shared" si="6"/>
        <v>0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</v>
      </c>
    </row>
    <row r="31" spans="1:17" ht="31.5" x14ac:dyDescent="0.25">
      <c r="A31" s="75"/>
      <c r="B31" s="76"/>
      <c r="C31" s="77"/>
      <c r="D31" s="21" t="s">
        <v>26</v>
      </c>
      <c r="E31" s="2">
        <f t="shared" si="4"/>
        <v>0</v>
      </c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0</v>
      </c>
      <c r="M31" s="2">
        <f t="shared" si="6"/>
        <v>0</v>
      </c>
      <c r="N31" s="2">
        <f t="shared" si="6"/>
        <v>0</v>
      </c>
      <c r="O31" s="2">
        <f t="shared" si="6"/>
        <v>0</v>
      </c>
      <c r="P31" s="2">
        <f t="shared" si="6"/>
        <v>0</v>
      </c>
      <c r="Q31" s="2">
        <f t="shared" si="6"/>
        <v>0</v>
      </c>
    </row>
    <row r="32" spans="1:17" ht="31.5" x14ac:dyDescent="0.25">
      <c r="A32" s="78"/>
      <c r="B32" s="79"/>
      <c r="C32" s="80"/>
      <c r="D32" s="21" t="s">
        <v>27</v>
      </c>
      <c r="E32" s="2">
        <f t="shared" si="4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2">
        <f t="shared" si="6"/>
        <v>0</v>
      </c>
      <c r="N32" s="2">
        <f t="shared" si="6"/>
        <v>0</v>
      </c>
      <c r="O32" s="2">
        <f t="shared" si="6"/>
        <v>0</v>
      </c>
      <c r="P32" s="2">
        <f t="shared" si="6"/>
        <v>0</v>
      </c>
      <c r="Q32" s="2">
        <f t="shared" si="6"/>
        <v>0</v>
      </c>
    </row>
    <row r="33" spans="1:21" ht="15.75" x14ac:dyDescent="0.25">
      <c r="A33" s="70">
        <v>1</v>
      </c>
      <c r="B33" s="70" t="s">
        <v>30</v>
      </c>
      <c r="C33" s="71" t="s">
        <v>31</v>
      </c>
      <c r="D33" s="21" t="s">
        <v>21</v>
      </c>
      <c r="E33" s="2">
        <f>SUM(E34:E39)</f>
        <v>70789.911609999996</v>
      </c>
      <c r="F33" s="2">
        <f>SUM(F34:F39)</f>
        <v>0</v>
      </c>
      <c r="G33" s="2">
        <f t="shared" ref="G33:P33" si="7">SUM(G34:G39)</f>
        <v>0</v>
      </c>
      <c r="H33" s="2">
        <f t="shared" si="7"/>
        <v>0</v>
      </c>
      <c r="I33" s="2">
        <f t="shared" si="7"/>
        <v>0</v>
      </c>
      <c r="J33" s="2">
        <f t="shared" si="7"/>
        <v>0</v>
      </c>
      <c r="K33" s="2">
        <f t="shared" si="7"/>
        <v>0</v>
      </c>
      <c r="L33" s="2">
        <f t="shared" si="7"/>
        <v>0</v>
      </c>
      <c r="M33" s="2">
        <f t="shared" si="7"/>
        <v>70789.911609999996</v>
      </c>
      <c r="N33" s="2">
        <f t="shared" si="7"/>
        <v>0</v>
      </c>
      <c r="O33" s="2">
        <f t="shared" si="7"/>
        <v>0</v>
      </c>
      <c r="P33" s="2">
        <f t="shared" si="7"/>
        <v>0</v>
      </c>
      <c r="Q33" s="2">
        <f>SUM(Q34:Q39)</f>
        <v>0</v>
      </c>
    </row>
    <row r="34" spans="1:21" ht="15.75" x14ac:dyDescent="0.25">
      <c r="A34" s="70"/>
      <c r="B34" s="70"/>
      <c r="C34" s="71"/>
      <c r="D34" s="21" t="s">
        <v>22</v>
      </c>
      <c r="E34" s="2">
        <f t="shared" ref="E34:E39" si="8">SUM(F34:Q34)</f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</row>
    <row r="35" spans="1:21" ht="15.75" x14ac:dyDescent="0.25">
      <c r="A35" s="70"/>
      <c r="B35" s="70"/>
      <c r="C35" s="71"/>
      <c r="D35" s="21" t="s">
        <v>23</v>
      </c>
      <c r="E35" s="2">
        <f t="shared" si="8"/>
        <v>35342.3226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35342.3226</v>
      </c>
      <c r="N35" s="2">
        <v>0</v>
      </c>
      <c r="O35" s="2">
        <v>0</v>
      </c>
      <c r="P35" s="2">
        <v>0</v>
      </c>
      <c r="Q35" s="2">
        <v>0</v>
      </c>
      <c r="T35" s="14"/>
      <c r="U35" s="14"/>
    </row>
    <row r="36" spans="1:21" ht="15.75" x14ac:dyDescent="0.25">
      <c r="A36" s="70"/>
      <c r="B36" s="70"/>
      <c r="C36" s="71"/>
      <c r="D36" s="21" t="s">
        <v>24</v>
      </c>
      <c r="E36" s="2">
        <f>SUM(F36:Q36)</f>
        <v>35447.589009999996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35447.589009999996</v>
      </c>
      <c r="N36" s="2">
        <v>0</v>
      </c>
      <c r="O36" s="2">
        <v>0</v>
      </c>
      <c r="P36" s="2">
        <v>0</v>
      </c>
      <c r="Q36" s="2">
        <v>0</v>
      </c>
      <c r="T36" s="14"/>
      <c r="U36" s="14"/>
    </row>
    <row r="37" spans="1:21" ht="63" x14ac:dyDescent="0.25">
      <c r="A37" s="70"/>
      <c r="B37" s="70"/>
      <c r="C37" s="71"/>
      <c r="D37" s="21" t="s">
        <v>25</v>
      </c>
      <c r="E37" s="2">
        <f t="shared" si="8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21" ht="31.5" x14ac:dyDescent="0.25">
      <c r="A38" s="70"/>
      <c r="B38" s="70"/>
      <c r="C38" s="71"/>
      <c r="D38" s="21" t="s">
        <v>26</v>
      </c>
      <c r="E38" s="2">
        <f t="shared" si="8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21" ht="31.5" x14ac:dyDescent="0.25">
      <c r="A39" s="70"/>
      <c r="B39" s="70"/>
      <c r="C39" s="71"/>
      <c r="D39" s="21" t="s">
        <v>27</v>
      </c>
      <c r="E39" s="2">
        <f t="shared" si="8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21" ht="15.75" x14ac:dyDescent="0.25">
      <c r="A40" s="70">
        <v>2</v>
      </c>
      <c r="B40" s="70" t="s">
        <v>32</v>
      </c>
      <c r="C40" s="71" t="s">
        <v>33</v>
      </c>
      <c r="D40" s="21" t="s">
        <v>21</v>
      </c>
      <c r="E40" s="2">
        <f>SUM(E41:E46)</f>
        <v>0</v>
      </c>
      <c r="F40" s="2"/>
      <c r="G40" s="2">
        <f t="shared" ref="G40:Q40" si="9">G41+G42+G43+G44+G45+G46</f>
        <v>0</v>
      </c>
      <c r="H40" s="2">
        <f t="shared" si="9"/>
        <v>0</v>
      </c>
      <c r="I40" s="2">
        <f t="shared" si="9"/>
        <v>0</v>
      </c>
      <c r="J40" s="2">
        <f t="shared" si="9"/>
        <v>0</v>
      </c>
      <c r="K40" s="2">
        <f t="shared" si="9"/>
        <v>0</v>
      </c>
      <c r="L40" s="2">
        <f t="shared" si="9"/>
        <v>0</v>
      </c>
      <c r="M40" s="2">
        <f t="shared" si="9"/>
        <v>0</v>
      </c>
      <c r="N40" s="2">
        <f t="shared" si="9"/>
        <v>0</v>
      </c>
      <c r="O40" s="2">
        <f t="shared" si="9"/>
        <v>0</v>
      </c>
      <c r="P40" s="2">
        <f t="shared" si="9"/>
        <v>0</v>
      </c>
      <c r="Q40" s="2">
        <f t="shared" si="9"/>
        <v>0</v>
      </c>
    </row>
    <row r="41" spans="1:21" ht="15.75" x14ac:dyDescent="0.25">
      <c r="A41" s="70"/>
      <c r="B41" s="70"/>
      <c r="C41" s="71"/>
      <c r="D41" s="21" t="s">
        <v>22</v>
      </c>
      <c r="E41" s="2">
        <f t="shared" ref="E41:E46" si="10">SUM(F41:Q41)</f>
        <v>0</v>
      </c>
      <c r="F41" s="2">
        <v>0</v>
      </c>
      <c r="G41" s="2">
        <v>0</v>
      </c>
      <c r="H41" s="2">
        <v>0</v>
      </c>
      <c r="I41" s="2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2">
        <v>0</v>
      </c>
      <c r="Q41" s="2">
        <v>0</v>
      </c>
    </row>
    <row r="42" spans="1:21" ht="15.75" x14ac:dyDescent="0.25">
      <c r="A42" s="70"/>
      <c r="B42" s="70"/>
      <c r="C42" s="71"/>
      <c r="D42" s="21" t="s">
        <v>23</v>
      </c>
      <c r="E42" s="2">
        <f t="shared" si="10"/>
        <v>0</v>
      </c>
      <c r="F42" s="2">
        <v>0</v>
      </c>
      <c r="G42" s="2">
        <v>0</v>
      </c>
      <c r="H42" s="2">
        <v>0</v>
      </c>
      <c r="I42" s="2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2">
        <v>0</v>
      </c>
      <c r="Q42" s="2">
        <v>0</v>
      </c>
    </row>
    <row r="43" spans="1:21" ht="15.75" x14ac:dyDescent="0.25">
      <c r="A43" s="70"/>
      <c r="B43" s="70"/>
      <c r="C43" s="71"/>
      <c r="D43" s="21" t="s">
        <v>24</v>
      </c>
      <c r="E43" s="2">
        <f t="shared" si="10"/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17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21" ht="63" x14ac:dyDescent="0.25">
      <c r="A44" s="70"/>
      <c r="B44" s="70"/>
      <c r="C44" s="71"/>
      <c r="D44" s="21" t="s">
        <v>25</v>
      </c>
      <c r="E44" s="2">
        <f t="shared" si="10"/>
        <v>0</v>
      </c>
      <c r="F44" s="2">
        <v>0</v>
      </c>
      <c r="G44" s="2">
        <v>0</v>
      </c>
      <c r="H44" s="2">
        <v>0</v>
      </c>
      <c r="I44" s="2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2">
        <v>0</v>
      </c>
      <c r="Q44" s="2">
        <v>0</v>
      </c>
    </row>
    <row r="45" spans="1:21" ht="31.5" x14ac:dyDescent="0.25">
      <c r="A45" s="70"/>
      <c r="B45" s="70"/>
      <c r="C45" s="71"/>
      <c r="D45" s="21" t="s">
        <v>26</v>
      </c>
      <c r="E45" s="2">
        <f t="shared" si="10"/>
        <v>0</v>
      </c>
      <c r="F45" s="2">
        <v>0</v>
      </c>
      <c r="G45" s="2">
        <v>0</v>
      </c>
      <c r="H45" s="2">
        <v>0</v>
      </c>
      <c r="I45" s="2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2">
        <v>0</v>
      </c>
      <c r="Q45" s="2">
        <v>0</v>
      </c>
    </row>
    <row r="46" spans="1:21" ht="31.5" x14ac:dyDescent="0.25">
      <c r="A46" s="70"/>
      <c r="B46" s="70"/>
      <c r="C46" s="71"/>
      <c r="D46" s="21" t="s">
        <v>27</v>
      </c>
      <c r="E46" s="2">
        <f t="shared" si="10"/>
        <v>0</v>
      </c>
      <c r="F46" s="2"/>
      <c r="G46" s="2"/>
      <c r="H46" s="2"/>
      <c r="I46" s="2"/>
      <c r="J46" s="3"/>
      <c r="K46" s="3"/>
      <c r="L46" s="3"/>
      <c r="M46" s="3"/>
      <c r="N46" s="3"/>
      <c r="O46" s="3"/>
      <c r="P46" s="2">
        <v>0</v>
      </c>
      <c r="Q46" s="2"/>
    </row>
    <row r="47" spans="1:21" ht="15.75" x14ac:dyDescent="0.25">
      <c r="A47" s="70">
        <v>3</v>
      </c>
      <c r="B47" s="70" t="s">
        <v>34</v>
      </c>
      <c r="C47" s="71" t="s">
        <v>33</v>
      </c>
      <c r="D47" s="21" t="s">
        <v>21</v>
      </c>
      <c r="E47" s="2">
        <f>SUM(E48:E53)</f>
        <v>0</v>
      </c>
      <c r="F47" s="2">
        <f t="shared" ref="F47:K47" si="11">SUM(F48:F53)</f>
        <v>0</v>
      </c>
      <c r="G47" s="2">
        <f t="shared" si="11"/>
        <v>0</v>
      </c>
      <c r="H47" s="2">
        <f t="shared" si="11"/>
        <v>0</v>
      </c>
      <c r="I47" s="2">
        <f t="shared" si="11"/>
        <v>0</v>
      </c>
      <c r="J47" s="2">
        <f t="shared" si="11"/>
        <v>0</v>
      </c>
      <c r="K47" s="2">
        <f t="shared" si="11"/>
        <v>0</v>
      </c>
      <c r="L47" s="2">
        <f>L49+L50</f>
        <v>0</v>
      </c>
      <c r="M47" s="2">
        <f t="shared" ref="M47:P47" si="12">M49+M50</f>
        <v>0</v>
      </c>
      <c r="N47" s="2">
        <f t="shared" si="12"/>
        <v>0</v>
      </c>
      <c r="O47" s="2">
        <f t="shared" si="12"/>
        <v>0</v>
      </c>
      <c r="P47" s="2">
        <f t="shared" si="12"/>
        <v>0</v>
      </c>
      <c r="Q47" s="2">
        <f>Q49+Q50+Q53</f>
        <v>0</v>
      </c>
    </row>
    <row r="48" spans="1:21" ht="15.75" x14ac:dyDescent="0.25">
      <c r="A48" s="70"/>
      <c r="B48" s="70"/>
      <c r="C48" s="71"/>
      <c r="D48" s="21" t="s">
        <v>22</v>
      </c>
      <c r="E48" s="2">
        <f t="shared" ref="E48:E52" si="13">SUM(F48:Q48)</f>
        <v>0</v>
      </c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</row>
    <row r="49" spans="1:21" ht="15.75" x14ac:dyDescent="0.25">
      <c r="A49" s="70"/>
      <c r="B49" s="70"/>
      <c r="C49" s="71"/>
      <c r="D49" s="21" t="s">
        <v>23</v>
      </c>
      <c r="E49" s="2">
        <f t="shared" si="13"/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/>
      <c r="O49" s="2"/>
      <c r="P49" s="2"/>
      <c r="Q49" s="2"/>
    </row>
    <row r="50" spans="1:21" ht="15.75" x14ac:dyDescent="0.25">
      <c r="A50" s="70"/>
      <c r="B50" s="70"/>
      <c r="C50" s="71"/>
      <c r="D50" s="21" t="s">
        <v>24</v>
      </c>
      <c r="E50" s="2">
        <f t="shared" si="13"/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/>
      <c r="O50" s="2"/>
      <c r="P50" s="2"/>
      <c r="Q50" s="2"/>
    </row>
    <row r="51" spans="1:21" ht="63" x14ac:dyDescent="0.25">
      <c r="A51" s="70"/>
      <c r="B51" s="70"/>
      <c r="C51" s="71"/>
      <c r="D51" s="21" t="s">
        <v>25</v>
      </c>
      <c r="E51" s="2">
        <f t="shared" si="13"/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21" ht="31.5" x14ac:dyDescent="0.25">
      <c r="A52" s="70"/>
      <c r="B52" s="70"/>
      <c r="C52" s="71"/>
      <c r="D52" s="21" t="s">
        <v>26</v>
      </c>
      <c r="E52" s="2">
        <f t="shared" si="13"/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</row>
    <row r="53" spans="1:21" ht="31.5" x14ac:dyDescent="0.25">
      <c r="A53" s="70"/>
      <c r="B53" s="70"/>
      <c r="C53" s="71"/>
      <c r="D53" s="21" t="s">
        <v>27</v>
      </c>
      <c r="E53" s="2">
        <f>SUM(F53:Q53)</f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21" ht="15.75" x14ac:dyDescent="0.25">
      <c r="A54" s="70">
        <v>4</v>
      </c>
      <c r="B54" s="70" t="s">
        <v>35</v>
      </c>
      <c r="C54" s="71" t="s">
        <v>36</v>
      </c>
      <c r="D54" s="21" t="s">
        <v>21</v>
      </c>
      <c r="E54" s="2">
        <f>SUM(F54:Q54)</f>
        <v>0</v>
      </c>
      <c r="F54" s="2">
        <f>F55+F56+F57+F60</f>
        <v>0</v>
      </c>
      <c r="G54" s="2">
        <f t="shared" ref="G54:Q54" si="14">G55+G56+G57+G60</f>
        <v>0</v>
      </c>
      <c r="H54" s="2">
        <f t="shared" si="14"/>
        <v>0</v>
      </c>
      <c r="I54" s="2">
        <f t="shared" si="14"/>
        <v>0</v>
      </c>
      <c r="J54" s="2">
        <f t="shared" si="14"/>
        <v>0</v>
      </c>
      <c r="K54" s="2">
        <f t="shared" si="14"/>
        <v>0</v>
      </c>
      <c r="L54" s="2">
        <f t="shared" si="14"/>
        <v>0</v>
      </c>
      <c r="M54" s="2">
        <f t="shared" si="14"/>
        <v>0</v>
      </c>
      <c r="N54" s="2">
        <f t="shared" si="14"/>
        <v>0</v>
      </c>
      <c r="O54" s="2">
        <f t="shared" si="14"/>
        <v>0</v>
      </c>
      <c r="P54" s="2">
        <f t="shared" si="14"/>
        <v>0</v>
      </c>
      <c r="Q54" s="2">
        <f t="shared" si="14"/>
        <v>0</v>
      </c>
    </row>
    <row r="55" spans="1:21" ht="15.75" x14ac:dyDescent="0.25">
      <c r="A55" s="70"/>
      <c r="B55" s="70"/>
      <c r="C55" s="71"/>
      <c r="D55" s="21" t="s">
        <v>22</v>
      </c>
      <c r="E55" s="2">
        <f>SUM(F55:Q55)</f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</row>
    <row r="56" spans="1:21" ht="15.75" x14ac:dyDescent="0.25">
      <c r="A56" s="70"/>
      <c r="B56" s="70"/>
      <c r="C56" s="71"/>
      <c r="D56" s="21" t="s">
        <v>23</v>
      </c>
      <c r="E56" s="2">
        <f>SUM(F56:Q56)</f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</row>
    <row r="57" spans="1:21" ht="15.75" x14ac:dyDescent="0.25">
      <c r="A57" s="70"/>
      <c r="B57" s="70"/>
      <c r="C57" s="71"/>
      <c r="D57" s="21" t="s">
        <v>24</v>
      </c>
      <c r="E57" s="2">
        <f>SUM(F57:Q57)</f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21" ht="63" x14ac:dyDescent="0.25">
      <c r="A58" s="70"/>
      <c r="B58" s="70"/>
      <c r="C58" s="71"/>
      <c r="D58" s="21" t="s">
        <v>25</v>
      </c>
      <c r="E58" s="2"/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21" ht="31.5" x14ac:dyDescent="0.25">
      <c r="A59" s="70"/>
      <c r="B59" s="70"/>
      <c r="C59" s="71"/>
      <c r="D59" s="21" t="s">
        <v>26</v>
      </c>
      <c r="E59" s="2">
        <f>SUM(F59:Q59)</f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21" ht="31.5" x14ac:dyDescent="0.25">
      <c r="A60" s="70"/>
      <c r="B60" s="70"/>
      <c r="C60" s="71"/>
      <c r="D60" s="21" t="s">
        <v>27</v>
      </c>
      <c r="E60" s="2">
        <f>SUM(F60:Q60)</f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21" ht="15.75" x14ac:dyDescent="0.25">
      <c r="A61" s="70">
        <v>5</v>
      </c>
      <c r="B61" s="70" t="s">
        <v>37</v>
      </c>
      <c r="C61" s="71" t="s">
        <v>36</v>
      </c>
      <c r="D61" s="21" t="s">
        <v>21</v>
      </c>
      <c r="E61" s="2">
        <f>SUM(E62:E67)</f>
        <v>647432.47192000004</v>
      </c>
      <c r="F61" s="2">
        <f>F62+F63+F64+F67</f>
        <v>0</v>
      </c>
      <c r="G61" s="2">
        <f t="shared" ref="G61:Q61" si="15">G62+G63+G64+G67</f>
        <v>0</v>
      </c>
      <c r="H61" s="2">
        <f t="shared" si="15"/>
        <v>0</v>
      </c>
      <c r="I61" s="2">
        <f t="shared" si="15"/>
        <v>0</v>
      </c>
      <c r="J61" s="2">
        <f t="shared" si="15"/>
        <v>0</v>
      </c>
      <c r="K61" s="2">
        <f t="shared" si="15"/>
        <v>12584.269662921348</v>
      </c>
      <c r="L61" s="2">
        <f t="shared" si="15"/>
        <v>0</v>
      </c>
      <c r="M61" s="2">
        <f t="shared" si="15"/>
        <v>634848.20225707872</v>
      </c>
      <c r="N61" s="2">
        <f t="shared" si="15"/>
        <v>0</v>
      </c>
      <c r="O61" s="2">
        <f t="shared" si="15"/>
        <v>0</v>
      </c>
      <c r="P61" s="2">
        <f t="shared" si="15"/>
        <v>0</v>
      </c>
      <c r="Q61" s="2">
        <f t="shared" si="15"/>
        <v>0</v>
      </c>
    </row>
    <row r="62" spans="1:21" ht="15.75" x14ac:dyDescent="0.25">
      <c r="A62" s="70"/>
      <c r="B62" s="70"/>
      <c r="C62" s="71"/>
      <c r="D62" s="21" t="s">
        <v>22</v>
      </c>
      <c r="E62" s="2">
        <f>SUM(F62:Q62)</f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U62" s="14"/>
    </row>
    <row r="63" spans="1:21" ht="15.75" x14ac:dyDescent="0.25">
      <c r="A63" s="70"/>
      <c r="B63" s="70"/>
      <c r="C63" s="71"/>
      <c r="D63" s="21" t="s">
        <v>23</v>
      </c>
      <c r="E63" s="2">
        <f>SUM(F63:Q63)</f>
        <v>576214.9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11200</v>
      </c>
      <c r="L63" s="2">
        <v>0</v>
      </c>
      <c r="M63" s="2">
        <v>565014.9</v>
      </c>
      <c r="N63" s="2">
        <v>0</v>
      </c>
      <c r="O63" s="2">
        <v>0</v>
      </c>
      <c r="P63" s="2">
        <v>0</v>
      </c>
      <c r="Q63" s="2">
        <v>0</v>
      </c>
      <c r="U63" s="14"/>
    </row>
    <row r="64" spans="1:21" ht="15.75" x14ac:dyDescent="0.25">
      <c r="A64" s="70"/>
      <c r="B64" s="70"/>
      <c r="C64" s="71"/>
      <c r="D64" s="21" t="s">
        <v>24</v>
      </c>
      <c r="E64" s="2">
        <f t="shared" ref="E64:E66" si="16">SUM(F64:Q64)</f>
        <v>71217.571920000002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1384.2696629213483</v>
      </c>
      <c r="L64" s="2">
        <v>0</v>
      </c>
      <c r="M64" s="2">
        <v>69833.302257078656</v>
      </c>
      <c r="N64" s="2">
        <v>0</v>
      </c>
      <c r="O64" s="2">
        <v>0</v>
      </c>
      <c r="P64" s="2">
        <v>0</v>
      </c>
      <c r="Q64" s="2">
        <v>0</v>
      </c>
      <c r="U64" s="14"/>
    </row>
    <row r="65" spans="1:21" ht="63" x14ac:dyDescent="0.25">
      <c r="A65" s="70"/>
      <c r="B65" s="70"/>
      <c r="C65" s="71"/>
      <c r="D65" s="21" t="s">
        <v>25</v>
      </c>
      <c r="E65" s="2">
        <f t="shared" si="16"/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21" ht="31.5" x14ac:dyDescent="0.25">
      <c r="A66" s="70"/>
      <c r="B66" s="70"/>
      <c r="C66" s="71"/>
      <c r="D66" s="21" t="s">
        <v>26</v>
      </c>
      <c r="E66" s="2">
        <f t="shared" si="16"/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21" ht="31.5" x14ac:dyDescent="0.25">
      <c r="A67" s="70"/>
      <c r="B67" s="70"/>
      <c r="C67" s="71"/>
      <c r="D67" s="21" t="s">
        <v>27</v>
      </c>
      <c r="E67" s="2">
        <f>SUM(F67:Q67)</f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21" ht="15.75" x14ac:dyDescent="0.25">
      <c r="A68" s="72" t="s">
        <v>38</v>
      </c>
      <c r="B68" s="73"/>
      <c r="C68" s="74"/>
      <c r="D68" s="21" t="s">
        <v>21</v>
      </c>
      <c r="E68" s="2">
        <f>SUM(E69:E74)</f>
        <v>718222.38352999999</v>
      </c>
      <c r="F68" s="2">
        <f>F69+F70+F71+F72+F73+F74</f>
        <v>0</v>
      </c>
      <c r="G68" s="2">
        <f t="shared" ref="G68:Q68" si="17">G69+G70+G71+G72+G73+G74</f>
        <v>0</v>
      </c>
      <c r="H68" s="2">
        <f t="shared" si="17"/>
        <v>0</v>
      </c>
      <c r="I68" s="2">
        <f t="shared" si="17"/>
        <v>0</v>
      </c>
      <c r="J68" s="2">
        <f t="shared" si="17"/>
        <v>0</v>
      </c>
      <c r="K68" s="2">
        <f t="shared" si="17"/>
        <v>12584.269662921348</v>
      </c>
      <c r="L68" s="2">
        <f t="shared" si="17"/>
        <v>0</v>
      </c>
      <c r="M68" s="2">
        <f t="shared" si="17"/>
        <v>705638.11386707867</v>
      </c>
      <c r="N68" s="2">
        <f t="shared" si="17"/>
        <v>0</v>
      </c>
      <c r="O68" s="2">
        <f t="shared" si="17"/>
        <v>0</v>
      </c>
      <c r="P68" s="2">
        <f t="shared" si="17"/>
        <v>0</v>
      </c>
      <c r="Q68" s="2">
        <f t="shared" si="17"/>
        <v>0</v>
      </c>
      <c r="U68" s="14"/>
    </row>
    <row r="69" spans="1:21" ht="15.75" x14ac:dyDescent="0.25">
      <c r="A69" s="75"/>
      <c r="B69" s="76"/>
      <c r="C69" s="77"/>
      <c r="D69" s="21" t="s">
        <v>22</v>
      </c>
      <c r="E69" s="2">
        <f t="shared" ref="E69:E74" si="18">E62+E55+E48+E34+E41</f>
        <v>0</v>
      </c>
      <c r="F69" s="2">
        <f t="shared" ref="F69:Q69" si="19">F34+F41+F48+F62</f>
        <v>0</v>
      </c>
      <c r="G69" s="2">
        <f t="shared" si="19"/>
        <v>0</v>
      </c>
      <c r="H69" s="2">
        <f t="shared" si="19"/>
        <v>0</v>
      </c>
      <c r="I69" s="2">
        <f t="shared" si="19"/>
        <v>0</v>
      </c>
      <c r="J69" s="2">
        <f t="shared" si="19"/>
        <v>0</v>
      </c>
      <c r="K69" s="2">
        <f t="shared" si="19"/>
        <v>0</v>
      </c>
      <c r="L69" s="2">
        <f t="shared" si="19"/>
        <v>0</v>
      </c>
      <c r="M69" s="2">
        <f t="shared" si="19"/>
        <v>0</v>
      </c>
      <c r="N69" s="2">
        <f t="shared" si="19"/>
        <v>0</v>
      </c>
      <c r="O69" s="2">
        <f t="shared" si="19"/>
        <v>0</v>
      </c>
      <c r="P69" s="2">
        <f t="shared" si="19"/>
        <v>0</v>
      </c>
      <c r="Q69" s="2">
        <f t="shared" si="19"/>
        <v>0</v>
      </c>
      <c r="U69" s="14"/>
    </row>
    <row r="70" spans="1:21" ht="15.75" x14ac:dyDescent="0.25">
      <c r="A70" s="75"/>
      <c r="B70" s="76"/>
      <c r="C70" s="77"/>
      <c r="D70" s="21" t="s">
        <v>23</v>
      </c>
      <c r="E70" s="2">
        <f t="shared" si="18"/>
        <v>611557.22259999998</v>
      </c>
      <c r="F70" s="2">
        <f t="shared" ref="F70:Q70" si="20">F35+F42+F49+F63</f>
        <v>0</v>
      </c>
      <c r="G70" s="2">
        <f t="shared" si="20"/>
        <v>0</v>
      </c>
      <c r="H70" s="2">
        <f t="shared" si="20"/>
        <v>0</v>
      </c>
      <c r="I70" s="2">
        <f t="shared" si="20"/>
        <v>0</v>
      </c>
      <c r="J70" s="2">
        <f t="shared" si="20"/>
        <v>0</v>
      </c>
      <c r="K70" s="2">
        <f t="shared" si="20"/>
        <v>11200</v>
      </c>
      <c r="L70" s="2">
        <f t="shared" si="20"/>
        <v>0</v>
      </c>
      <c r="M70" s="2">
        <f t="shared" si="20"/>
        <v>600357.22259999998</v>
      </c>
      <c r="N70" s="2">
        <f t="shared" si="20"/>
        <v>0</v>
      </c>
      <c r="O70" s="2">
        <f t="shared" si="20"/>
        <v>0</v>
      </c>
      <c r="P70" s="2">
        <f t="shared" si="20"/>
        <v>0</v>
      </c>
      <c r="Q70" s="2">
        <f t="shared" si="20"/>
        <v>0</v>
      </c>
      <c r="U70" s="14"/>
    </row>
    <row r="71" spans="1:21" ht="15.75" x14ac:dyDescent="0.25">
      <c r="A71" s="75"/>
      <c r="B71" s="76"/>
      <c r="C71" s="77"/>
      <c r="D71" s="21" t="s">
        <v>24</v>
      </c>
      <c r="E71" s="2">
        <f t="shared" si="18"/>
        <v>106665.16093</v>
      </c>
      <c r="F71" s="2">
        <f t="shared" ref="F71:Q71" si="21">F36+F43+F50+F64</f>
        <v>0</v>
      </c>
      <c r="G71" s="2">
        <f t="shared" si="21"/>
        <v>0</v>
      </c>
      <c r="H71" s="2">
        <f t="shared" si="21"/>
        <v>0</v>
      </c>
      <c r="I71" s="2">
        <f t="shared" si="21"/>
        <v>0</v>
      </c>
      <c r="J71" s="2">
        <f t="shared" si="21"/>
        <v>0</v>
      </c>
      <c r="K71" s="2">
        <f t="shared" si="21"/>
        <v>1384.2696629213483</v>
      </c>
      <c r="L71" s="2">
        <f t="shared" si="21"/>
        <v>0</v>
      </c>
      <c r="M71" s="2">
        <f t="shared" si="21"/>
        <v>105280.89126707865</v>
      </c>
      <c r="N71" s="2">
        <f t="shared" si="21"/>
        <v>0</v>
      </c>
      <c r="O71" s="2">
        <f t="shared" si="21"/>
        <v>0</v>
      </c>
      <c r="P71" s="2">
        <f t="shared" si="21"/>
        <v>0</v>
      </c>
      <c r="Q71" s="2">
        <f t="shared" si="21"/>
        <v>0</v>
      </c>
      <c r="U71" s="14"/>
    </row>
    <row r="72" spans="1:21" ht="63" x14ac:dyDescent="0.25">
      <c r="A72" s="75"/>
      <c r="B72" s="76"/>
      <c r="C72" s="77"/>
      <c r="D72" s="21" t="s">
        <v>25</v>
      </c>
      <c r="E72" s="2">
        <f t="shared" si="18"/>
        <v>0</v>
      </c>
      <c r="F72" s="2">
        <f t="shared" ref="F72:Q72" si="22">F37+F44+F51+F65</f>
        <v>0</v>
      </c>
      <c r="G72" s="2">
        <f t="shared" si="22"/>
        <v>0</v>
      </c>
      <c r="H72" s="2">
        <f t="shared" si="22"/>
        <v>0</v>
      </c>
      <c r="I72" s="2">
        <f t="shared" si="22"/>
        <v>0</v>
      </c>
      <c r="J72" s="2">
        <f t="shared" si="22"/>
        <v>0</v>
      </c>
      <c r="K72" s="2">
        <f t="shared" si="22"/>
        <v>0</v>
      </c>
      <c r="L72" s="2">
        <f t="shared" si="22"/>
        <v>0</v>
      </c>
      <c r="M72" s="2">
        <f t="shared" si="22"/>
        <v>0</v>
      </c>
      <c r="N72" s="2">
        <f t="shared" si="22"/>
        <v>0</v>
      </c>
      <c r="O72" s="2">
        <f t="shared" si="22"/>
        <v>0</v>
      </c>
      <c r="P72" s="2">
        <f t="shared" si="22"/>
        <v>0</v>
      </c>
      <c r="Q72" s="2">
        <f t="shared" si="22"/>
        <v>0</v>
      </c>
      <c r="U72" s="14"/>
    </row>
    <row r="73" spans="1:21" ht="31.5" x14ac:dyDescent="0.25">
      <c r="A73" s="75"/>
      <c r="B73" s="76"/>
      <c r="C73" s="77"/>
      <c r="D73" s="21" t="s">
        <v>26</v>
      </c>
      <c r="E73" s="2">
        <f t="shared" si="18"/>
        <v>0</v>
      </c>
      <c r="F73" s="2">
        <f t="shared" ref="F73:Q73" si="23">F38+F45+F52+F66</f>
        <v>0</v>
      </c>
      <c r="G73" s="2">
        <f t="shared" si="23"/>
        <v>0</v>
      </c>
      <c r="H73" s="2">
        <f t="shared" si="23"/>
        <v>0</v>
      </c>
      <c r="I73" s="2">
        <f t="shared" si="23"/>
        <v>0</v>
      </c>
      <c r="J73" s="2">
        <f t="shared" si="23"/>
        <v>0</v>
      </c>
      <c r="K73" s="2">
        <f t="shared" si="23"/>
        <v>0</v>
      </c>
      <c r="L73" s="2">
        <f t="shared" si="23"/>
        <v>0</v>
      </c>
      <c r="M73" s="2">
        <f t="shared" si="23"/>
        <v>0</v>
      </c>
      <c r="N73" s="2">
        <f t="shared" si="23"/>
        <v>0</v>
      </c>
      <c r="O73" s="2">
        <f t="shared" si="23"/>
        <v>0</v>
      </c>
      <c r="P73" s="2">
        <f t="shared" si="23"/>
        <v>0</v>
      </c>
      <c r="Q73" s="2">
        <f t="shared" si="23"/>
        <v>0</v>
      </c>
      <c r="U73" s="14"/>
    </row>
    <row r="74" spans="1:21" ht="31.5" x14ac:dyDescent="0.25">
      <c r="A74" s="78"/>
      <c r="B74" s="79"/>
      <c r="C74" s="80"/>
      <c r="D74" s="21" t="s">
        <v>27</v>
      </c>
      <c r="E74" s="2">
        <f t="shared" si="18"/>
        <v>0</v>
      </c>
      <c r="F74" s="2">
        <f t="shared" ref="F74:Q74" si="24">F39+F46+F53+F67+F60</f>
        <v>0</v>
      </c>
      <c r="G74" s="2">
        <f t="shared" si="24"/>
        <v>0</v>
      </c>
      <c r="H74" s="2">
        <f t="shared" si="24"/>
        <v>0</v>
      </c>
      <c r="I74" s="2">
        <f t="shared" si="24"/>
        <v>0</v>
      </c>
      <c r="J74" s="2">
        <f t="shared" si="24"/>
        <v>0</v>
      </c>
      <c r="K74" s="2">
        <f t="shared" si="24"/>
        <v>0</v>
      </c>
      <c r="L74" s="2">
        <f t="shared" si="24"/>
        <v>0</v>
      </c>
      <c r="M74" s="2">
        <f t="shared" si="24"/>
        <v>0</v>
      </c>
      <c r="N74" s="2">
        <f t="shared" si="24"/>
        <v>0</v>
      </c>
      <c r="O74" s="2">
        <f t="shared" si="24"/>
        <v>0</v>
      </c>
      <c r="P74" s="2">
        <f t="shared" si="24"/>
        <v>0</v>
      </c>
      <c r="Q74" s="2">
        <f t="shared" si="24"/>
        <v>0</v>
      </c>
      <c r="U74" s="14"/>
    </row>
    <row r="75" spans="1:21" ht="15.75" x14ac:dyDescent="0.25">
      <c r="A75" s="70">
        <v>1</v>
      </c>
      <c r="B75" s="70" t="s">
        <v>39</v>
      </c>
      <c r="C75" s="71" t="s">
        <v>40</v>
      </c>
      <c r="D75" s="21" t="s">
        <v>21</v>
      </c>
      <c r="E75" s="4">
        <f>SUM(E76:E81)</f>
        <v>0</v>
      </c>
      <c r="F75" s="4">
        <f>F76+F77+F78+F79+F80+F81</f>
        <v>0</v>
      </c>
      <c r="G75" s="4">
        <f t="shared" ref="G75:Q75" si="25">G76+G77+G78+G79+G80+G81</f>
        <v>0</v>
      </c>
      <c r="H75" s="4">
        <f t="shared" si="25"/>
        <v>0</v>
      </c>
      <c r="I75" s="4">
        <f t="shared" si="25"/>
        <v>0</v>
      </c>
      <c r="J75" s="4">
        <f t="shared" si="25"/>
        <v>0</v>
      </c>
      <c r="K75" s="4">
        <f t="shared" si="25"/>
        <v>0</v>
      </c>
      <c r="L75" s="4">
        <f t="shared" si="25"/>
        <v>0</v>
      </c>
      <c r="M75" s="4">
        <f t="shared" si="25"/>
        <v>0</v>
      </c>
      <c r="N75" s="4">
        <f t="shared" si="25"/>
        <v>0</v>
      </c>
      <c r="O75" s="4">
        <f t="shared" si="25"/>
        <v>0</v>
      </c>
      <c r="P75" s="4">
        <f t="shared" si="25"/>
        <v>0</v>
      </c>
      <c r="Q75" s="4">
        <f t="shared" si="25"/>
        <v>0</v>
      </c>
    </row>
    <row r="76" spans="1:21" ht="15.75" x14ac:dyDescent="0.25">
      <c r="A76" s="70"/>
      <c r="B76" s="70"/>
      <c r="C76" s="71"/>
      <c r="D76" s="21" t="s">
        <v>22</v>
      </c>
      <c r="E76" s="4">
        <f>SUM(H76:K76)</f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</row>
    <row r="77" spans="1:21" ht="15.75" x14ac:dyDescent="0.25">
      <c r="A77" s="70"/>
      <c r="B77" s="70"/>
      <c r="C77" s="71"/>
      <c r="D77" s="21" t="s">
        <v>23</v>
      </c>
      <c r="E77" s="4">
        <f>SUM(G77:Q77)</f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/>
      <c r="P77" s="4"/>
      <c r="Q77" s="4"/>
    </row>
    <row r="78" spans="1:21" ht="15.75" x14ac:dyDescent="0.25">
      <c r="A78" s="70"/>
      <c r="B78" s="70"/>
      <c r="C78" s="71"/>
      <c r="D78" s="21" t="s">
        <v>24</v>
      </c>
      <c r="E78" s="4">
        <f>SUM(F78:Q78)</f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/>
      <c r="P78" s="4"/>
      <c r="Q78" s="4"/>
    </row>
    <row r="79" spans="1:21" ht="63" x14ac:dyDescent="0.25">
      <c r="A79" s="70"/>
      <c r="B79" s="70"/>
      <c r="C79" s="71"/>
      <c r="D79" s="21" t="s">
        <v>25</v>
      </c>
      <c r="E79" s="4">
        <f>SUM(F79:Q79)</f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</row>
    <row r="80" spans="1:21" ht="31.5" x14ac:dyDescent="0.25">
      <c r="A80" s="70"/>
      <c r="B80" s="70"/>
      <c r="C80" s="71"/>
      <c r="D80" s="21" t="s">
        <v>26</v>
      </c>
      <c r="E80" s="2">
        <f>SUM(F80:Q80)</f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</row>
    <row r="81" spans="1:21" ht="31.5" x14ac:dyDescent="0.25">
      <c r="A81" s="70"/>
      <c r="B81" s="70"/>
      <c r="C81" s="71"/>
      <c r="D81" s="21" t="s">
        <v>27</v>
      </c>
      <c r="E81" s="2">
        <f>SUM(F81:Q81)</f>
        <v>0</v>
      </c>
      <c r="F81" s="2">
        <v>0</v>
      </c>
      <c r="G81" s="2"/>
      <c r="H81" s="2">
        <v>0</v>
      </c>
      <c r="I81" s="2">
        <v>0</v>
      </c>
      <c r="J81" s="2">
        <v>0</v>
      </c>
      <c r="K81" s="2">
        <v>0</v>
      </c>
      <c r="L81" s="2"/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21" ht="15.75" x14ac:dyDescent="0.25">
      <c r="A82" s="70">
        <v>2</v>
      </c>
      <c r="B82" s="70" t="s">
        <v>41</v>
      </c>
      <c r="C82" s="71" t="s">
        <v>33</v>
      </c>
      <c r="D82" s="21" t="s">
        <v>21</v>
      </c>
      <c r="E82" s="2">
        <f>SUM(E83:E88)</f>
        <v>0</v>
      </c>
      <c r="F82" s="2">
        <f>F83+F84+F85+F86+F87+F88</f>
        <v>0</v>
      </c>
      <c r="G82" s="2">
        <f t="shared" ref="G82:Q82" si="26">G83+G84+G85+G86+G87+G88</f>
        <v>0</v>
      </c>
      <c r="H82" s="2">
        <f t="shared" si="26"/>
        <v>0</v>
      </c>
      <c r="I82" s="2">
        <f t="shared" si="26"/>
        <v>0</v>
      </c>
      <c r="J82" s="2">
        <f t="shared" si="26"/>
        <v>0</v>
      </c>
      <c r="K82" s="2">
        <f t="shared" si="26"/>
        <v>0</v>
      </c>
      <c r="L82" s="2">
        <f t="shared" si="26"/>
        <v>0</v>
      </c>
      <c r="M82" s="2">
        <f t="shared" si="26"/>
        <v>0</v>
      </c>
      <c r="N82" s="2">
        <f t="shared" si="26"/>
        <v>0</v>
      </c>
      <c r="O82" s="2">
        <f t="shared" si="26"/>
        <v>0</v>
      </c>
      <c r="P82" s="2">
        <f t="shared" si="26"/>
        <v>0</v>
      </c>
      <c r="Q82" s="2">
        <f t="shared" si="26"/>
        <v>0</v>
      </c>
    </row>
    <row r="83" spans="1:21" ht="15.75" x14ac:dyDescent="0.25">
      <c r="A83" s="70"/>
      <c r="B83" s="70"/>
      <c r="C83" s="71"/>
      <c r="D83" s="21" t="s">
        <v>22</v>
      </c>
      <c r="E83" s="2"/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</row>
    <row r="84" spans="1:21" ht="15.75" x14ac:dyDescent="0.25">
      <c r="A84" s="70"/>
      <c r="B84" s="70"/>
      <c r="C84" s="71"/>
      <c r="D84" s="21" t="s">
        <v>23</v>
      </c>
      <c r="E84" s="2">
        <f>SUM(F84:Q84)</f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</row>
    <row r="85" spans="1:21" ht="15.75" x14ac:dyDescent="0.25">
      <c r="A85" s="70"/>
      <c r="B85" s="70"/>
      <c r="C85" s="71"/>
      <c r="D85" s="21" t="s">
        <v>24</v>
      </c>
      <c r="E85" s="2">
        <f>SUM(F85:Q85)</f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>
        <v>0</v>
      </c>
      <c r="N85" s="4">
        <v>0</v>
      </c>
      <c r="O85" s="4">
        <v>0</v>
      </c>
      <c r="P85" s="4">
        <v>0</v>
      </c>
      <c r="Q85" s="4">
        <v>0</v>
      </c>
    </row>
    <row r="86" spans="1:21" ht="63" x14ac:dyDescent="0.25">
      <c r="A86" s="70"/>
      <c r="B86" s="70"/>
      <c r="C86" s="71"/>
      <c r="D86" s="21" t="s">
        <v>25</v>
      </c>
      <c r="E86" s="2">
        <f t="shared" ref="E86:E88" si="27">SUM(F86:Q86)</f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</row>
    <row r="87" spans="1:21" ht="31.5" x14ac:dyDescent="0.25">
      <c r="A87" s="70"/>
      <c r="B87" s="70"/>
      <c r="C87" s="71"/>
      <c r="D87" s="21" t="s">
        <v>26</v>
      </c>
      <c r="E87" s="2">
        <f t="shared" si="27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21" ht="31.5" x14ac:dyDescent="0.25">
      <c r="A88" s="70"/>
      <c r="B88" s="70"/>
      <c r="C88" s="71"/>
      <c r="D88" s="21" t="s">
        <v>27</v>
      </c>
      <c r="E88" s="2">
        <f t="shared" si="27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</row>
    <row r="89" spans="1:21" ht="15.75" x14ac:dyDescent="0.25">
      <c r="A89" s="70">
        <v>3</v>
      </c>
      <c r="B89" s="70" t="s">
        <v>42</v>
      </c>
      <c r="C89" s="71" t="s">
        <v>40</v>
      </c>
      <c r="D89" s="21" t="s">
        <v>21</v>
      </c>
      <c r="E89" s="2">
        <f>SUM(E90:E95)</f>
        <v>31199.226320000002</v>
      </c>
      <c r="F89" s="2">
        <f>SUM(F90:F95)</f>
        <v>0</v>
      </c>
      <c r="G89" s="2">
        <f t="shared" ref="G89:O89" si="28">SUM(G90:G95)</f>
        <v>0</v>
      </c>
      <c r="H89" s="2">
        <f t="shared" si="28"/>
        <v>0</v>
      </c>
      <c r="I89" s="2">
        <f t="shared" si="28"/>
        <v>0</v>
      </c>
      <c r="J89" s="2">
        <f t="shared" si="28"/>
        <v>0</v>
      </c>
      <c r="K89" s="2">
        <f t="shared" si="28"/>
        <v>0</v>
      </c>
      <c r="L89" s="2">
        <f t="shared" si="28"/>
        <v>0</v>
      </c>
      <c r="M89" s="2">
        <f t="shared" si="28"/>
        <v>0</v>
      </c>
      <c r="N89" s="2">
        <f t="shared" si="28"/>
        <v>0</v>
      </c>
      <c r="O89" s="2">
        <f t="shared" si="28"/>
        <v>31199.226320000002</v>
      </c>
      <c r="P89" s="2">
        <v>0</v>
      </c>
      <c r="Q89" s="2">
        <v>0</v>
      </c>
    </row>
    <row r="90" spans="1:21" ht="15.75" x14ac:dyDescent="0.25">
      <c r="A90" s="70"/>
      <c r="B90" s="70"/>
      <c r="C90" s="71"/>
      <c r="D90" s="21" t="s">
        <v>22</v>
      </c>
      <c r="E90" s="2">
        <f>SUM(F90:Q90)</f>
        <v>28586.3</v>
      </c>
      <c r="F90" s="2"/>
      <c r="G90" s="2"/>
      <c r="H90" s="2"/>
      <c r="I90" s="2"/>
      <c r="J90" s="2"/>
      <c r="K90" s="2"/>
      <c r="L90" s="2"/>
      <c r="M90" s="2"/>
      <c r="N90" s="2"/>
      <c r="O90" s="2">
        <v>28586.3</v>
      </c>
      <c r="P90" s="2">
        <v>0</v>
      </c>
      <c r="Q90" s="2">
        <v>0</v>
      </c>
      <c r="U90" s="14"/>
    </row>
    <row r="91" spans="1:21" ht="15.75" x14ac:dyDescent="0.25">
      <c r="A91" s="70"/>
      <c r="B91" s="70"/>
      <c r="C91" s="71"/>
      <c r="D91" s="21" t="s">
        <v>23</v>
      </c>
      <c r="E91" s="2">
        <f>SUM(F91:Q91)</f>
        <v>2509.4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2509.4</v>
      </c>
      <c r="P91" s="2">
        <v>0</v>
      </c>
      <c r="Q91" s="2">
        <v>0</v>
      </c>
      <c r="U91" s="14"/>
    </row>
    <row r="92" spans="1:21" ht="15.75" x14ac:dyDescent="0.25">
      <c r="A92" s="70"/>
      <c r="B92" s="70"/>
      <c r="C92" s="71"/>
      <c r="D92" s="21" t="s">
        <v>24</v>
      </c>
      <c r="E92" s="2">
        <f>SUM(F92:Q92)</f>
        <v>103.52632000000001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103.52632000000001</v>
      </c>
      <c r="P92" s="2">
        <v>0</v>
      </c>
      <c r="Q92" s="2">
        <v>0</v>
      </c>
      <c r="U92" s="14"/>
    </row>
    <row r="93" spans="1:21" ht="63" x14ac:dyDescent="0.25">
      <c r="A93" s="70"/>
      <c r="B93" s="70"/>
      <c r="C93" s="71"/>
      <c r="D93" s="21" t="s">
        <v>25</v>
      </c>
      <c r="E93" s="2">
        <f t="shared" ref="E93:E95" si="29">SUM(F93:Q93)</f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13"/>
      <c r="U93" s="13"/>
    </row>
    <row r="94" spans="1:21" ht="31.5" x14ac:dyDescent="0.25">
      <c r="A94" s="70"/>
      <c r="B94" s="70"/>
      <c r="C94" s="71"/>
      <c r="D94" s="21" t="s">
        <v>26</v>
      </c>
      <c r="E94" s="2">
        <f t="shared" si="29"/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21" ht="31.5" x14ac:dyDescent="0.25">
      <c r="A95" s="70"/>
      <c r="B95" s="70"/>
      <c r="C95" s="71"/>
      <c r="D95" s="21" t="s">
        <v>27</v>
      </c>
      <c r="E95" s="2">
        <f t="shared" si="29"/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21" ht="15.75" x14ac:dyDescent="0.25">
      <c r="A96" s="70">
        <v>4</v>
      </c>
      <c r="B96" s="70" t="s">
        <v>43</v>
      </c>
      <c r="C96" s="71" t="s">
        <v>40</v>
      </c>
      <c r="D96" s="21" t="s">
        <v>21</v>
      </c>
      <c r="E96" s="2">
        <f>SUM(E97:E102)</f>
        <v>0</v>
      </c>
      <c r="F96" s="2">
        <f>F97+F98+F99+F100+F101+F102</f>
        <v>0</v>
      </c>
      <c r="G96" s="2">
        <f t="shared" ref="G96:Q96" si="30">G97+G98+G99+G100+G101+G102</f>
        <v>0</v>
      </c>
      <c r="H96" s="2">
        <f t="shared" si="30"/>
        <v>0</v>
      </c>
      <c r="I96" s="2">
        <f t="shared" si="30"/>
        <v>0</v>
      </c>
      <c r="J96" s="2">
        <f t="shared" si="30"/>
        <v>0</v>
      </c>
      <c r="K96" s="2">
        <f t="shared" si="30"/>
        <v>0</v>
      </c>
      <c r="L96" s="2">
        <f t="shared" si="30"/>
        <v>0</v>
      </c>
      <c r="M96" s="2">
        <f t="shared" si="30"/>
        <v>0</v>
      </c>
      <c r="N96" s="2">
        <f t="shared" si="30"/>
        <v>0</v>
      </c>
      <c r="O96" s="2">
        <f t="shared" si="30"/>
        <v>0</v>
      </c>
      <c r="P96" s="2">
        <f t="shared" si="30"/>
        <v>0</v>
      </c>
      <c r="Q96" s="2">
        <f t="shared" si="30"/>
        <v>0</v>
      </c>
    </row>
    <row r="97" spans="1:17" ht="15.75" x14ac:dyDescent="0.25">
      <c r="A97" s="70"/>
      <c r="B97" s="70"/>
      <c r="C97" s="71"/>
      <c r="D97" s="21" t="s">
        <v>22</v>
      </c>
      <c r="E97" s="2">
        <f t="shared" ref="E97:E109" si="31">SUM(F97:Q97)</f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ht="15.75" x14ac:dyDescent="0.25">
      <c r="A98" s="70"/>
      <c r="B98" s="70"/>
      <c r="C98" s="71"/>
      <c r="D98" s="21" t="s">
        <v>23</v>
      </c>
      <c r="E98" s="2">
        <f t="shared" si="31"/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ht="15.75" x14ac:dyDescent="0.25">
      <c r="A99" s="70"/>
      <c r="B99" s="70"/>
      <c r="C99" s="71"/>
      <c r="D99" s="21" t="s">
        <v>24</v>
      </c>
      <c r="E99" s="2">
        <f t="shared" si="31"/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ht="63" x14ac:dyDescent="0.25">
      <c r="A100" s="70"/>
      <c r="B100" s="70"/>
      <c r="C100" s="71"/>
      <c r="D100" s="21" t="s">
        <v>25</v>
      </c>
      <c r="E100" s="2">
        <f t="shared" si="31"/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17" ht="31.5" x14ac:dyDescent="0.25">
      <c r="A101" s="70"/>
      <c r="B101" s="70"/>
      <c r="C101" s="71"/>
      <c r="D101" s="21" t="s">
        <v>26</v>
      </c>
      <c r="E101" s="2">
        <f t="shared" si="31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ht="31.5" x14ac:dyDescent="0.25">
      <c r="A102" s="70"/>
      <c r="B102" s="70"/>
      <c r="C102" s="71"/>
      <c r="D102" s="21" t="s">
        <v>27</v>
      </c>
      <c r="E102" s="2">
        <f t="shared" si="31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17" ht="15.75" x14ac:dyDescent="0.25">
      <c r="A103" s="70">
        <v>5</v>
      </c>
      <c r="B103" s="70" t="s">
        <v>44</v>
      </c>
      <c r="C103" s="71" t="s">
        <v>40</v>
      </c>
      <c r="D103" s="21" t="s">
        <v>21</v>
      </c>
      <c r="E103" s="2">
        <f>SUM(E104:E109)</f>
        <v>0</v>
      </c>
      <c r="F103" s="2">
        <f t="shared" ref="F103:Q103" si="32">SUM(F104:F109)</f>
        <v>0</v>
      </c>
      <c r="G103" s="2">
        <f t="shared" si="32"/>
        <v>0</v>
      </c>
      <c r="H103" s="2">
        <f t="shared" si="32"/>
        <v>0</v>
      </c>
      <c r="I103" s="2">
        <f t="shared" si="32"/>
        <v>0</v>
      </c>
      <c r="J103" s="2">
        <f t="shared" si="32"/>
        <v>0</v>
      </c>
      <c r="K103" s="2">
        <f t="shared" si="32"/>
        <v>0</v>
      </c>
      <c r="L103" s="2">
        <f t="shared" si="32"/>
        <v>0</v>
      </c>
      <c r="M103" s="2">
        <f t="shared" si="32"/>
        <v>0</v>
      </c>
      <c r="N103" s="2">
        <f t="shared" si="32"/>
        <v>0</v>
      </c>
      <c r="O103" s="2">
        <f t="shared" si="32"/>
        <v>0</v>
      </c>
      <c r="P103" s="2">
        <f t="shared" si="32"/>
        <v>0</v>
      </c>
      <c r="Q103" s="2">
        <f t="shared" si="32"/>
        <v>0</v>
      </c>
    </row>
    <row r="104" spans="1:17" ht="15.75" x14ac:dyDescent="0.25">
      <c r="A104" s="70"/>
      <c r="B104" s="70"/>
      <c r="C104" s="71"/>
      <c r="D104" s="21" t="s">
        <v>22</v>
      </c>
      <c r="E104" s="2">
        <f t="shared" si="31"/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ht="15.75" x14ac:dyDescent="0.25">
      <c r="A105" s="70"/>
      <c r="B105" s="70"/>
      <c r="C105" s="71"/>
      <c r="D105" s="21" t="s">
        <v>23</v>
      </c>
      <c r="E105" s="2">
        <f t="shared" si="31"/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17" ht="15.75" x14ac:dyDescent="0.25">
      <c r="A106" s="70"/>
      <c r="B106" s="70"/>
      <c r="C106" s="71"/>
      <c r="D106" s="21" t="s">
        <v>24</v>
      </c>
      <c r="E106" s="2">
        <f t="shared" si="31"/>
        <v>0</v>
      </c>
      <c r="F106" s="2">
        <v>0</v>
      </c>
      <c r="G106" s="2">
        <v>0</v>
      </c>
      <c r="H106" s="2">
        <v>0</v>
      </c>
      <c r="I106" s="2"/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ht="63" x14ac:dyDescent="0.25">
      <c r="A107" s="70"/>
      <c r="B107" s="70"/>
      <c r="C107" s="71"/>
      <c r="D107" s="21" t="s">
        <v>25</v>
      </c>
      <c r="E107" s="2">
        <f t="shared" si="31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ht="31.5" x14ac:dyDescent="0.25">
      <c r="A108" s="70"/>
      <c r="B108" s="70"/>
      <c r="C108" s="71"/>
      <c r="D108" s="21" t="s">
        <v>26</v>
      </c>
      <c r="E108" s="2">
        <f t="shared" si="31"/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ht="31.5" x14ac:dyDescent="0.25">
      <c r="A109" s="70"/>
      <c r="B109" s="70"/>
      <c r="C109" s="71"/>
      <c r="D109" s="21" t="s">
        <v>27</v>
      </c>
      <c r="E109" s="2">
        <f t="shared" si="31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ht="15.75" x14ac:dyDescent="0.25">
      <c r="A110" s="46">
        <v>6</v>
      </c>
      <c r="B110" s="70" t="s">
        <v>45</v>
      </c>
      <c r="C110" s="71" t="s">
        <v>40</v>
      </c>
      <c r="D110" s="21" t="s">
        <v>21</v>
      </c>
      <c r="E110" s="2">
        <f>SUM(F110:Q110)</f>
        <v>0</v>
      </c>
      <c r="F110" s="2">
        <f t="shared" ref="F110:Q110" si="33">SUM(F111:F116)</f>
        <v>0</v>
      </c>
      <c r="G110" s="2">
        <f t="shared" si="33"/>
        <v>0</v>
      </c>
      <c r="H110" s="2">
        <f t="shared" si="33"/>
        <v>0</v>
      </c>
      <c r="I110" s="2">
        <f t="shared" si="33"/>
        <v>0</v>
      </c>
      <c r="J110" s="2">
        <f t="shared" si="33"/>
        <v>0</v>
      </c>
      <c r="K110" s="2">
        <f t="shared" si="33"/>
        <v>0</v>
      </c>
      <c r="L110" s="2">
        <f t="shared" si="33"/>
        <v>0</v>
      </c>
      <c r="M110" s="2">
        <f t="shared" si="33"/>
        <v>0</v>
      </c>
      <c r="N110" s="2">
        <f t="shared" si="33"/>
        <v>0</v>
      </c>
      <c r="O110" s="2">
        <f t="shared" si="33"/>
        <v>0</v>
      </c>
      <c r="P110" s="2">
        <f t="shared" si="33"/>
        <v>0</v>
      </c>
      <c r="Q110" s="2">
        <f t="shared" si="33"/>
        <v>0</v>
      </c>
    </row>
    <row r="111" spans="1:17" ht="15.75" x14ac:dyDescent="0.25">
      <c r="A111" s="47"/>
      <c r="B111" s="70"/>
      <c r="C111" s="71"/>
      <c r="D111" s="21" t="s">
        <v>22</v>
      </c>
      <c r="E111" s="2">
        <f t="shared" ref="E111:E116" si="34">SUM(F111:Q111)</f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</row>
    <row r="112" spans="1:17" ht="15.75" x14ac:dyDescent="0.25">
      <c r="A112" s="47"/>
      <c r="B112" s="70"/>
      <c r="C112" s="71"/>
      <c r="D112" s="21" t="s">
        <v>23</v>
      </c>
      <c r="E112" s="2">
        <f t="shared" si="34"/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</row>
    <row r="113" spans="1:17" ht="15.75" x14ac:dyDescent="0.25">
      <c r="A113" s="47"/>
      <c r="B113" s="70"/>
      <c r="C113" s="71"/>
      <c r="D113" s="21" t="s">
        <v>24</v>
      </c>
      <c r="E113" s="2">
        <f t="shared" si="34"/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</row>
    <row r="114" spans="1:17" ht="63" x14ac:dyDescent="0.25">
      <c r="A114" s="47"/>
      <c r="B114" s="70"/>
      <c r="C114" s="71"/>
      <c r="D114" s="21" t="s">
        <v>25</v>
      </c>
      <c r="E114" s="2">
        <f t="shared" si="34"/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</row>
    <row r="115" spans="1:17" ht="31.5" x14ac:dyDescent="0.25">
      <c r="A115" s="47"/>
      <c r="B115" s="70"/>
      <c r="C115" s="71"/>
      <c r="D115" s="21" t="s">
        <v>26</v>
      </c>
      <c r="E115" s="2">
        <f t="shared" si="34"/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</row>
    <row r="116" spans="1:17" ht="31.5" x14ac:dyDescent="0.25">
      <c r="A116" s="48"/>
      <c r="B116" s="70"/>
      <c r="C116" s="71"/>
      <c r="D116" s="21" t="s">
        <v>27</v>
      </c>
      <c r="E116" s="2">
        <f t="shared" si="34"/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</row>
    <row r="117" spans="1:17" ht="15.75" x14ac:dyDescent="0.25">
      <c r="A117" s="46">
        <v>7</v>
      </c>
      <c r="B117" s="70" t="s">
        <v>46</v>
      </c>
      <c r="C117" s="71" t="s">
        <v>40</v>
      </c>
      <c r="D117" s="21" t="s">
        <v>21</v>
      </c>
      <c r="E117" s="2">
        <f>SUM(E118:E123)</f>
        <v>0</v>
      </c>
      <c r="F117" s="2">
        <f t="shared" ref="F117:Q117" si="35">SUM(F118:F123)</f>
        <v>0</v>
      </c>
      <c r="G117" s="2">
        <f t="shared" si="35"/>
        <v>0</v>
      </c>
      <c r="H117" s="2">
        <f t="shared" si="35"/>
        <v>0</v>
      </c>
      <c r="I117" s="2">
        <f t="shared" si="35"/>
        <v>0</v>
      </c>
      <c r="J117" s="2">
        <f t="shared" si="35"/>
        <v>0</v>
      </c>
      <c r="K117" s="2">
        <f t="shared" si="35"/>
        <v>0</v>
      </c>
      <c r="L117" s="2">
        <f t="shared" si="35"/>
        <v>0</v>
      </c>
      <c r="M117" s="2">
        <f t="shared" si="35"/>
        <v>0</v>
      </c>
      <c r="N117" s="2">
        <f t="shared" si="35"/>
        <v>0</v>
      </c>
      <c r="O117" s="2">
        <f t="shared" si="35"/>
        <v>0</v>
      </c>
      <c r="P117" s="2">
        <f t="shared" si="35"/>
        <v>0</v>
      </c>
      <c r="Q117" s="2">
        <f t="shared" si="35"/>
        <v>0</v>
      </c>
    </row>
    <row r="118" spans="1:17" ht="15.75" x14ac:dyDescent="0.25">
      <c r="A118" s="47"/>
      <c r="B118" s="70"/>
      <c r="C118" s="71"/>
      <c r="D118" s="21" t="s">
        <v>22</v>
      </c>
      <c r="E118" s="2">
        <f t="shared" ref="E118:E123" si="36">SUM(F118:Q118)</f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ht="15.75" x14ac:dyDescent="0.25">
      <c r="A119" s="47"/>
      <c r="B119" s="70"/>
      <c r="C119" s="71"/>
      <c r="D119" s="21" t="s">
        <v>23</v>
      </c>
      <c r="E119" s="2">
        <f t="shared" si="36"/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ht="15.75" x14ac:dyDescent="0.25">
      <c r="A120" s="47"/>
      <c r="B120" s="70"/>
      <c r="C120" s="71"/>
      <c r="D120" s="21" t="s">
        <v>24</v>
      </c>
      <c r="E120" s="2">
        <f t="shared" si="36"/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ht="63" x14ac:dyDescent="0.25">
      <c r="A121" s="47"/>
      <c r="B121" s="70"/>
      <c r="C121" s="71"/>
      <c r="D121" s="21" t="s">
        <v>25</v>
      </c>
      <c r="E121" s="2">
        <f t="shared" si="36"/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ht="31.5" x14ac:dyDescent="0.25">
      <c r="A122" s="47"/>
      <c r="B122" s="70"/>
      <c r="C122" s="71"/>
      <c r="D122" s="21" t="s">
        <v>26</v>
      </c>
      <c r="E122" s="2">
        <f t="shared" si="36"/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ht="31.5" x14ac:dyDescent="0.25">
      <c r="A123" s="48"/>
      <c r="B123" s="70"/>
      <c r="C123" s="71"/>
      <c r="D123" s="21" t="s">
        <v>27</v>
      </c>
      <c r="E123" s="2">
        <f t="shared" si="36"/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ht="15.75" x14ac:dyDescent="0.25">
      <c r="A124" s="46">
        <v>8</v>
      </c>
      <c r="B124" s="70" t="s">
        <v>47</v>
      </c>
      <c r="C124" s="71" t="s">
        <v>40</v>
      </c>
      <c r="D124" s="21" t="s">
        <v>21</v>
      </c>
      <c r="E124" s="2">
        <f>SUM(E125:E130)</f>
        <v>0</v>
      </c>
      <c r="F124" s="2">
        <f t="shared" ref="F124:Q124" si="37">SUM(F125:F130)</f>
        <v>0</v>
      </c>
      <c r="G124" s="2">
        <f t="shared" si="37"/>
        <v>0</v>
      </c>
      <c r="H124" s="2">
        <f t="shared" si="37"/>
        <v>0</v>
      </c>
      <c r="I124" s="2">
        <f t="shared" si="37"/>
        <v>0</v>
      </c>
      <c r="J124" s="2">
        <f t="shared" si="37"/>
        <v>0</v>
      </c>
      <c r="K124" s="2">
        <f t="shared" si="37"/>
        <v>0</v>
      </c>
      <c r="L124" s="2">
        <f t="shared" si="37"/>
        <v>0</v>
      </c>
      <c r="M124" s="2">
        <f t="shared" si="37"/>
        <v>0</v>
      </c>
      <c r="N124" s="2">
        <f t="shared" si="37"/>
        <v>0</v>
      </c>
      <c r="O124" s="2">
        <f t="shared" si="37"/>
        <v>0</v>
      </c>
      <c r="P124" s="2">
        <f t="shared" si="37"/>
        <v>0</v>
      </c>
      <c r="Q124" s="2">
        <f t="shared" si="37"/>
        <v>0</v>
      </c>
    </row>
    <row r="125" spans="1:17" ht="15.75" x14ac:dyDescent="0.25">
      <c r="A125" s="47"/>
      <c r="B125" s="70"/>
      <c r="C125" s="71"/>
      <c r="D125" s="21" t="s">
        <v>22</v>
      </c>
      <c r="E125" s="2">
        <f t="shared" ref="E125:E130" si="38">SUM(F125:Q125)</f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ht="15.75" x14ac:dyDescent="0.25">
      <c r="A126" s="47"/>
      <c r="B126" s="70"/>
      <c r="C126" s="71"/>
      <c r="D126" s="21" t="s">
        <v>23</v>
      </c>
      <c r="E126" s="2">
        <f t="shared" si="38"/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ht="15.75" x14ac:dyDescent="0.25">
      <c r="A127" s="47"/>
      <c r="B127" s="70"/>
      <c r="C127" s="71"/>
      <c r="D127" s="21" t="s">
        <v>24</v>
      </c>
      <c r="E127" s="2">
        <f t="shared" si="38"/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ht="63" x14ac:dyDescent="0.25">
      <c r="A128" s="47"/>
      <c r="B128" s="70"/>
      <c r="C128" s="71"/>
      <c r="D128" s="21" t="s">
        <v>25</v>
      </c>
      <c r="E128" s="2">
        <f t="shared" si="38"/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21" ht="31.5" x14ac:dyDescent="0.25">
      <c r="A129" s="47"/>
      <c r="B129" s="70"/>
      <c r="C129" s="71"/>
      <c r="D129" s="21" t="s">
        <v>26</v>
      </c>
      <c r="E129" s="2">
        <f t="shared" si="38"/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21" ht="31.5" x14ac:dyDescent="0.25">
      <c r="A130" s="48"/>
      <c r="B130" s="70"/>
      <c r="C130" s="71"/>
      <c r="D130" s="21" t="s">
        <v>27</v>
      </c>
      <c r="E130" s="2">
        <f t="shared" si="38"/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/>
    </row>
    <row r="131" spans="1:21" ht="15.75" x14ac:dyDescent="0.25">
      <c r="A131" s="46">
        <v>9</v>
      </c>
      <c r="B131" s="70" t="s">
        <v>48</v>
      </c>
      <c r="C131" s="71" t="s">
        <v>40</v>
      </c>
      <c r="D131" s="21" t="s">
        <v>21</v>
      </c>
      <c r="E131" s="2">
        <f>SUM(E132:E137)</f>
        <v>0</v>
      </c>
      <c r="F131" s="2">
        <f t="shared" ref="F131:Q131" si="39">SUM(F132:F137)</f>
        <v>0</v>
      </c>
      <c r="G131" s="2">
        <f t="shared" si="39"/>
        <v>0</v>
      </c>
      <c r="H131" s="2">
        <f t="shared" si="39"/>
        <v>0</v>
      </c>
      <c r="I131" s="2">
        <f t="shared" si="39"/>
        <v>0</v>
      </c>
      <c r="J131" s="2">
        <f t="shared" si="39"/>
        <v>0</v>
      </c>
      <c r="K131" s="2">
        <f t="shared" si="39"/>
        <v>0</v>
      </c>
      <c r="L131" s="2">
        <f t="shared" si="39"/>
        <v>0</v>
      </c>
      <c r="M131" s="2">
        <f t="shared" si="39"/>
        <v>0</v>
      </c>
      <c r="N131" s="2">
        <f t="shared" si="39"/>
        <v>0</v>
      </c>
      <c r="O131" s="2">
        <f t="shared" si="39"/>
        <v>0</v>
      </c>
      <c r="P131" s="2">
        <f t="shared" si="39"/>
        <v>0</v>
      </c>
      <c r="Q131" s="2">
        <f t="shared" si="39"/>
        <v>0</v>
      </c>
    </row>
    <row r="132" spans="1:21" ht="15.75" x14ac:dyDescent="0.25">
      <c r="A132" s="47"/>
      <c r="B132" s="70"/>
      <c r="C132" s="71"/>
      <c r="D132" s="21" t="s">
        <v>22</v>
      </c>
      <c r="E132" s="2">
        <f t="shared" ref="E132:E137" si="40">SUM(F132:Q132)</f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21" ht="15.75" x14ac:dyDescent="0.25">
      <c r="A133" s="47"/>
      <c r="B133" s="70"/>
      <c r="C133" s="71"/>
      <c r="D133" s="21" t="s">
        <v>23</v>
      </c>
      <c r="E133" s="2">
        <f t="shared" si="40"/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</row>
    <row r="134" spans="1:21" ht="15.75" x14ac:dyDescent="0.25">
      <c r="A134" s="47"/>
      <c r="B134" s="70"/>
      <c r="C134" s="71"/>
      <c r="D134" s="21" t="s">
        <v>24</v>
      </c>
      <c r="E134" s="2">
        <f t="shared" si="40"/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</row>
    <row r="135" spans="1:21" ht="63" x14ac:dyDescent="0.25">
      <c r="A135" s="47"/>
      <c r="B135" s="70"/>
      <c r="C135" s="71"/>
      <c r="D135" s="21" t="s">
        <v>25</v>
      </c>
      <c r="E135" s="2">
        <f t="shared" si="40"/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21" ht="31.5" x14ac:dyDescent="0.25">
      <c r="A136" s="47"/>
      <c r="B136" s="70"/>
      <c r="C136" s="71"/>
      <c r="D136" s="21" t="s">
        <v>26</v>
      </c>
      <c r="E136" s="2">
        <f t="shared" si="40"/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</row>
    <row r="137" spans="1:21" ht="31.5" x14ac:dyDescent="0.25">
      <c r="A137" s="48"/>
      <c r="B137" s="70"/>
      <c r="C137" s="71"/>
      <c r="D137" s="21" t="s">
        <v>27</v>
      </c>
      <c r="E137" s="2">
        <f t="shared" si="40"/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</row>
    <row r="138" spans="1:21" ht="15.75" x14ac:dyDescent="0.25">
      <c r="A138" s="72" t="s">
        <v>49</v>
      </c>
      <c r="B138" s="73"/>
      <c r="C138" s="74"/>
      <c r="D138" s="21" t="s">
        <v>21</v>
      </c>
      <c r="E138" s="2">
        <f>SUM(E139:E144)</f>
        <v>31199.226320000002</v>
      </c>
      <c r="F138" s="2">
        <f t="shared" ref="F138:Q143" si="41">SUM(F75,F82,F89,F96,F103,F117,F124,F131,F110)</f>
        <v>0</v>
      </c>
      <c r="G138" s="2">
        <f t="shared" si="41"/>
        <v>0</v>
      </c>
      <c r="H138" s="2">
        <f t="shared" si="41"/>
        <v>0</v>
      </c>
      <c r="I138" s="2">
        <f t="shared" si="41"/>
        <v>0</v>
      </c>
      <c r="J138" s="2">
        <f t="shared" si="41"/>
        <v>0</v>
      </c>
      <c r="K138" s="2">
        <f t="shared" si="41"/>
        <v>0</v>
      </c>
      <c r="L138" s="2">
        <f t="shared" si="41"/>
        <v>0</v>
      </c>
      <c r="M138" s="2">
        <f t="shared" si="41"/>
        <v>0</v>
      </c>
      <c r="N138" s="2">
        <f t="shared" si="41"/>
        <v>0</v>
      </c>
      <c r="O138" s="2">
        <f t="shared" si="41"/>
        <v>31199.226320000002</v>
      </c>
      <c r="P138" s="2">
        <f t="shared" si="41"/>
        <v>0</v>
      </c>
      <c r="Q138" s="2">
        <f t="shared" si="41"/>
        <v>0</v>
      </c>
      <c r="U138" s="14"/>
    </row>
    <row r="139" spans="1:21" ht="15.75" x14ac:dyDescent="0.25">
      <c r="A139" s="75"/>
      <c r="B139" s="76"/>
      <c r="C139" s="77"/>
      <c r="D139" s="21" t="s">
        <v>22</v>
      </c>
      <c r="E139" s="2">
        <f>SUM(F139:Q139)</f>
        <v>28586.3</v>
      </c>
      <c r="F139" s="2">
        <f t="shared" si="41"/>
        <v>0</v>
      </c>
      <c r="G139" s="2">
        <f t="shared" si="41"/>
        <v>0</v>
      </c>
      <c r="H139" s="2">
        <f t="shared" si="41"/>
        <v>0</v>
      </c>
      <c r="I139" s="2">
        <f t="shared" si="41"/>
        <v>0</v>
      </c>
      <c r="J139" s="2">
        <f t="shared" si="41"/>
        <v>0</v>
      </c>
      <c r="K139" s="2">
        <f t="shared" si="41"/>
        <v>0</v>
      </c>
      <c r="L139" s="2">
        <f t="shared" si="41"/>
        <v>0</v>
      </c>
      <c r="M139" s="2">
        <f t="shared" si="41"/>
        <v>0</v>
      </c>
      <c r="N139" s="2">
        <f t="shared" si="41"/>
        <v>0</v>
      </c>
      <c r="O139" s="2">
        <f t="shared" si="41"/>
        <v>28586.3</v>
      </c>
      <c r="P139" s="2">
        <f t="shared" si="41"/>
        <v>0</v>
      </c>
      <c r="Q139" s="2">
        <f t="shared" si="41"/>
        <v>0</v>
      </c>
      <c r="U139" s="14"/>
    </row>
    <row r="140" spans="1:21" ht="15.75" x14ac:dyDescent="0.25">
      <c r="A140" s="75"/>
      <c r="B140" s="76"/>
      <c r="C140" s="77"/>
      <c r="D140" s="21" t="s">
        <v>23</v>
      </c>
      <c r="E140" s="2">
        <f t="shared" ref="E140:E144" si="42">SUM(F140:Q140)</f>
        <v>2509.4</v>
      </c>
      <c r="F140" s="2">
        <f t="shared" si="41"/>
        <v>0</v>
      </c>
      <c r="G140" s="2">
        <f t="shared" si="41"/>
        <v>0</v>
      </c>
      <c r="H140" s="2">
        <f t="shared" si="41"/>
        <v>0</v>
      </c>
      <c r="I140" s="2">
        <f t="shared" si="41"/>
        <v>0</v>
      </c>
      <c r="J140" s="2">
        <f t="shared" si="41"/>
        <v>0</v>
      </c>
      <c r="K140" s="2">
        <f t="shared" si="41"/>
        <v>0</v>
      </c>
      <c r="L140" s="2">
        <f t="shared" si="41"/>
        <v>0</v>
      </c>
      <c r="M140" s="2">
        <f t="shared" si="41"/>
        <v>0</v>
      </c>
      <c r="N140" s="2">
        <f t="shared" si="41"/>
        <v>0</v>
      </c>
      <c r="O140" s="2">
        <f t="shared" si="41"/>
        <v>2509.4</v>
      </c>
      <c r="P140" s="2">
        <f t="shared" si="41"/>
        <v>0</v>
      </c>
      <c r="Q140" s="2">
        <f t="shared" si="41"/>
        <v>0</v>
      </c>
      <c r="U140" s="14"/>
    </row>
    <row r="141" spans="1:21" ht="15.75" x14ac:dyDescent="0.25">
      <c r="A141" s="75"/>
      <c r="B141" s="76"/>
      <c r="C141" s="77"/>
      <c r="D141" s="21" t="s">
        <v>24</v>
      </c>
      <c r="E141" s="2">
        <f t="shared" si="42"/>
        <v>103.52632000000001</v>
      </c>
      <c r="F141" s="2">
        <f>SUM(F78,F85,F92,F99,F106,F120,F127,F134,F113)</f>
        <v>0</v>
      </c>
      <c r="G141" s="2">
        <f t="shared" si="41"/>
        <v>0</v>
      </c>
      <c r="H141" s="2">
        <f t="shared" si="41"/>
        <v>0</v>
      </c>
      <c r="I141" s="2">
        <f t="shared" si="41"/>
        <v>0</v>
      </c>
      <c r="J141" s="2">
        <f t="shared" si="41"/>
        <v>0</v>
      </c>
      <c r="K141" s="2">
        <f t="shared" si="41"/>
        <v>0</v>
      </c>
      <c r="L141" s="2">
        <f t="shared" si="41"/>
        <v>0</v>
      </c>
      <c r="M141" s="2">
        <f t="shared" si="41"/>
        <v>0</v>
      </c>
      <c r="N141" s="2">
        <f t="shared" si="41"/>
        <v>0</v>
      </c>
      <c r="O141" s="2">
        <f t="shared" si="41"/>
        <v>103.52632000000001</v>
      </c>
      <c r="P141" s="2">
        <f t="shared" si="41"/>
        <v>0</v>
      </c>
      <c r="Q141" s="2">
        <f t="shared" si="41"/>
        <v>0</v>
      </c>
      <c r="U141" s="14"/>
    </row>
    <row r="142" spans="1:21" ht="63" x14ac:dyDescent="0.25">
      <c r="A142" s="75"/>
      <c r="B142" s="76"/>
      <c r="C142" s="77"/>
      <c r="D142" s="21" t="s">
        <v>25</v>
      </c>
      <c r="E142" s="2">
        <f t="shared" si="42"/>
        <v>0</v>
      </c>
      <c r="F142" s="2">
        <f t="shared" si="41"/>
        <v>0</v>
      </c>
      <c r="G142" s="2">
        <f t="shared" si="41"/>
        <v>0</v>
      </c>
      <c r="H142" s="2">
        <f t="shared" si="41"/>
        <v>0</v>
      </c>
      <c r="I142" s="2">
        <f t="shared" si="41"/>
        <v>0</v>
      </c>
      <c r="J142" s="2">
        <f t="shared" si="41"/>
        <v>0</v>
      </c>
      <c r="K142" s="2">
        <f t="shared" si="41"/>
        <v>0</v>
      </c>
      <c r="L142" s="2">
        <f t="shared" si="41"/>
        <v>0</v>
      </c>
      <c r="M142" s="2">
        <f t="shared" si="41"/>
        <v>0</v>
      </c>
      <c r="N142" s="2">
        <f t="shared" si="41"/>
        <v>0</v>
      </c>
      <c r="O142" s="2">
        <f t="shared" si="41"/>
        <v>0</v>
      </c>
      <c r="P142" s="2">
        <f t="shared" si="41"/>
        <v>0</v>
      </c>
      <c r="Q142" s="2">
        <f t="shared" si="41"/>
        <v>0</v>
      </c>
      <c r="U142" s="14"/>
    </row>
    <row r="143" spans="1:21" ht="31.5" x14ac:dyDescent="0.25">
      <c r="A143" s="75"/>
      <c r="B143" s="76"/>
      <c r="C143" s="77"/>
      <c r="D143" s="21" t="s">
        <v>26</v>
      </c>
      <c r="E143" s="2">
        <f t="shared" si="42"/>
        <v>0</v>
      </c>
      <c r="F143" s="2">
        <f t="shared" si="41"/>
        <v>0</v>
      </c>
      <c r="G143" s="2">
        <f t="shared" si="41"/>
        <v>0</v>
      </c>
      <c r="H143" s="2">
        <f t="shared" si="41"/>
        <v>0</v>
      </c>
      <c r="I143" s="2">
        <f t="shared" si="41"/>
        <v>0</v>
      </c>
      <c r="J143" s="2">
        <f t="shared" si="41"/>
        <v>0</v>
      </c>
      <c r="K143" s="2">
        <f t="shared" si="41"/>
        <v>0</v>
      </c>
      <c r="L143" s="2">
        <f t="shared" si="41"/>
        <v>0</v>
      </c>
      <c r="M143" s="2">
        <f t="shared" si="41"/>
        <v>0</v>
      </c>
      <c r="N143" s="2">
        <f t="shared" si="41"/>
        <v>0</v>
      </c>
      <c r="O143" s="2">
        <f t="shared" si="41"/>
        <v>0</v>
      </c>
      <c r="P143" s="2">
        <f t="shared" si="41"/>
        <v>0</v>
      </c>
      <c r="Q143" s="2">
        <f t="shared" si="41"/>
        <v>0</v>
      </c>
      <c r="U143" s="14"/>
    </row>
    <row r="144" spans="1:21" ht="31.5" x14ac:dyDescent="0.25">
      <c r="A144" s="78"/>
      <c r="B144" s="79"/>
      <c r="C144" s="80"/>
      <c r="D144" s="21" t="s">
        <v>27</v>
      </c>
      <c r="E144" s="2">
        <f t="shared" si="42"/>
        <v>0</v>
      </c>
      <c r="F144" s="2">
        <f t="shared" ref="F144:Q144" si="43">SUM(F81,F88,F95,F102,F109,F123,F130,F137)</f>
        <v>0</v>
      </c>
      <c r="G144" s="2">
        <f t="shared" si="43"/>
        <v>0</v>
      </c>
      <c r="H144" s="2">
        <f t="shared" si="43"/>
        <v>0</v>
      </c>
      <c r="I144" s="2">
        <f t="shared" si="43"/>
        <v>0</v>
      </c>
      <c r="J144" s="2">
        <f t="shared" si="43"/>
        <v>0</v>
      </c>
      <c r="K144" s="2">
        <f t="shared" si="43"/>
        <v>0</v>
      </c>
      <c r="L144" s="2">
        <f t="shared" si="43"/>
        <v>0</v>
      </c>
      <c r="M144" s="2">
        <f t="shared" si="43"/>
        <v>0</v>
      </c>
      <c r="N144" s="2">
        <f t="shared" si="43"/>
        <v>0</v>
      </c>
      <c r="O144" s="2">
        <f t="shared" si="43"/>
        <v>0</v>
      </c>
      <c r="P144" s="2">
        <f t="shared" si="43"/>
        <v>0</v>
      </c>
      <c r="Q144" s="2">
        <f t="shared" si="43"/>
        <v>0</v>
      </c>
      <c r="U144" s="14"/>
    </row>
    <row r="145" spans="1:21" ht="15.75" x14ac:dyDescent="0.25">
      <c r="A145" s="70">
        <v>1</v>
      </c>
      <c r="B145" s="70" t="s">
        <v>50</v>
      </c>
      <c r="C145" s="71" t="s">
        <v>51</v>
      </c>
      <c r="D145" s="21" t="s">
        <v>21</v>
      </c>
      <c r="E145" s="2">
        <f>SUM(E146:E151)</f>
        <v>0</v>
      </c>
      <c r="F145" s="2">
        <f>F146+F147+F148+F149+F150+F151</f>
        <v>0</v>
      </c>
      <c r="G145" s="2">
        <f t="shared" ref="G145:Q145" si="44">G146+G147+G148+G149+G150+G151</f>
        <v>0</v>
      </c>
      <c r="H145" s="2">
        <f t="shared" si="44"/>
        <v>0</v>
      </c>
      <c r="I145" s="2">
        <f t="shared" si="44"/>
        <v>0</v>
      </c>
      <c r="J145" s="2">
        <f t="shared" si="44"/>
        <v>0</v>
      </c>
      <c r="K145" s="2">
        <f t="shared" si="44"/>
        <v>0</v>
      </c>
      <c r="L145" s="2">
        <f t="shared" si="44"/>
        <v>0</v>
      </c>
      <c r="M145" s="2">
        <f t="shared" si="44"/>
        <v>0</v>
      </c>
      <c r="N145" s="2">
        <f t="shared" si="44"/>
        <v>0</v>
      </c>
      <c r="O145" s="2">
        <f t="shared" si="44"/>
        <v>0</v>
      </c>
      <c r="P145" s="2">
        <f t="shared" si="44"/>
        <v>0</v>
      </c>
      <c r="Q145" s="2">
        <f t="shared" si="44"/>
        <v>0</v>
      </c>
    </row>
    <row r="146" spans="1:21" ht="15.75" x14ac:dyDescent="0.25">
      <c r="A146" s="70"/>
      <c r="B146" s="70"/>
      <c r="C146" s="71"/>
      <c r="D146" s="21" t="s">
        <v>22</v>
      </c>
      <c r="E146" s="2">
        <f>SUM(F146:Q146)</f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21" ht="15.75" x14ac:dyDescent="0.25">
      <c r="A147" s="70"/>
      <c r="B147" s="70"/>
      <c r="C147" s="71"/>
      <c r="D147" s="21" t="s">
        <v>23</v>
      </c>
      <c r="E147" s="2">
        <f t="shared" ref="E147:E151" si="45">SUM(F147:Q147)</f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T147" s="14"/>
    </row>
    <row r="148" spans="1:21" ht="15.75" x14ac:dyDescent="0.25">
      <c r="A148" s="70"/>
      <c r="B148" s="70"/>
      <c r="C148" s="71"/>
      <c r="D148" s="21" t="s">
        <v>24</v>
      </c>
      <c r="E148" s="2">
        <f t="shared" si="45"/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T148" s="14"/>
      <c r="U148" s="14"/>
    </row>
    <row r="149" spans="1:21" ht="63" x14ac:dyDescent="0.25">
      <c r="A149" s="70"/>
      <c r="B149" s="70"/>
      <c r="C149" s="71"/>
      <c r="D149" s="21" t="s">
        <v>25</v>
      </c>
      <c r="E149" s="2">
        <f t="shared" si="45"/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21" ht="31.5" x14ac:dyDescent="0.25">
      <c r="A150" s="70"/>
      <c r="B150" s="70"/>
      <c r="C150" s="71"/>
      <c r="D150" s="21" t="s">
        <v>26</v>
      </c>
      <c r="E150" s="2">
        <f t="shared" si="45"/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T150" s="13"/>
    </row>
    <row r="151" spans="1:21" ht="31.5" x14ac:dyDescent="0.25">
      <c r="A151" s="70"/>
      <c r="B151" s="70"/>
      <c r="C151" s="71"/>
      <c r="D151" s="21" t="s">
        <v>27</v>
      </c>
      <c r="E151" s="2">
        <f t="shared" si="45"/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21" ht="15.75" x14ac:dyDescent="0.25">
      <c r="A152" s="46">
        <v>2</v>
      </c>
      <c r="B152" s="46" t="s">
        <v>52</v>
      </c>
      <c r="C152" s="49" t="s">
        <v>53</v>
      </c>
      <c r="D152" s="21" t="s">
        <v>21</v>
      </c>
      <c r="E152" s="5">
        <f>SUM(E153:E158)</f>
        <v>0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>P158</f>
        <v>0</v>
      </c>
      <c r="Q152" s="6"/>
    </row>
    <row r="153" spans="1:21" ht="15.75" x14ac:dyDescent="0.25">
      <c r="A153" s="47"/>
      <c r="B153" s="47"/>
      <c r="C153" s="50"/>
      <c r="D153" s="21" t="s">
        <v>22</v>
      </c>
      <c r="E153" s="2">
        <f>SUM(F153:Q153)</f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21" ht="15.75" x14ac:dyDescent="0.25">
      <c r="A154" s="47"/>
      <c r="B154" s="47"/>
      <c r="C154" s="50"/>
      <c r="D154" s="21" t="s">
        <v>23</v>
      </c>
      <c r="E154" s="2">
        <f t="shared" ref="E154:E158" si="46">SUM(F154:Q154)</f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21" ht="15.75" x14ac:dyDescent="0.25">
      <c r="A155" s="47"/>
      <c r="B155" s="47"/>
      <c r="C155" s="50"/>
      <c r="D155" s="21" t="s">
        <v>24</v>
      </c>
      <c r="E155" s="2">
        <f t="shared" si="46"/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U155" s="13"/>
    </row>
    <row r="156" spans="1:21" ht="63" x14ac:dyDescent="0.25">
      <c r="A156" s="47"/>
      <c r="B156" s="47"/>
      <c r="C156" s="50"/>
      <c r="D156" s="21" t="s">
        <v>25</v>
      </c>
      <c r="E156" s="2">
        <f t="shared" si="46"/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21" ht="31.5" x14ac:dyDescent="0.25">
      <c r="A157" s="47"/>
      <c r="B157" s="47"/>
      <c r="C157" s="50"/>
      <c r="D157" s="21" t="s">
        <v>26</v>
      </c>
      <c r="E157" s="2">
        <f t="shared" si="46"/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21" ht="31.5" x14ac:dyDescent="0.25">
      <c r="A158" s="48"/>
      <c r="B158" s="48"/>
      <c r="C158" s="51"/>
      <c r="D158" s="21" t="s">
        <v>27</v>
      </c>
      <c r="E158" s="2">
        <f t="shared" si="46"/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21" ht="15.75" x14ac:dyDescent="0.25">
      <c r="A159" s="52" t="s">
        <v>54</v>
      </c>
      <c r="B159" s="53"/>
      <c r="C159" s="54"/>
      <c r="D159" s="21" t="s">
        <v>21</v>
      </c>
      <c r="E159" s="2">
        <f>SUM(E160:E165)</f>
        <v>0</v>
      </c>
      <c r="F159" s="2">
        <f>F160+F161+F162+F163+F164+F165</f>
        <v>0</v>
      </c>
      <c r="G159" s="2">
        <f t="shared" ref="G159:Q159" si="47">G160+G161+G162+G163+G164+G165</f>
        <v>0</v>
      </c>
      <c r="H159" s="2">
        <f t="shared" si="47"/>
        <v>0</v>
      </c>
      <c r="I159" s="2">
        <f t="shared" si="47"/>
        <v>0</v>
      </c>
      <c r="J159" s="2">
        <f t="shared" si="47"/>
        <v>0</v>
      </c>
      <c r="K159" s="2">
        <f t="shared" si="47"/>
        <v>0</v>
      </c>
      <c r="L159" s="2">
        <f t="shared" si="47"/>
        <v>0</v>
      </c>
      <c r="M159" s="2">
        <f t="shared" si="47"/>
        <v>0</v>
      </c>
      <c r="N159" s="2">
        <f t="shared" si="47"/>
        <v>0</v>
      </c>
      <c r="O159" s="2">
        <f t="shared" si="47"/>
        <v>0</v>
      </c>
      <c r="P159" s="2">
        <f t="shared" si="47"/>
        <v>0</v>
      </c>
      <c r="Q159" s="2">
        <f t="shared" si="47"/>
        <v>0</v>
      </c>
      <c r="U159" s="14"/>
    </row>
    <row r="160" spans="1:21" ht="15.75" x14ac:dyDescent="0.25">
      <c r="A160" s="55"/>
      <c r="B160" s="56"/>
      <c r="C160" s="57"/>
      <c r="D160" s="21" t="s">
        <v>22</v>
      </c>
      <c r="E160" s="2">
        <f t="shared" ref="E160:E165" si="48">E153+E146</f>
        <v>0</v>
      </c>
      <c r="F160" s="2">
        <f>F146+F153</f>
        <v>0</v>
      </c>
      <c r="G160" s="2">
        <f t="shared" ref="G160:Q160" si="49">G146+G153</f>
        <v>0</v>
      </c>
      <c r="H160" s="2">
        <f t="shared" si="49"/>
        <v>0</v>
      </c>
      <c r="I160" s="2">
        <f t="shared" si="49"/>
        <v>0</v>
      </c>
      <c r="J160" s="2">
        <f t="shared" si="49"/>
        <v>0</v>
      </c>
      <c r="K160" s="2">
        <f t="shared" si="49"/>
        <v>0</v>
      </c>
      <c r="L160" s="2">
        <f t="shared" si="49"/>
        <v>0</v>
      </c>
      <c r="M160" s="2">
        <f t="shared" si="49"/>
        <v>0</v>
      </c>
      <c r="N160" s="2">
        <f t="shared" si="49"/>
        <v>0</v>
      </c>
      <c r="O160" s="2">
        <f t="shared" si="49"/>
        <v>0</v>
      </c>
      <c r="P160" s="2">
        <f t="shared" si="49"/>
        <v>0</v>
      </c>
      <c r="Q160" s="2">
        <f t="shared" si="49"/>
        <v>0</v>
      </c>
      <c r="U160" s="14"/>
    </row>
    <row r="161" spans="1:21" ht="15.75" x14ac:dyDescent="0.25">
      <c r="A161" s="55"/>
      <c r="B161" s="56"/>
      <c r="C161" s="57"/>
      <c r="D161" s="21" t="s">
        <v>23</v>
      </c>
      <c r="E161" s="2">
        <f t="shared" si="48"/>
        <v>0</v>
      </c>
      <c r="F161" s="2">
        <f t="shared" ref="F161:Q161" si="50">F147+F154</f>
        <v>0</v>
      </c>
      <c r="G161" s="2">
        <f t="shared" si="50"/>
        <v>0</v>
      </c>
      <c r="H161" s="2">
        <f t="shared" si="50"/>
        <v>0</v>
      </c>
      <c r="I161" s="2">
        <f t="shared" si="50"/>
        <v>0</v>
      </c>
      <c r="J161" s="2">
        <f t="shared" si="50"/>
        <v>0</v>
      </c>
      <c r="K161" s="2">
        <f t="shared" si="50"/>
        <v>0</v>
      </c>
      <c r="L161" s="2">
        <f t="shared" si="50"/>
        <v>0</v>
      </c>
      <c r="M161" s="2">
        <f t="shared" si="50"/>
        <v>0</v>
      </c>
      <c r="N161" s="2">
        <f t="shared" si="50"/>
        <v>0</v>
      </c>
      <c r="O161" s="2">
        <f t="shared" si="50"/>
        <v>0</v>
      </c>
      <c r="P161" s="2">
        <f t="shared" si="50"/>
        <v>0</v>
      </c>
      <c r="Q161" s="2">
        <f t="shared" si="50"/>
        <v>0</v>
      </c>
      <c r="U161" s="14"/>
    </row>
    <row r="162" spans="1:21" ht="15.75" x14ac:dyDescent="0.25">
      <c r="A162" s="55"/>
      <c r="B162" s="56"/>
      <c r="C162" s="57"/>
      <c r="D162" s="21" t="s">
        <v>24</v>
      </c>
      <c r="E162" s="2">
        <f t="shared" si="48"/>
        <v>0</v>
      </c>
      <c r="F162" s="2">
        <f t="shared" ref="F162:Q162" si="51">F148+F155</f>
        <v>0</v>
      </c>
      <c r="G162" s="2">
        <f t="shared" si="51"/>
        <v>0</v>
      </c>
      <c r="H162" s="2">
        <f t="shared" si="51"/>
        <v>0</v>
      </c>
      <c r="I162" s="2">
        <f t="shared" si="51"/>
        <v>0</v>
      </c>
      <c r="J162" s="2">
        <f t="shared" si="51"/>
        <v>0</v>
      </c>
      <c r="K162" s="2">
        <f t="shared" si="51"/>
        <v>0</v>
      </c>
      <c r="L162" s="2">
        <f t="shared" si="51"/>
        <v>0</v>
      </c>
      <c r="M162" s="2">
        <f t="shared" si="51"/>
        <v>0</v>
      </c>
      <c r="N162" s="2">
        <f t="shared" si="51"/>
        <v>0</v>
      </c>
      <c r="O162" s="2">
        <f t="shared" si="51"/>
        <v>0</v>
      </c>
      <c r="P162" s="2">
        <f t="shared" si="51"/>
        <v>0</v>
      </c>
      <c r="Q162" s="2">
        <f t="shared" si="51"/>
        <v>0</v>
      </c>
      <c r="U162" s="14"/>
    </row>
    <row r="163" spans="1:21" ht="63" x14ac:dyDescent="0.25">
      <c r="A163" s="55"/>
      <c r="B163" s="56"/>
      <c r="C163" s="57"/>
      <c r="D163" s="21" t="s">
        <v>25</v>
      </c>
      <c r="E163" s="2">
        <f t="shared" si="48"/>
        <v>0</v>
      </c>
      <c r="F163" s="2">
        <f t="shared" ref="F163:Q163" si="52">F149+F156</f>
        <v>0</v>
      </c>
      <c r="G163" s="2">
        <f t="shared" si="52"/>
        <v>0</v>
      </c>
      <c r="H163" s="2">
        <f t="shared" si="52"/>
        <v>0</v>
      </c>
      <c r="I163" s="2">
        <f t="shared" si="52"/>
        <v>0</v>
      </c>
      <c r="J163" s="2">
        <f t="shared" si="52"/>
        <v>0</v>
      </c>
      <c r="K163" s="2">
        <f t="shared" si="52"/>
        <v>0</v>
      </c>
      <c r="L163" s="2">
        <f t="shared" si="52"/>
        <v>0</v>
      </c>
      <c r="M163" s="2">
        <f t="shared" si="52"/>
        <v>0</v>
      </c>
      <c r="N163" s="2">
        <f t="shared" si="52"/>
        <v>0</v>
      </c>
      <c r="O163" s="2">
        <f t="shared" si="52"/>
        <v>0</v>
      </c>
      <c r="P163" s="2">
        <f t="shared" si="52"/>
        <v>0</v>
      </c>
      <c r="Q163" s="2">
        <f t="shared" si="52"/>
        <v>0</v>
      </c>
      <c r="U163" s="14"/>
    </row>
    <row r="164" spans="1:21" ht="31.5" x14ac:dyDescent="0.25">
      <c r="A164" s="55"/>
      <c r="B164" s="56"/>
      <c r="C164" s="57"/>
      <c r="D164" s="21" t="s">
        <v>26</v>
      </c>
      <c r="E164" s="2">
        <f t="shared" si="48"/>
        <v>0</v>
      </c>
      <c r="F164" s="2">
        <f t="shared" ref="F164:Q164" si="53">F150+F157</f>
        <v>0</v>
      </c>
      <c r="G164" s="2">
        <f t="shared" si="53"/>
        <v>0</v>
      </c>
      <c r="H164" s="2">
        <f t="shared" si="53"/>
        <v>0</v>
      </c>
      <c r="I164" s="2">
        <f t="shared" si="53"/>
        <v>0</v>
      </c>
      <c r="J164" s="2">
        <f t="shared" si="53"/>
        <v>0</v>
      </c>
      <c r="K164" s="2">
        <f t="shared" si="53"/>
        <v>0</v>
      </c>
      <c r="L164" s="2">
        <f t="shared" si="53"/>
        <v>0</v>
      </c>
      <c r="M164" s="2">
        <f t="shared" si="53"/>
        <v>0</v>
      </c>
      <c r="N164" s="2">
        <f t="shared" si="53"/>
        <v>0</v>
      </c>
      <c r="O164" s="2">
        <f t="shared" si="53"/>
        <v>0</v>
      </c>
      <c r="P164" s="2">
        <f t="shared" si="53"/>
        <v>0</v>
      </c>
      <c r="Q164" s="2">
        <f t="shared" si="53"/>
        <v>0</v>
      </c>
      <c r="U164" s="14"/>
    </row>
    <row r="165" spans="1:21" ht="31.5" x14ac:dyDescent="0.25">
      <c r="A165" s="58"/>
      <c r="B165" s="59"/>
      <c r="C165" s="60"/>
      <c r="D165" s="21" t="s">
        <v>27</v>
      </c>
      <c r="E165" s="2">
        <f t="shared" si="48"/>
        <v>0</v>
      </c>
      <c r="F165" s="2">
        <f t="shared" ref="F165:Q165" si="54">F151+F158</f>
        <v>0</v>
      </c>
      <c r="G165" s="2">
        <f t="shared" si="54"/>
        <v>0</v>
      </c>
      <c r="H165" s="2">
        <f t="shared" si="54"/>
        <v>0</v>
      </c>
      <c r="I165" s="2">
        <f t="shared" si="54"/>
        <v>0</v>
      </c>
      <c r="J165" s="2">
        <f t="shared" si="54"/>
        <v>0</v>
      </c>
      <c r="K165" s="2">
        <f t="shared" si="54"/>
        <v>0</v>
      </c>
      <c r="L165" s="2">
        <f t="shared" si="54"/>
        <v>0</v>
      </c>
      <c r="M165" s="2">
        <f t="shared" si="54"/>
        <v>0</v>
      </c>
      <c r="N165" s="2">
        <f t="shared" si="54"/>
        <v>0</v>
      </c>
      <c r="O165" s="2">
        <f t="shared" si="54"/>
        <v>0</v>
      </c>
      <c r="P165" s="2">
        <f t="shared" si="54"/>
        <v>0</v>
      </c>
      <c r="Q165" s="2">
        <f t="shared" si="54"/>
        <v>0</v>
      </c>
      <c r="U165" s="14"/>
    </row>
    <row r="166" spans="1:21" ht="15.75" x14ac:dyDescent="0.25">
      <c r="A166" s="61" t="s">
        <v>55</v>
      </c>
      <c r="B166" s="62"/>
      <c r="C166" s="63"/>
      <c r="D166" s="22" t="s">
        <v>21</v>
      </c>
      <c r="E166" s="3">
        <f>SUM(E167:E172)</f>
        <v>752412.18885000004</v>
      </c>
      <c r="F166" s="2">
        <f t="shared" ref="F166:Q166" si="55">F159+F138+F68+F26</f>
        <v>0</v>
      </c>
      <c r="G166" s="2">
        <f t="shared" si="55"/>
        <v>40</v>
      </c>
      <c r="H166" s="2">
        <f t="shared" si="55"/>
        <v>40</v>
      </c>
      <c r="I166" s="2">
        <f t="shared" si="55"/>
        <v>101.66</v>
      </c>
      <c r="J166" s="2">
        <f t="shared" si="55"/>
        <v>40</v>
      </c>
      <c r="K166" s="2">
        <f t="shared" si="55"/>
        <v>12624.269662921348</v>
      </c>
      <c r="L166" s="2">
        <f t="shared" si="55"/>
        <v>40</v>
      </c>
      <c r="M166" s="2">
        <f t="shared" si="55"/>
        <v>705678.11386707867</v>
      </c>
      <c r="N166" s="2">
        <f t="shared" si="55"/>
        <v>40</v>
      </c>
      <c r="O166" s="2">
        <f t="shared" si="55"/>
        <v>31239.226320000002</v>
      </c>
      <c r="P166" s="2">
        <f t="shared" si="55"/>
        <v>1254.4595000000002</v>
      </c>
      <c r="Q166" s="2">
        <f t="shared" si="55"/>
        <v>1314.4595000000002</v>
      </c>
      <c r="U166" s="14"/>
    </row>
    <row r="167" spans="1:21" ht="15.75" x14ac:dyDescent="0.25">
      <c r="A167" s="64"/>
      <c r="B167" s="65"/>
      <c r="C167" s="66"/>
      <c r="D167" s="21" t="s">
        <v>22</v>
      </c>
      <c r="E167" s="2">
        <f>SUM(F167:Q167)</f>
        <v>28586.3</v>
      </c>
      <c r="F167" s="2">
        <f t="shared" ref="F167:Q167" si="56">F160+F139+F69+F27</f>
        <v>0</v>
      </c>
      <c r="G167" s="2">
        <f t="shared" si="56"/>
        <v>0</v>
      </c>
      <c r="H167" s="2">
        <f t="shared" si="56"/>
        <v>0</v>
      </c>
      <c r="I167" s="2">
        <f t="shared" si="56"/>
        <v>0</v>
      </c>
      <c r="J167" s="2">
        <f t="shared" si="56"/>
        <v>0</v>
      </c>
      <c r="K167" s="2">
        <f t="shared" si="56"/>
        <v>0</v>
      </c>
      <c r="L167" s="2">
        <f t="shared" si="56"/>
        <v>0</v>
      </c>
      <c r="M167" s="2">
        <f t="shared" si="56"/>
        <v>0</v>
      </c>
      <c r="N167" s="2">
        <f t="shared" si="56"/>
        <v>0</v>
      </c>
      <c r="O167" s="2">
        <f t="shared" si="56"/>
        <v>28586.3</v>
      </c>
      <c r="P167" s="2">
        <f t="shared" si="56"/>
        <v>0</v>
      </c>
      <c r="Q167" s="2">
        <f t="shared" si="56"/>
        <v>0</v>
      </c>
      <c r="U167" s="14"/>
    </row>
    <row r="168" spans="1:21" ht="15.75" x14ac:dyDescent="0.25">
      <c r="A168" s="64"/>
      <c r="B168" s="65"/>
      <c r="C168" s="66"/>
      <c r="D168" s="21" t="s">
        <v>23</v>
      </c>
      <c r="E168" s="2">
        <f>SUM(F168:Q168)</f>
        <v>614121.5</v>
      </c>
      <c r="F168" s="2">
        <f t="shared" ref="F168:Q168" si="57">F161+F140+F70+F28</f>
        <v>0</v>
      </c>
      <c r="G168" s="2">
        <f t="shared" si="57"/>
        <v>0</v>
      </c>
      <c r="H168" s="2">
        <f t="shared" si="57"/>
        <v>0</v>
      </c>
      <c r="I168" s="2">
        <f t="shared" si="57"/>
        <v>54.877400000000002</v>
      </c>
      <c r="J168" s="2">
        <f t="shared" si="57"/>
        <v>0</v>
      </c>
      <c r="K168" s="2">
        <f t="shared" si="57"/>
        <v>11200</v>
      </c>
      <c r="L168" s="2">
        <f t="shared" si="57"/>
        <v>0</v>
      </c>
      <c r="M168" s="2">
        <f t="shared" si="57"/>
        <v>600357.22259999998</v>
      </c>
      <c r="N168" s="2">
        <f t="shared" si="57"/>
        <v>0</v>
      </c>
      <c r="O168" s="2">
        <f t="shared" si="57"/>
        <v>2509.4</v>
      </c>
      <c r="P168" s="2">
        <f t="shared" si="57"/>
        <v>0</v>
      </c>
      <c r="Q168" s="2">
        <f t="shared" si="57"/>
        <v>0</v>
      </c>
      <c r="U168" s="14"/>
    </row>
    <row r="169" spans="1:21" ht="15.75" x14ac:dyDescent="0.25">
      <c r="A169" s="64"/>
      <c r="B169" s="65"/>
      <c r="C169" s="66"/>
      <c r="D169" s="21" t="s">
        <v>24</v>
      </c>
      <c r="E169" s="2">
        <f>SUM(F169:Q169)</f>
        <v>109704.38885</v>
      </c>
      <c r="F169" s="2">
        <f t="shared" ref="F169:Q169" si="58">F162+F141+F71+F29</f>
        <v>0</v>
      </c>
      <c r="G169" s="2">
        <f t="shared" si="58"/>
        <v>40</v>
      </c>
      <c r="H169" s="2">
        <f t="shared" si="58"/>
        <v>40</v>
      </c>
      <c r="I169" s="2">
        <f t="shared" si="58"/>
        <v>46.782600000000002</v>
      </c>
      <c r="J169" s="2">
        <f t="shared" si="58"/>
        <v>40</v>
      </c>
      <c r="K169" s="2">
        <f t="shared" si="58"/>
        <v>1424.2696629213483</v>
      </c>
      <c r="L169" s="2">
        <f t="shared" si="58"/>
        <v>40</v>
      </c>
      <c r="M169" s="2">
        <f t="shared" si="58"/>
        <v>105320.89126707865</v>
      </c>
      <c r="N169" s="2">
        <f t="shared" si="58"/>
        <v>40</v>
      </c>
      <c r="O169" s="2">
        <f t="shared" si="58"/>
        <v>143.52632</v>
      </c>
      <c r="P169" s="2">
        <f t="shared" si="58"/>
        <v>1254.4595000000002</v>
      </c>
      <c r="Q169" s="2">
        <f t="shared" si="58"/>
        <v>1314.4595000000002</v>
      </c>
      <c r="U169" s="14"/>
    </row>
    <row r="170" spans="1:21" ht="63" x14ac:dyDescent="0.25">
      <c r="A170" s="64"/>
      <c r="B170" s="65"/>
      <c r="C170" s="66"/>
      <c r="D170" s="21" t="s">
        <v>25</v>
      </c>
      <c r="E170" s="2">
        <f t="shared" ref="E170:E171" si="59">SUM(F170:Q170)</f>
        <v>0</v>
      </c>
      <c r="F170" s="2">
        <f t="shared" ref="F170:Q170" si="60">F163+F142+F72+F30</f>
        <v>0</v>
      </c>
      <c r="G170" s="2">
        <f t="shared" si="60"/>
        <v>0</v>
      </c>
      <c r="H170" s="2">
        <f t="shared" si="60"/>
        <v>0</v>
      </c>
      <c r="I170" s="2">
        <f t="shared" si="60"/>
        <v>0</v>
      </c>
      <c r="J170" s="2">
        <f t="shared" si="60"/>
        <v>0</v>
      </c>
      <c r="K170" s="2">
        <f t="shared" si="60"/>
        <v>0</v>
      </c>
      <c r="L170" s="2">
        <f t="shared" si="60"/>
        <v>0</v>
      </c>
      <c r="M170" s="2">
        <f t="shared" si="60"/>
        <v>0</v>
      </c>
      <c r="N170" s="2">
        <f t="shared" si="60"/>
        <v>0</v>
      </c>
      <c r="O170" s="2">
        <f t="shared" si="60"/>
        <v>0</v>
      </c>
      <c r="P170" s="2">
        <f t="shared" si="60"/>
        <v>0</v>
      </c>
      <c r="Q170" s="2">
        <f t="shared" si="60"/>
        <v>0</v>
      </c>
      <c r="U170" s="14"/>
    </row>
    <row r="171" spans="1:21" ht="31.5" x14ac:dyDescent="0.25">
      <c r="A171" s="64"/>
      <c r="B171" s="65"/>
      <c r="C171" s="66"/>
      <c r="D171" s="21" t="s">
        <v>26</v>
      </c>
      <c r="E171" s="2">
        <f t="shared" si="59"/>
        <v>0</v>
      </c>
      <c r="F171" s="2">
        <f t="shared" ref="F171:Q171" si="61">F164+F143+F73+F31</f>
        <v>0</v>
      </c>
      <c r="G171" s="2">
        <f t="shared" si="61"/>
        <v>0</v>
      </c>
      <c r="H171" s="2">
        <f t="shared" si="61"/>
        <v>0</v>
      </c>
      <c r="I171" s="2">
        <f t="shared" si="61"/>
        <v>0</v>
      </c>
      <c r="J171" s="2">
        <f t="shared" si="61"/>
        <v>0</v>
      </c>
      <c r="K171" s="2">
        <f t="shared" si="61"/>
        <v>0</v>
      </c>
      <c r="L171" s="2">
        <f t="shared" si="61"/>
        <v>0</v>
      </c>
      <c r="M171" s="2">
        <f t="shared" si="61"/>
        <v>0</v>
      </c>
      <c r="N171" s="2">
        <f t="shared" si="61"/>
        <v>0</v>
      </c>
      <c r="O171" s="2">
        <f t="shared" si="61"/>
        <v>0</v>
      </c>
      <c r="P171" s="2">
        <f t="shared" si="61"/>
        <v>0</v>
      </c>
      <c r="Q171" s="2">
        <f t="shared" si="61"/>
        <v>0</v>
      </c>
      <c r="U171" s="14"/>
    </row>
    <row r="172" spans="1:21" ht="31.5" x14ac:dyDescent="0.25">
      <c r="A172" s="67"/>
      <c r="B172" s="68"/>
      <c r="C172" s="69"/>
      <c r="D172" s="21" t="s">
        <v>27</v>
      </c>
      <c r="E172" s="2">
        <f>SUM(F172:Q172)</f>
        <v>0</v>
      </c>
      <c r="F172" s="2">
        <f t="shared" ref="F172:Q172" si="62">F165+F144+F74+F32</f>
        <v>0</v>
      </c>
      <c r="G172" s="2">
        <f t="shared" si="62"/>
        <v>0</v>
      </c>
      <c r="H172" s="2">
        <f t="shared" si="62"/>
        <v>0</v>
      </c>
      <c r="I172" s="2">
        <f t="shared" si="62"/>
        <v>0</v>
      </c>
      <c r="J172" s="2">
        <f t="shared" si="62"/>
        <v>0</v>
      </c>
      <c r="K172" s="2">
        <f t="shared" si="62"/>
        <v>0</v>
      </c>
      <c r="L172" s="2">
        <f t="shared" si="62"/>
        <v>0</v>
      </c>
      <c r="M172" s="2">
        <f t="shared" si="62"/>
        <v>0</v>
      </c>
      <c r="N172" s="2">
        <f t="shared" si="62"/>
        <v>0</v>
      </c>
      <c r="O172" s="2">
        <f t="shared" si="62"/>
        <v>0</v>
      </c>
      <c r="P172" s="2">
        <f t="shared" si="62"/>
        <v>0</v>
      </c>
      <c r="Q172" s="2">
        <f t="shared" si="62"/>
        <v>0</v>
      </c>
      <c r="U172" s="14"/>
    </row>
    <row r="173" spans="1:21" ht="26.25" customHeight="1" x14ac:dyDescent="0.25">
      <c r="A173" s="16"/>
      <c r="B173" s="16"/>
      <c r="C173" s="16"/>
      <c r="D173" s="16"/>
      <c r="E173" s="17"/>
      <c r="F173" s="17"/>
      <c r="G173" s="17"/>
      <c r="H173" s="17"/>
      <c r="I173" s="17"/>
      <c r="J173" s="7"/>
      <c r="K173" s="7"/>
      <c r="L173" s="7"/>
      <c r="M173" s="7"/>
      <c r="N173" s="7"/>
      <c r="O173" s="7"/>
      <c r="P173" s="7"/>
      <c r="Q173" s="7"/>
    </row>
    <row r="174" spans="1:21" ht="15.75" x14ac:dyDescent="0.25">
      <c r="A174" s="42" t="s">
        <v>68</v>
      </c>
      <c r="B174" s="42"/>
      <c r="C174" s="42"/>
      <c r="D174" s="8"/>
      <c r="E174" s="20"/>
      <c r="F174" s="45" t="s">
        <v>69</v>
      </c>
      <c r="G174" s="45"/>
      <c r="H174" s="9"/>
      <c r="I174" s="9"/>
      <c r="J174" s="17"/>
      <c r="K174" s="17"/>
      <c r="L174" s="17"/>
      <c r="M174" s="17"/>
      <c r="N174" s="17"/>
      <c r="O174" s="17"/>
      <c r="P174" s="17"/>
      <c r="Q174" s="17"/>
    </row>
    <row r="175" spans="1:21" ht="31.5" customHeight="1" x14ac:dyDescent="0.25">
      <c r="A175" s="41"/>
      <c r="B175" s="41"/>
      <c r="C175" s="16"/>
      <c r="D175" s="16"/>
      <c r="E175" s="19" t="s">
        <v>58</v>
      </c>
      <c r="F175" s="16"/>
      <c r="G175" s="18"/>
      <c r="H175" s="18"/>
      <c r="I175" s="18"/>
      <c r="J175" s="17"/>
      <c r="K175" s="17"/>
      <c r="L175" s="17"/>
      <c r="M175" s="17"/>
      <c r="N175" s="17"/>
      <c r="O175" s="17"/>
      <c r="P175" s="17"/>
      <c r="Q175" s="17"/>
    </row>
    <row r="176" spans="1:21" ht="15.75" x14ac:dyDescent="0.25">
      <c r="A176" s="41" t="s">
        <v>59</v>
      </c>
      <c r="B176" s="41"/>
      <c r="C176" s="10"/>
      <c r="D176" s="11"/>
      <c r="E176" s="11"/>
      <c r="F176" s="43" t="s">
        <v>60</v>
      </c>
      <c r="G176" s="43"/>
      <c r="H176" s="18"/>
      <c r="I176" s="12"/>
      <c r="J176" s="17"/>
      <c r="K176" s="17"/>
      <c r="L176" s="17"/>
      <c r="M176" s="17"/>
      <c r="N176" s="17"/>
      <c r="O176" s="17"/>
      <c r="P176" s="17"/>
      <c r="Q176" s="17"/>
    </row>
    <row r="177" spans="1:17" ht="15.75" x14ac:dyDescent="0.25">
      <c r="A177" s="41"/>
      <c r="B177" s="41"/>
      <c r="C177" s="16"/>
      <c r="D177" s="44" t="s">
        <v>58</v>
      </c>
      <c r="E177" s="44"/>
      <c r="F177" s="44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</row>
    <row r="178" spans="1:17" s="28" customFormat="1" ht="15.75" x14ac:dyDescent="0.25">
      <c r="A178" s="42"/>
      <c r="B178" s="42"/>
      <c r="C178" s="42"/>
      <c r="D178" s="27"/>
      <c r="E178" s="23"/>
      <c r="F178" s="45"/>
      <c r="G178" s="45"/>
      <c r="H178" s="9"/>
      <c r="I178" s="9"/>
      <c r="J178" s="24"/>
      <c r="K178" s="24"/>
      <c r="L178" s="24"/>
      <c r="M178" s="24"/>
      <c r="N178" s="24"/>
      <c r="O178" s="24"/>
      <c r="P178" s="24"/>
      <c r="Q178" s="24"/>
    </row>
    <row r="179" spans="1:17" s="28" customFormat="1" ht="15.75" x14ac:dyDescent="0.25">
      <c r="A179" s="41" t="s">
        <v>57</v>
      </c>
      <c r="B179" s="41"/>
      <c r="C179" s="23"/>
      <c r="D179" s="23"/>
      <c r="E179" s="26"/>
      <c r="F179" s="23"/>
      <c r="G179" s="25"/>
      <c r="H179" s="25"/>
      <c r="I179" s="25"/>
      <c r="J179" s="24"/>
      <c r="K179" s="24"/>
      <c r="L179" s="24"/>
      <c r="M179" s="24"/>
      <c r="N179" s="24"/>
      <c r="O179" s="24"/>
      <c r="P179" s="24"/>
      <c r="Q179" s="24"/>
    </row>
    <row r="180" spans="1:17" s="28" customFormat="1" ht="15.75" x14ac:dyDescent="0.25">
      <c r="A180" s="42" t="s">
        <v>56</v>
      </c>
      <c r="B180" s="42"/>
      <c r="C180" s="42"/>
      <c r="D180" s="27"/>
      <c r="E180" s="23"/>
      <c r="F180" s="43"/>
      <c r="G180" s="43"/>
      <c r="H180" s="9"/>
      <c r="I180" s="9"/>
      <c r="J180" s="24"/>
      <c r="K180" s="24"/>
      <c r="L180" s="24"/>
      <c r="M180" s="24"/>
      <c r="N180" s="24"/>
      <c r="O180" s="24"/>
      <c r="P180" s="24"/>
      <c r="Q180" s="24"/>
    </row>
    <row r="181" spans="1:17" s="28" customFormat="1" ht="15.75" x14ac:dyDescent="0.25">
      <c r="A181" s="41"/>
      <c r="B181" s="41"/>
      <c r="C181" s="23"/>
      <c r="D181" s="23"/>
      <c r="E181" s="26"/>
      <c r="F181" s="23"/>
      <c r="G181" s="25"/>
      <c r="H181" s="25"/>
      <c r="I181" s="25"/>
      <c r="J181" s="24"/>
      <c r="K181" s="24"/>
      <c r="L181" s="24"/>
      <c r="M181" s="24"/>
      <c r="N181" s="24"/>
      <c r="O181" s="24"/>
      <c r="P181" s="24"/>
      <c r="Q181" s="24"/>
    </row>
  </sheetData>
  <mergeCells count="85">
    <mergeCell ref="E9:E10"/>
    <mergeCell ref="F9:Q9"/>
    <mergeCell ref="O1:Q1"/>
    <mergeCell ref="O2:Q2"/>
    <mergeCell ref="O3:Q3"/>
    <mergeCell ref="O4:Q4"/>
    <mergeCell ref="O5:Q5"/>
    <mergeCell ref="A6:Q6"/>
    <mergeCell ref="A7:Q7"/>
    <mergeCell ref="A9:A10"/>
    <mergeCell ref="B9:B10"/>
    <mergeCell ref="C9:C10"/>
    <mergeCell ref="D9:D10"/>
    <mergeCell ref="A26:C32"/>
    <mergeCell ref="A33:A39"/>
    <mergeCell ref="B33:B39"/>
    <mergeCell ref="C33:C39"/>
    <mergeCell ref="A12:A18"/>
    <mergeCell ref="B12:B18"/>
    <mergeCell ref="C12:C18"/>
    <mergeCell ref="A19:A25"/>
    <mergeCell ref="B19:B25"/>
    <mergeCell ref="C19:C25"/>
    <mergeCell ref="A54:A60"/>
    <mergeCell ref="B54:B60"/>
    <mergeCell ref="C54:C60"/>
    <mergeCell ref="A61:A67"/>
    <mergeCell ref="B61:B67"/>
    <mergeCell ref="C61:C67"/>
    <mergeCell ref="A40:A46"/>
    <mergeCell ref="B40:B46"/>
    <mergeCell ref="C40:C46"/>
    <mergeCell ref="A47:A53"/>
    <mergeCell ref="B47:B53"/>
    <mergeCell ref="C47:C53"/>
    <mergeCell ref="A89:A95"/>
    <mergeCell ref="B89:B95"/>
    <mergeCell ref="C89:C95"/>
    <mergeCell ref="A96:A102"/>
    <mergeCell ref="B96:B102"/>
    <mergeCell ref="C96:C102"/>
    <mergeCell ref="A68:C74"/>
    <mergeCell ref="A75:A81"/>
    <mergeCell ref="B75:B81"/>
    <mergeCell ref="C75:C81"/>
    <mergeCell ref="A82:A88"/>
    <mergeCell ref="B82:B88"/>
    <mergeCell ref="C82:C88"/>
    <mergeCell ref="A117:A123"/>
    <mergeCell ref="B117:B123"/>
    <mergeCell ref="C117:C123"/>
    <mergeCell ref="A124:A130"/>
    <mergeCell ref="B124:B130"/>
    <mergeCell ref="C124:C130"/>
    <mergeCell ref="A103:A109"/>
    <mergeCell ref="B103:B109"/>
    <mergeCell ref="C103:C109"/>
    <mergeCell ref="A110:A116"/>
    <mergeCell ref="B110:B116"/>
    <mergeCell ref="C110:C116"/>
    <mergeCell ref="A131:A137"/>
    <mergeCell ref="B131:B137"/>
    <mergeCell ref="C131:C137"/>
    <mergeCell ref="A138:C144"/>
    <mergeCell ref="A145:A151"/>
    <mergeCell ref="B145:B151"/>
    <mergeCell ref="C145:C151"/>
    <mergeCell ref="A152:A158"/>
    <mergeCell ref="B152:B158"/>
    <mergeCell ref="C152:C158"/>
    <mergeCell ref="A174:C174"/>
    <mergeCell ref="F174:G174"/>
    <mergeCell ref="A159:C165"/>
    <mergeCell ref="A166:C172"/>
    <mergeCell ref="A179:B179"/>
    <mergeCell ref="A180:C180"/>
    <mergeCell ref="F180:G180"/>
    <mergeCell ref="A181:B181"/>
    <mergeCell ref="A175:B175"/>
    <mergeCell ref="A176:B176"/>
    <mergeCell ref="F176:G176"/>
    <mergeCell ref="A177:B177"/>
    <mergeCell ref="D177:F177"/>
    <mergeCell ref="A178:C178"/>
    <mergeCell ref="F178:G178"/>
  </mergeCells>
  <pageMargins left="0.25" right="0.25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1"/>
  <sheetViews>
    <sheetView zoomScale="55" zoomScaleNormal="55" workbookViewId="0">
      <selection sqref="A1:XFD1048576"/>
    </sheetView>
  </sheetViews>
  <sheetFormatPr defaultRowHeight="15" x14ac:dyDescent="0.25"/>
  <cols>
    <col min="1" max="1" width="6.140625" customWidth="1"/>
    <col min="2" max="2" width="28.42578125" customWidth="1"/>
    <col min="3" max="3" width="23" customWidth="1"/>
    <col min="4" max="4" width="15.28515625" customWidth="1"/>
    <col min="5" max="5" width="20.7109375" bestFit="1" customWidth="1"/>
    <col min="6" max="6" width="8.5703125" bestFit="1" customWidth="1"/>
    <col min="7" max="7" width="14.42578125" bestFit="1" customWidth="1"/>
    <col min="8" max="8" width="16.28515625" bestFit="1" customWidth="1"/>
    <col min="9" max="10" width="17.42578125" bestFit="1" customWidth="1"/>
    <col min="11" max="11" width="18.85546875" bestFit="1" customWidth="1"/>
    <col min="12" max="12" width="17.42578125" bestFit="1" customWidth="1"/>
    <col min="13" max="16" width="18.85546875" bestFit="1" customWidth="1"/>
    <col min="17" max="17" width="20.7109375" customWidth="1"/>
    <col min="20" max="20" width="15.42578125" bestFit="1" customWidth="1"/>
    <col min="21" max="21" width="16.42578125" bestFit="1" customWidth="1"/>
  </cols>
  <sheetData>
    <row r="1" spans="1:21" ht="15.75" x14ac:dyDescent="0.25">
      <c r="O1" s="82" t="s">
        <v>62</v>
      </c>
      <c r="P1" s="82"/>
      <c r="Q1" s="82"/>
    </row>
    <row r="2" spans="1:21" ht="15.75" x14ac:dyDescent="0.25">
      <c r="O2" s="45" t="s">
        <v>66</v>
      </c>
      <c r="P2" s="45"/>
      <c r="Q2" s="45"/>
    </row>
    <row r="3" spans="1:21" ht="15.75" x14ac:dyDescent="0.25">
      <c r="O3" s="83" t="s">
        <v>63</v>
      </c>
      <c r="P3" s="83"/>
      <c r="Q3" s="83"/>
    </row>
    <row r="4" spans="1:21" x14ac:dyDescent="0.25">
      <c r="O4" s="84" t="s">
        <v>64</v>
      </c>
      <c r="P4" s="84"/>
      <c r="Q4" s="84"/>
    </row>
    <row r="5" spans="1:21" ht="15.75" x14ac:dyDescent="0.25">
      <c r="O5" s="85" t="s">
        <v>70</v>
      </c>
      <c r="P5" s="85"/>
      <c r="Q5" s="85"/>
    </row>
    <row r="6" spans="1:21" ht="15.75" x14ac:dyDescent="0.25">
      <c r="A6" s="86" t="s">
        <v>61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21" ht="15.75" x14ac:dyDescent="0.25">
      <c r="A7" s="86" t="s">
        <v>67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9" spans="1:21" ht="15.75" x14ac:dyDescent="0.25">
      <c r="A9" s="70" t="s">
        <v>0</v>
      </c>
      <c r="B9" s="70" t="s">
        <v>1</v>
      </c>
      <c r="C9" s="71" t="s">
        <v>2</v>
      </c>
      <c r="D9" s="71" t="s">
        <v>3</v>
      </c>
      <c r="E9" s="81" t="s">
        <v>4</v>
      </c>
      <c r="F9" s="71" t="s">
        <v>5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21" ht="15.75" x14ac:dyDescent="0.25">
      <c r="A10" s="70"/>
      <c r="B10" s="70"/>
      <c r="C10" s="71"/>
      <c r="D10" s="71"/>
      <c r="E10" s="81"/>
      <c r="F10" s="32" t="s">
        <v>6</v>
      </c>
      <c r="G10" s="32" t="s">
        <v>7</v>
      </c>
      <c r="H10" s="32" t="s">
        <v>8</v>
      </c>
      <c r="I10" s="32" t="s">
        <v>9</v>
      </c>
      <c r="J10" s="32" t="s">
        <v>10</v>
      </c>
      <c r="K10" s="32" t="s">
        <v>11</v>
      </c>
      <c r="L10" s="32" t="s">
        <v>12</v>
      </c>
      <c r="M10" s="32" t="s">
        <v>13</v>
      </c>
      <c r="N10" s="32" t="s">
        <v>14</v>
      </c>
      <c r="O10" s="32" t="s">
        <v>15</v>
      </c>
      <c r="P10" s="32" t="s">
        <v>16</v>
      </c>
      <c r="Q10" s="32" t="s">
        <v>17</v>
      </c>
    </row>
    <row r="11" spans="1:21" s="15" customForma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1">
        <v>17</v>
      </c>
    </row>
    <row r="12" spans="1:21" ht="15.75" x14ac:dyDescent="0.25">
      <c r="A12" s="70" t="s">
        <v>18</v>
      </c>
      <c r="B12" s="70" t="s">
        <v>19</v>
      </c>
      <c r="C12" s="49" t="s">
        <v>20</v>
      </c>
      <c r="D12" s="32" t="s">
        <v>21</v>
      </c>
      <c r="E12" s="2">
        <f>SUM(E13:E18)</f>
        <v>3564.7363099999998</v>
      </c>
      <c r="F12" s="2">
        <f>F13+F14+F15+F16+F17+F18</f>
        <v>0</v>
      </c>
      <c r="G12" s="2">
        <f t="shared" ref="G12:Q12" si="0">G13+G14+G15+G16+G17+G18</f>
        <v>0</v>
      </c>
      <c r="H12" s="2">
        <f t="shared" si="0"/>
        <v>0</v>
      </c>
      <c r="I12" s="2">
        <f t="shared" si="0"/>
        <v>61.660000000000004</v>
      </c>
      <c r="J12" s="2">
        <f t="shared" si="0"/>
        <v>0</v>
      </c>
      <c r="K12" s="2">
        <f t="shared" si="0"/>
        <v>0</v>
      </c>
      <c r="L12" s="2">
        <f>L13+L14+K15+L16+L17+L18</f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1214.4595000000002</v>
      </c>
      <c r="Q12" s="2">
        <f t="shared" si="0"/>
        <v>2288.61681</v>
      </c>
    </row>
    <row r="13" spans="1:21" ht="15.75" x14ac:dyDescent="0.25">
      <c r="A13" s="70"/>
      <c r="B13" s="70"/>
      <c r="C13" s="50"/>
      <c r="D13" s="32" t="s">
        <v>22</v>
      </c>
      <c r="E13" s="2">
        <f t="shared" ref="E13:E25" si="1">SUM(F13:Q13)</f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21" ht="15.75" x14ac:dyDescent="0.25">
      <c r="A14" s="70"/>
      <c r="B14" s="70"/>
      <c r="C14" s="50"/>
      <c r="D14" s="32" t="s">
        <v>23</v>
      </c>
      <c r="E14" s="2">
        <f>SUM(F14:Q14)</f>
        <v>654.87739999999997</v>
      </c>
      <c r="F14" s="2">
        <v>0</v>
      </c>
      <c r="G14" s="2">
        <v>0</v>
      </c>
      <c r="H14" s="2">
        <v>0</v>
      </c>
      <c r="I14" s="2">
        <v>54.877400000000002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600</v>
      </c>
      <c r="T14" s="13"/>
      <c r="U14" s="14"/>
    </row>
    <row r="15" spans="1:21" ht="15.75" x14ac:dyDescent="0.25">
      <c r="A15" s="70"/>
      <c r="B15" s="70"/>
      <c r="C15" s="50"/>
      <c r="D15" s="32" t="s">
        <v>24</v>
      </c>
      <c r="E15" s="2">
        <f>SUM(F15:Q15)</f>
        <v>2909.8589099999999</v>
      </c>
      <c r="F15" s="2">
        <v>0</v>
      </c>
      <c r="G15" s="2">
        <v>0</v>
      </c>
      <c r="H15" s="2">
        <v>0</v>
      </c>
      <c r="I15" s="2">
        <v>6.7826000000000004</v>
      </c>
      <c r="J15" s="2">
        <v>0</v>
      </c>
      <c r="K15" s="2">
        <v>0</v>
      </c>
      <c r="M15" s="2">
        <v>0</v>
      </c>
      <c r="N15" s="2">
        <v>0</v>
      </c>
      <c r="O15" s="2">
        <v>0</v>
      </c>
      <c r="P15" s="2">
        <v>1214.4595000000002</v>
      </c>
      <c r="Q15" s="2">
        <f>1214.4595+474.15731</f>
        <v>1688.61681</v>
      </c>
      <c r="T15" s="13"/>
      <c r="U15" s="14"/>
    </row>
    <row r="16" spans="1:21" ht="63" x14ac:dyDescent="0.25">
      <c r="A16" s="70"/>
      <c r="B16" s="70"/>
      <c r="C16" s="50"/>
      <c r="D16" s="32" t="s">
        <v>25</v>
      </c>
      <c r="E16" s="2">
        <f>SUM(F16:Q16)</f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U16" s="14"/>
    </row>
    <row r="17" spans="1:17" ht="31.5" x14ac:dyDescent="0.25">
      <c r="A17" s="70"/>
      <c r="B17" s="70"/>
      <c r="C17" s="50"/>
      <c r="D17" s="32" t="s">
        <v>26</v>
      </c>
      <c r="E17" s="2">
        <f t="shared" si="1"/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ht="31.5" x14ac:dyDescent="0.25">
      <c r="A18" s="70"/>
      <c r="B18" s="70"/>
      <c r="C18" s="51"/>
      <c r="D18" s="32" t="s">
        <v>27</v>
      </c>
      <c r="E18" s="2">
        <f t="shared" si="1"/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ht="15.75" x14ac:dyDescent="0.25">
      <c r="A19" s="70">
        <v>2</v>
      </c>
      <c r="B19" s="70" t="s">
        <v>28</v>
      </c>
      <c r="C19" s="49" t="s">
        <v>20</v>
      </c>
      <c r="D19" s="32" t="s">
        <v>21</v>
      </c>
      <c r="E19" s="2">
        <f>SUM(F19:Q19)</f>
        <v>100</v>
      </c>
      <c r="F19" s="2">
        <f>F20+F21+F22+F23+F24+F25</f>
        <v>0</v>
      </c>
      <c r="G19" s="2">
        <f t="shared" ref="G19:Q19" si="2">G20+G21+G22+G23+G24+G25</f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>
        <f t="shared" si="2"/>
        <v>0</v>
      </c>
      <c r="P19" s="2">
        <f t="shared" si="2"/>
        <v>0</v>
      </c>
      <c r="Q19" s="2">
        <f t="shared" si="2"/>
        <v>100</v>
      </c>
    </row>
    <row r="20" spans="1:17" ht="15.75" x14ac:dyDescent="0.25">
      <c r="A20" s="70"/>
      <c r="B20" s="70"/>
      <c r="C20" s="50"/>
      <c r="D20" s="32" t="s">
        <v>22</v>
      </c>
      <c r="E20" s="2">
        <f t="shared" si="1"/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ht="15.75" x14ac:dyDescent="0.25">
      <c r="A21" s="70"/>
      <c r="B21" s="70"/>
      <c r="C21" s="50"/>
      <c r="D21" s="32" t="s">
        <v>23</v>
      </c>
      <c r="E21" s="2">
        <f t="shared" si="1"/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ht="15.75" x14ac:dyDescent="0.25">
      <c r="A22" s="70"/>
      <c r="B22" s="70"/>
      <c r="C22" s="50"/>
      <c r="D22" s="32" t="s">
        <v>24</v>
      </c>
      <c r="E22" s="2">
        <f>SUM(F22:Q22)</f>
        <v>100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100</v>
      </c>
    </row>
    <row r="23" spans="1:17" ht="63" x14ac:dyDescent="0.25">
      <c r="A23" s="70"/>
      <c r="B23" s="70"/>
      <c r="C23" s="50"/>
      <c r="D23" s="32" t="s">
        <v>25</v>
      </c>
      <c r="E23" s="2">
        <f t="shared" si="1"/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ht="31.5" x14ac:dyDescent="0.25">
      <c r="A24" s="70"/>
      <c r="B24" s="70"/>
      <c r="C24" s="50"/>
      <c r="D24" s="32" t="s">
        <v>26</v>
      </c>
      <c r="E24" s="2">
        <f t="shared" si="1"/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ht="31.5" x14ac:dyDescent="0.25">
      <c r="A25" s="70"/>
      <c r="B25" s="70"/>
      <c r="C25" s="51"/>
      <c r="D25" s="32" t="s">
        <v>27</v>
      </c>
      <c r="E25" s="2">
        <f t="shared" si="1"/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ht="15.75" x14ac:dyDescent="0.25">
      <c r="A26" s="72" t="s">
        <v>29</v>
      </c>
      <c r="B26" s="73"/>
      <c r="C26" s="74"/>
      <c r="D26" s="32" t="s">
        <v>21</v>
      </c>
      <c r="E26" s="2">
        <f>SUM(E12,E19)</f>
        <v>3664.7363099999998</v>
      </c>
      <c r="F26" s="2">
        <f t="shared" ref="F26:Q26" si="3">F12+F19</f>
        <v>0</v>
      </c>
      <c r="G26" s="2">
        <f>G12+G19</f>
        <v>0</v>
      </c>
      <c r="H26" s="2">
        <f t="shared" si="3"/>
        <v>0</v>
      </c>
      <c r="I26" s="2">
        <f t="shared" si="3"/>
        <v>61.660000000000004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2">
        <f t="shared" si="3"/>
        <v>0</v>
      </c>
      <c r="O26" s="2">
        <f t="shared" si="3"/>
        <v>0</v>
      </c>
      <c r="P26" s="2">
        <f t="shared" si="3"/>
        <v>1214.4595000000002</v>
      </c>
      <c r="Q26" s="2">
        <f t="shared" si="3"/>
        <v>2388.61681</v>
      </c>
    </row>
    <row r="27" spans="1:17" ht="15.75" x14ac:dyDescent="0.25">
      <c r="A27" s="75"/>
      <c r="B27" s="76"/>
      <c r="C27" s="77"/>
      <c r="D27" s="32" t="s">
        <v>22</v>
      </c>
      <c r="E27" s="2">
        <f t="shared" ref="E27:E32" si="4">SUM(E13,E20)</f>
        <v>0</v>
      </c>
      <c r="F27" s="2">
        <f>F13+F20</f>
        <v>0</v>
      </c>
      <c r="G27" s="2">
        <f t="shared" ref="G27:Q27" si="5">G13+G20</f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>
        <f t="shared" si="5"/>
        <v>0</v>
      </c>
      <c r="L27" s="2">
        <f t="shared" si="5"/>
        <v>0</v>
      </c>
      <c r="M27" s="2">
        <f t="shared" si="5"/>
        <v>0</v>
      </c>
      <c r="N27" s="2">
        <f t="shared" si="5"/>
        <v>0</v>
      </c>
      <c r="O27" s="2">
        <f t="shared" si="5"/>
        <v>0</v>
      </c>
      <c r="P27" s="2">
        <f t="shared" si="5"/>
        <v>0</v>
      </c>
      <c r="Q27" s="2">
        <f t="shared" si="5"/>
        <v>0</v>
      </c>
    </row>
    <row r="28" spans="1:17" ht="15.75" x14ac:dyDescent="0.25">
      <c r="A28" s="75"/>
      <c r="B28" s="76"/>
      <c r="C28" s="77"/>
      <c r="D28" s="32" t="s">
        <v>23</v>
      </c>
      <c r="E28" s="2">
        <f t="shared" si="4"/>
        <v>654.87739999999997</v>
      </c>
      <c r="F28" s="2">
        <f t="shared" ref="F28:Q32" si="6">F14+F21</f>
        <v>0</v>
      </c>
      <c r="G28" s="2">
        <f t="shared" si="6"/>
        <v>0</v>
      </c>
      <c r="H28" s="2">
        <f t="shared" si="6"/>
        <v>0</v>
      </c>
      <c r="I28" s="2">
        <f t="shared" si="6"/>
        <v>54.877400000000002</v>
      </c>
      <c r="J28" s="2">
        <f t="shared" si="6"/>
        <v>0</v>
      </c>
      <c r="K28" s="2">
        <f t="shared" si="6"/>
        <v>0</v>
      </c>
      <c r="L28" s="2">
        <f t="shared" si="6"/>
        <v>0</v>
      </c>
      <c r="M28" s="2">
        <f t="shared" si="6"/>
        <v>0</v>
      </c>
      <c r="N28" s="2">
        <f t="shared" si="6"/>
        <v>0</v>
      </c>
      <c r="O28" s="2">
        <f t="shared" si="6"/>
        <v>0</v>
      </c>
      <c r="P28" s="2">
        <f t="shared" si="6"/>
        <v>0</v>
      </c>
      <c r="Q28" s="2">
        <f t="shared" si="6"/>
        <v>600</v>
      </c>
    </row>
    <row r="29" spans="1:17" ht="15.75" x14ac:dyDescent="0.25">
      <c r="A29" s="75"/>
      <c r="B29" s="76"/>
      <c r="C29" s="77"/>
      <c r="D29" s="32" t="s">
        <v>24</v>
      </c>
      <c r="E29" s="2">
        <f>SUM(E15,E22)</f>
        <v>3009.8589099999999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6"/>
        <v>6.7826000000000004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0</v>
      </c>
      <c r="N29" s="2">
        <f t="shared" si="6"/>
        <v>0</v>
      </c>
      <c r="O29" s="2">
        <f t="shared" si="6"/>
        <v>0</v>
      </c>
      <c r="P29" s="2">
        <f t="shared" si="6"/>
        <v>1214.4595000000002</v>
      </c>
      <c r="Q29" s="2">
        <f t="shared" si="6"/>
        <v>1788.61681</v>
      </c>
    </row>
    <row r="30" spans="1:17" ht="63" x14ac:dyDescent="0.25">
      <c r="A30" s="75"/>
      <c r="B30" s="76"/>
      <c r="C30" s="77"/>
      <c r="D30" s="32" t="s">
        <v>25</v>
      </c>
      <c r="E30" s="2">
        <f t="shared" si="4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0</v>
      </c>
      <c r="M30" s="2">
        <f t="shared" si="6"/>
        <v>0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</v>
      </c>
    </row>
    <row r="31" spans="1:17" ht="31.5" x14ac:dyDescent="0.25">
      <c r="A31" s="75"/>
      <c r="B31" s="76"/>
      <c r="C31" s="77"/>
      <c r="D31" s="32" t="s">
        <v>26</v>
      </c>
      <c r="E31" s="2">
        <f t="shared" si="4"/>
        <v>0</v>
      </c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0</v>
      </c>
      <c r="M31" s="2">
        <f t="shared" si="6"/>
        <v>0</v>
      </c>
      <c r="N31" s="2">
        <f t="shared" si="6"/>
        <v>0</v>
      </c>
      <c r="O31" s="2">
        <f t="shared" si="6"/>
        <v>0</v>
      </c>
      <c r="P31" s="2">
        <f t="shared" si="6"/>
        <v>0</v>
      </c>
      <c r="Q31" s="2">
        <f t="shared" si="6"/>
        <v>0</v>
      </c>
    </row>
    <row r="32" spans="1:17" ht="31.5" x14ac:dyDescent="0.25">
      <c r="A32" s="78"/>
      <c r="B32" s="79"/>
      <c r="C32" s="80"/>
      <c r="D32" s="32" t="s">
        <v>27</v>
      </c>
      <c r="E32" s="2">
        <f t="shared" si="4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2">
        <f t="shared" si="6"/>
        <v>0</v>
      </c>
      <c r="N32" s="2">
        <f t="shared" si="6"/>
        <v>0</v>
      </c>
      <c r="O32" s="2">
        <f t="shared" si="6"/>
        <v>0</v>
      </c>
      <c r="P32" s="2">
        <f t="shared" si="6"/>
        <v>0</v>
      </c>
      <c r="Q32" s="2">
        <f t="shared" si="6"/>
        <v>0</v>
      </c>
    </row>
    <row r="33" spans="1:21" ht="15.75" x14ac:dyDescent="0.25">
      <c r="A33" s="70">
        <v>1</v>
      </c>
      <c r="B33" s="70" t="s">
        <v>30</v>
      </c>
      <c r="C33" s="71" t="s">
        <v>31</v>
      </c>
      <c r="D33" s="32" t="s">
        <v>21</v>
      </c>
      <c r="E33" s="2">
        <f>SUM(E34:E39)</f>
        <v>21504.295060000004</v>
      </c>
      <c r="F33" s="2">
        <f>SUM(F34:F39)</f>
        <v>0</v>
      </c>
      <c r="G33" s="2">
        <f t="shared" ref="G33:P33" si="7">SUM(G34:G39)</f>
        <v>0</v>
      </c>
      <c r="H33" s="2">
        <f t="shared" si="7"/>
        <v>0</v>
      </c>
      <c r="I33" s="2">
        <f t="shared" si="7"/>
        <v>0</v>
      </c>
      <c r="J33" s="2">
        <f t="shared" si="7"/>
        <v>0</v>
      </c>
      <c r="K33" s="2">
        <f t="shared" si="7"/>
        <v>0</v>
      </c>
      <c r="L33" s="2">
        <f t="shared" si="7"/>
        <v>0</v>
      </c>
      <c r="M33" s="2">
        <f t="shared" si="7"/>
        <v>21504.295060000004</v>
      </c>
      <c r="N33" s="2">
        <f t="shared" si="7"/>
        <v>0</v>
      </c>
      <c r="O33" s="2">
        <f t="shared" si="7"/>
        <v>0</v>
      </c>
      <c r="P33" s="2">
        <f t="shared" si="7"/>
        <v>0</v>
      </c>
      <c r="Q33" s="2">
        <f>SUM(Q34:Q39)</f>
        <v>0</v>
      </c>
    </row>
    <row r="34" spans="1:21" ht="15.75" x14ac:dyDescent="0.25">
      <c r="A34" s="70"/>
      <c r="B34" s="70"/>
      <c r="C34" s="71"/>
      <c r="D34" s="32" t="s">
        <v>22</v>
      </c>
      <c r="E34" s="2">
        <f t="shared" ref="E34:E39" si="8">SUM(F34:Q34)</f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</row>
    <row r="35" spans="1:21" ht="15.75" x14ac:dyDescent="0.25">
      <c r="A35" s="70"/>
      <c r="B35" s="70"/>
      <c r="C35" s="71"/>
      <c r="D35" s="32" t="s">
        <v>23</v>
      </c>
      <c r="E35" s="2">
        <f t="shared" si="8"/>
        <v>19138.8226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19138.8226</v>
      </c>
      <c r="N35" s="2">
        <v>0</v>
      </c>
      <c r="O35" s="2">
        <v>0</v>
      </c>
      <c r="P35" s="2">
        <v>0</v>
      </c>
      <c r="Q35" s="2">
        <v>0</v>
      </c>
      <c r="T35" s="14"/>
      <c r="U35" s="14"/>
    </row>
    <row r="36" spans="1:21" ht="15.75" x14ac:dyDescent="0.25">
      <c r="A36" s="70"/>
      <c r="B36" s="70"/>
      <c r="C36" s="71"/>
      <c r="D36" s="32" t="s">
        <v>24</v>
      </c>
      <c r="E36" s="2">
        <f>SUM(F36:Q36)</f>
        <v>2365.4724600000031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2365.4724600000031</v>
      </c>
      <c r="N36" s="2">
        <v>0</v>
      </c>
      <c r="O36" s="2">
        <v>0</v>
      </c>
      <c r="P36" s="2">
        <v>0</v>
      </c>
      <c r="Q36" s="2">
        <v>0</v>
      </c>
      <c r="T36" s="14"/>
      <c r="U36" s="14"/>
    </row>
    <row r="37" spans="1:21" ht="63" x14ac:dyDescent="0.25">
      <c r="A37" s="70"/>
      <c r="B37" s="70"/>
      <c r="C37" s="71"/>
      <c r="D37" s="32" t="s">
        <v>25</v>
      </c>
      <c r="E37" s="2">
        <f t="shared" si="8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21" ht="31.5" x14ac:dyDescent="0.25">
      <c r="A38" s="70"/>
      <c r="B38" s="70"/>
      <c r="C38" s="71"/>
      <c r="D38" s="32" t="s">
        <v>26</v>
      </c>
      <c r="E38" s="2">
        <f t="shared" si="8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21" ht="31.5" x14ac:dyDescent="0.25">
      <c r="A39" s="70"/>
      <c r="B39" s="70"/>
      <c r="C39" s="71"/>
      <c r="D39" s="32" t="s">
        <v>27</v>
      </c>
      <c r="E39" s="2">
        <f t="shared" si="8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21" ht="15.75" x14ac:dyDescent="0.25">
      <c r="A40" s="70">
        <v>2</v>
      </c>
      <c r="B40" s="70" t="s">
        <v>32</v>
      </c>
      <c r="C40" s="71" t="s">
        <v>33</v>
      </c>
      <c r="D40" s="32" t="s">
        <v>21</v>
      </c>
      <c r="E40" s="2">
        <f>SUM(E41:E46)</f>
        <v>0</v>
      </c>
      <c r="F40" s="2"/>
      <c r="G40" s="2">
        <f t="shared" ref="G40:Q40" si="9">G41+G42+G43+G44+G45+G46</f>
        <v>0</v>
      </c>
      <c r="H40" s="2">
        <f t="shared" si="9"/>
        <v>0</v>
      </c>
      <c r="I40" s="2">
        <f t="shared" si="9"/>
        <v>0</v>
      </c>
      <c r="J40" s="2">
        <f t="shared" si="9"/>
        <v>0</v>
      </c>
      <c r="K40" s="2">
        <f t="shared" si="9"/>
        <v>0</v>
      </c>
      <c r="L40" s="2">
        <f t="shared" si="9"/>
        <v>0</v>
      </c>
      <c r="M40" s="2">
        <f t="shared" si="9"/>
        <v>0</v>
      </c>
      <c r="N40" s="2">
        <f t="shared" si="9"/>
        <v>0</v>
      </c>
      <c r="O40" s="2">
        <f t="shared" si="9"/>
        <v>0</v>
      </c>
      <c r="P40" s="2">
        <f t="shared" si="9"/>
        <v>0</v>
      </c>
      <c r="Q40" s="2">
        <f t="shared" si="9"/>
        <v>0</v>
      </c>
    </row>
    <row r="41" spans="1:21" ht="15.75" x14ac:dyDescent="0.25">
      <c r="A41" s="70"/>
      <c r="B41" s="70"/>
      <c r="C41" s="71"/>
      <c r="D41" s="32" t="s">
        <v>22</v>
      </c>
      <c r="E41" s="2">
        <f t="shared" ref="E41:E46" si="10">SUM(F41:Q41)</f>
        <v>0</v>
      </c>
      <c r="F41" s="2">
        <v>0</v>
      </c>
      <c r="G41" s="2">
        <v>0</v>
      </c>
      <c r="H41" s="2">
        <v>0</v>
      </c>
      <c r="I41" s="2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2">
        <v>0</v>
      </c>
      <c r="Q41" s="2">
        <v>0</v>
      </c>
    </row>
    <row r="42" spans="1:21" ht="15.75" x14ac:dyDescent="0.25">
      <c r="A42" s="70"/>
      <c r="B42" s="70"/>
      <c r="C42" s="71"/>
      <c r="D42" s="32" t="s">
        <v>23</v>
      </c>
      <c r="E42" s="2">
        <f t="shared" si="10"/>
        <v>0</v>
      </c>
      <c r="F42" s="2">
        <v>0</v>
      </c>
      <c r="G42" s="2">
        <v>0</v>
      </c>
      <c r="H42" s="2">
        <v>0</v>
      </c>
      <c r="I42" s="2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2">
        <v>0</v>
      </c>
      <c r="Q42" s="2">
        <v>0</v>
      </c>
    </row>
    <row r="43" spans="1:21" ht="15.75" x14ac:dyDescent="0.25">
      <c r="A43" s="70"/>
      <c r="B43" s="70"/>
      <c r="C43" s="71"/>
      <c r="D43" s="32" t="s">
        <v>24</v>
      </c>
      <c r="E43" s="2">
        <f t="shared" si="10"/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31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</row>
    <row r="44" spans="1:21" ht="63" x14ac:dyDescent="0.25">
      <c r="A44" s="70"/>
      <c r="B44" s="70"/>
      <c r="C44" s="71"/>
      <c r="D44" s="32" t="s">
        <v>25</v>
      </c>
      <c r="E44" s="2">
        <f t="shared" si="10"/>
        <v>0</v>
      </c>
      <c r="F44" s="2">
        <v>0</v>
      </c>
      <c r="G44" s="2">
        <v>0</v>
      </c>
      <c r="H44" s="2">
        <v>0</v>
      </c>
      <c r="I44" s="2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2">
        <v>0</v>
      </c>
      <c r="Q44" s="2">
        <v>0</v>
      </c>
    </row>
    <row r="45" spans="1:21" ht="31.5" x14ac:dyDescent="0.25">
      <c r="A45" s="70"/>
      <c r="B45" s="70"/>
      <c r="C45" s="71"/>
      <c r="D45" s="32" t="s">
        <v>26</v>
      </c>
      <c r="E45" s="2">
        <f t="shared" si="10"/>
        <v>0</v>
      </c>
      <c r="F45" s="2">
        <v>0</v>
      </c>
      <c r="G45" s="2">
        <v>0</v>
      </c>
      <c r="H45" s="2">
        <v>0</v>
      </c>
      <c r="I45" s="2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2">
        <v>0</v>
      </c>
      <c r="Q45" s="2">
        <v>0</v>
      </c>
    </row>
    <row r="46" spans="1:21" ht="31.5" x14ac:dyDescent="0.25">
      <c r="A46" s="70"/>
      <c r="B46" s="70"/>
      <c r="C46" s="71"/>
      <c r="D46" s="32" t="s">
        <v>27</v>
      </c>
      <c r="E46" s="2">
        <f t="shared" si="10"/>
        <v>0</v>
      </c>
      <c r="F46" s="2"/>
      <c r="G46" s="2"/>
      <c r="H46" s="2"/>
      <c r="I46" s="2"/>
      <c r="J46" s="3"/>
      <c r="K46" s="3"/>
      <c r="L46" s="3"/>
      <c r="M46" s="3"/>
      <c r="N46" s="3"/>
      <c r="O46" s="3"/>
      <c r="P46" s="2">
        <v>0</v>
      </c>
      <c r="Q46" s="2"/>
    </row>
    <row r="47" spans="1:21" ht="15.75" x14ac:dyDescent="0.25">
      <c r="A47" s="70">
        <v>3</v>
      </c>
      <c r="B47" s="70" t="s">
        <v>34</v>
      </c>
      <c r="C47" s="71" t="s">
        <v>33</v>
      </c>
      <c r="D47" s="32" t="s">
        <v>21</v>
      </c>
      <c r="E47" s="2">
        <f>SUM(E48:E53)</f>
        <v>0</v>
      </c>
      <c r="F47" s="2">
        <f t="shared" ref="F47:K47" si="11">SUM(F48:F53)</f>
        <v>0</v>
      </c>
      <c r="G47" s="2">
        <f t="shared" si="11"/>
        <v>0</v>
      </c>
      <c r="H47" s="2">
        <f t="shared" si="11"/>
        <v>0</v>
      </c>
      <c r="I47" s="2">
        <f t="shared" si="11"/>
        <v>0</v>
      </c>
      <c r="J47" s="2">
        <f t="shared" si="11"/>
        <v>0</v>
      </c>
      <c r="K47" s="2">
        <f t="shared" si="11"/>
        <v>0</v>
      </c>
      <c r="L47" s="2">
        <f>L49+L50</f>
        <v>0</v>
      </c>
      <c r="M47" s="2">
        <f t="shared" ref="M47:P47" si="12">M49+M50</f>
        <v>0</v>
      </c>
      <c r="N47" s="2">
        <f t="shared" si="12"/>
        <v>0</v>
      </c>
      <c r="O47" s="2">
        <f t="shared" si="12"/>
        <v>0</v>
      </c>
      <c r="P47" s="2">
        <f t="shared" si="12"/>
        <v>0</v>
      </c>
      <c r="Q47" s="2">
        <f>Q49+Q50+Q53</f>
        <v>0</v>
      </c>
    </row>
    <row r="48" spans="1:21" ht="15.75" x14ac:dyDescent="0.25">
      <c r="A48" s="70"/>
      <c r="B48" s="70"/>
      <c r="C48" s="71"/>
      <c r="D48" s="32" t="s">
        <v>22</v>
      </c>
      <c r="E48" s="2">
        <f t="shared" ref="E48:E52" si="13">SUM(F48:Q48)</f>
        <v>0</v>
      </c>
      <c r="F48" s="2"/>
      <c r="G48" s="2"/>
      <c r="H48" s="2"/>
      <c r="I48" s="2"/>
      <c r="J48" s="3"/>
      <c r="K48" s="3"/>
      <c r="L48" s="2"/>
      <c r="M48" s="2"/>
      <c r="N48" s="2"/>
      <c r="O48" s="2"/>
      <c r="P48" s="2"/>
      <c r="Q48" s="2"/>
    </row>
    <row r="49" spans="1:21" ht="15.75" x14ac:dyDescent="0.25">
      <c r="A49" s="70"/>
      <c r="B49" s="70"/>
      <c r="C49" s="71"/>
      <c r="D49" s="32" t="s">
        <v>23</v>
      </c>
      <c r="E49" s="2">
        <f t="shared" si="13"/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/>
      <c r="O49" s="2"/>
      <c r="P49" s="2"/>
      <c r="Q49" s="2"/>
    </row>
    <row r="50" spans="1:21" ht="15.75" x14ac:dyDescent="0.25">
      <c r="A50" s="70"/>
      <c r="B50" s="70"/>
      <c r="C50" s="71"/>
      <c r="D50" s="32" t="s">
        <v>24</v>
      </c>
      <c r="E50" s="2">
        <f t="shared" si="13"/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/>
      <c r="O50" s="2"/>
      <c r="P50" s="2"/>
      <c r="Q50" s="2"/>
    </row>
    <row r="51" spans="1:21" ht="63" x14ac:dyDescent="0.25">
      <c r="A51" s="70"/>
      <c r="B51" s="70"/>
      <c r="C51" s="71"/>
      <c r="D51" s="32" t="s">
        <v>25</v>
      </c>
      <c r="E51" s="2">
        <f t="shared" si="13"/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21" ht="31.5" x14ac:dyDescent="0.25">
      <c r="A52" s="70"/>
      <c r="B52" s="70"/>
      <c r="C52" s="71"/>
      <c r="D52" s="32" t="s">
        <v>26</v>
      </c>
      <c r="E52" s="2">
        <f t="shared" si="13"/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</row>
    <row r="53" spans="1:21" ht="31.5" x14ac:dyDescent="0.25">
      <c r="A53" s="70"/>
      <c r="B53" s="70"/>
      <c r="C53" s="71"/>
      <c r="D53" s="32" t="s">
        <v>27</v>
      </c>
      <c r="E53" s="2">
        <f>SUM(F53:Q53)</f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</row>
    <row r="54" spans="1:21" ht="15.75" x14ac:dyDescent="0.25">
      <c r="A54" s="70">
        <v>4</v>
      </c>
      <c r="B54" s="70" t="s">
        <v>35</v>
      </c>
      <c r="C54" s="71" t="s">
        <v>36</v>
      </c>
      <c r="D54" s="32" t="s">
        <v>21</v>
      </c>
      <c r="E54" s="2">
        <f>SUM(F54:Q54)</f>
        <v>0</v>
      </c>
      <c r="F54" s="2">
        <f>F55+F56+F57+F60</f>
        <v>0</v>
      </c>
      <c r="G54" s="2">
        <f t="shared" ref="G54:Q54" si="14">G55+G56+G57+G60</f>
        <v>0</v>
      </c>
      <c r="H54" s="2">
        <f t="shared" si="14"/>
        <v>0</v>
      </c>
      <c r="I54" s="2">
        <f t="shared" si="14"/>
        <v>0</v>
      </c>
      <c r="J54" s="2">
        <f t="shared" si="14"/>
        <v>0</v>
      </c>
      <c r="K54" s="2">
        <f t="shared" si="14"/>
        <v>0</v>
      </c>
      <c r="L54" s="2">
        <f t="shared" si="14"/>
        <v>0</v>
      </c>
      <c r="M54" s="2">
        <f t="shared" si="14"/>
        <v>0</v>
      </c>
      <c r="N54" s="2">
        <f t="shared" si="14"/>
        <v>0</v>
      </c>
      <c r="O54" s="2">
        <f t="shared" si="14"/>
        <v>0</v>
      </c>
      <c r="P54" s="2">
        <f t="shared" si="14"/>
        <v>0</v>
      </c>
      <c r="Q54" s="2">
        <f t="shared" si="14"/>
        <v>0</v>
      </c>
    </row>
    <row r="55" spans="1:21" ht="15.75" x14ac:dyDescent="0.25">
      <c r="A55" s="70"/>
      <c r="B55" s="70"/>
      <c r="C55" s="71"/>
      <c r="D55" s="32" t="s">
        <v>22</v>
      </c>
      <c r="E55" s="2">
        <f>SUM(F55:Q55)</f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</row>
    <row r="56" spans="1:21" ht="15.75" x14ac:dyDescent="0.25">
      <c r="A56" s="70"/>
      <c r="B56" s="70"/>
      <c r="C56" s="71"/>
      <c r="D56" s="32" t="s">
        <v>23</v>
      </c>
      <c r="E56" s="2">
        <f>SUM(F56:Q56)</f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</row>
    <row r="57" spans="1:21" ht="15.75" x14ac:dyDescent="0.25">
      <c r="A57" s="70"/>
      <c r="B57" s="70"/>
      <c r="C57" s="71"/>
      <c r="D57" s="32" t="s">
        <v>24</v>
      </c>
      <c r="E57" s="2">
        <f>SUM(F57:Q57)</f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</row>
    <row r="58" spans="1:21" ht="63" x14ac:dyDescent="0.25">
      <c r="A58" s="70"/>
      <c r="B58" s="70"/>
      <c r="C58" s="71"/>
      <c r="D58" s="32" t="s">
        <v>25</v>
      </c>
      <c r="E58" s="2"/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21" ht="31.5" x14ac:dyDescent="0.25">
      <c r="A59" s="70"/>
      <c r="B59" s="70"/>
      <c r="C59" s="71"/>
      <c r="D59" s="32" t="s">
        <v>26</v>
      </c>
      <c r="E59" s="2">
        <f>SUM(F59:Q59)</f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21" ht="31.5" x14ac:dyDescent="0.25">
      <c r="A60" s="70"/>
      <c r="B60" s="70"/>
      <c r="C60" s="71"/>
      <c r="D60" s="32" t="s">
        <v>27</v>
      </c>
      <c r="E60" s="2">
        <f>SUM(F60:Q60)</f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21" ht="15.75" x14ac:dyDescent="0.25">
      <c r="A61" s="70">
        <v>5</v>
      </c>
      <c r="B61" s="70" t="s">
        <v>37</v>
      </c>
      <c r="C61" s="71" t="s">
        <v>36</v>
      </c>
      <c r="D61" s="32" t="s">
        <v>21</v>
      </c>
      <c r="E61" s="2">
        <f>SUM(E62:E67)</f>
        <v>647432.47192000004</v>
      </c>
      <c r="F61" s="2">
        <f>F62+F63+F64+F67</f>
        <v>0</v>
      </c>
      <c r="G61" s="2">
        <f t="shared" ref="G61:Q61" si="15">G62+G63+G64+G67</f>
        <v>0</v>
      </c>
      <c r="H61" s="2">
        <f t="shared" si="15"/>
        <v>0</v>
      </c>
      <c r="I61" s="2">
        <f t="shared" si="15"/>
        <v>0</v>
      </c>
      <c r="J61" s="2">
        <f t="shared" si="15"/>
        <v>0</v>
      </c>
      <c r="K61" s="2">
        <f t="shared" si="15"/>
        <v>12584.269662921348</v>
      </c>
      <c r="L61" s="2">
        <f t="shared" si="15"/>
        <v>0</v>
      </c>
      <c r="M61" s="2">
        <f t="shared" si="15"/>
        <v>634848.20225707872</v>
      </c>
      <c r="N61" s="2">
        <f t="shared" si="15"/>
        <v>0</v>
      </c>
      <c r="O61" s="2">
        <f t="shared" si="15"/>
        <v>0</v>
      </c>
      <c r="P61" s="2">
        <f t="shared" si="15"/>
        <v>0</v>
      </c>
      <c r="Q61" s="2">
        <f t="shared" si="15"/>
        <v>0</v>
      </c>
    </row>
    <row r="62" spans="1:21" ht="15.75" x14ac:dyDescent="0.25">
      <c r="A62" s="70"/>
      <c r="B62" s="70"/>
      <c r="C62" s="71"/>
      <c r="D62" s="32" t="s">
        <v>22</v>
      </c>
      <c r="E62" s="2">
        <f>SUM(F62:Q62)</f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U62" s="14"/>
    </row>
    <row r="63" spans="1:21" ht="15.75" x14ac:dyDescent="0.25">
      <c r="A63" s="70"/>
      <c r="B63" s="70"/>
      <c r="C63" s="71"/>
      <c r="D63" s="32" t="s">
        <v>23</v>
      </c>
      <c r="E63" s="2">
        <f>SUM(F63:Q63)</f>
        <v>576214.9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11200</v>
      </c>
      <c r="L63" s="2">
        <v>0</v>
      </c>
      <c r="M63" s="2">
        <v>565014.9</v>
      </c>
      <c r="N63" s="2">
        <v>0</v>
      </c>
      <c r="O63" s="2">
        <v>0</v>
      </c>
      <c r="P63" s="2">
        <v>0</v>
      </c>
      <c r="Q63" s="2">
        <v>0</v>
      </c>
      <c r="U63" s="14"/>
    </row>
    <row r="64" spans="1:21" ht="15.75" x14ac:dyDescent="0.25">
      <c r="A64" s="70"/>
      <c r="B64" s="70"/>
      <c r="C64" s="71"/>
      <c r="D64" s="32" t="s">
        <v>24</v>
      </c>
      <c r="E64" s="2">
        <f t="shared" ref="E64:E66" si="16">SUM(F64:Q64)</f>
        <v>71217.571920000002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1384.2696629213483</v>
      </c>
      <c r="L64" s="2">
        <v>0</v>
      </c>
      <c r="M64" s="2">
        <v>69833.302257078656</v>
      </c>
      <c r="N64" s="2">
        <v>0</v>
      </c>
      <c r="O64" s="2">
        <v>0</v>
      </c>
      <c r="P64" s="2">
        <v>0</v>
      </c>
      <c r="Q64" s="2">
        <v>0</v>
      </c>
      <c r="U64" s="14"/>
    </row>
    <row r="65" spans="1:21" ht="63" x14ac:dyDescent="0.25">
      <c r="A65" s="70"/>
      <c r="B65" s="70"/>
      <c r="C65" s="71"/>
      <c r="D65" s="32" t="s">
        <v>25</v>
      </c>
      <c r="E65" s="2">
        <f t="shared" si="16"/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21" ht="31.5" x14ac:dyDescent="0.25">
      <c r="A66" s="70"/>
      <c r="B66" s="70"/>
      <c r="C66" s="71"/>
      <c r="D66" s="32" t="s">
        <v>26</v>
      </c>
      <c r="E66" s="2">
        <f t="shared" si="16"/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21" ht="31.5" x14ac:dyDescent="0.25">
      <c r="A67" s="70"/>
      <c r="B67" s="70"/>
      <c r="C67" s="71"/>
      <c r="D67" s="32" t="s">
        <v>27</v>
      </c>
      <c r="E67" s="2">
        <f>SUM(F67:Q67)</f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21" ht="15.75" x14ac:dyDescent="0.25">
      <c r="A68" s="72" t="s">
        <v>38</v>
      </c>
      <c r="B68" s="73"/>
      <c r="C68" s="74"/>
      <c r="D68" s="32" t="s">
        <v>21</v>
      </c>
      <c r="E68" s="2">
        <f>SUM(E69:E74)</f>
        <v>668936.76697999996</v>
      </c>
      <c r="F68" s="2">
        <f>F69+F70+F71+F72+F73+F74</f>
        <v>0</v>
      </c>
      <c r="G68" s="2">
        <f t="shared" ref="G68:Q68" si="17">G69+G70+G71+G72+G73+G74</f>
        <v>0</v>
      </c>
      <c r="H68" s="2">
        <f t="shared" si="17"/>
        <v>0</v>
      </c>
      <c r="I68" s="2">
        <f t="shared" si="17"/>
        <v>0</v>
      </c>
      <c r="J68" s="2">
        <f t="shared" si="17"/>
        <v>0</v>
      </c>
      <c r="K68" s="2">
        <f t="shared" si="17"/>
        <v>12584.269662921348</v>
      </c>
      <c r="L68" s="2">
        <f t="shared" si="17"/>
        <v>0</v>
      </c>
      <c r="M68" s="2">
        <f t="shared" si="17"/>
        <v>656352.49731707864</v>
      </c>
      <c r="N68" s="2">
        <f t="shared" si="17"/>
        <v>0</v>
      </c>
      <c r="O68" s="2">
        <f t="shared" si="17"/>
        <v>0</v>
      </c>
      <c r="P68" s="2">
        <f t="shared" si="17"/>
        <v>0</v>
      </c>
      <c r="Q68" s="2">
        <f t="shared" si="17"/>
        <v>0</v>
      </c>
      <c r="U68" s="14"/>
    </row>
    <row r="69" spans="1:21" ht="15.75" x14ac:dyDescent="0.25">
      <c r="A69" s="75"/>
      <c r="B69" s="76"/>
      <c r="C69" s="77"/>
      <c r="D69" s="32" t="s">
        <v>22</v>
      </c>
      <c r="E69" s="2">
        <f t="shared" ref="E69:E74" si="18">E62+E55+E48+E34+E41</f>
        <v>0</v>
      </c>
      <c r="F69" s="2">
        <f t="shared" ref="F69:Q73" si="19">F34+F41+F48+F62</f>
        <v>0</v>
      </c>
      <c r="G69" s="2">
        <f t="shared" si="19"/>
        <v>0</v>
      </c>
      <c r="H69" s="2">
        <f t="shared" si="19"/>
        <v>0</v>
      </c>
      <c r="I69" s="2">
        <f t="shared" si="19"/>
        <v>0</v>
      </c>
      <c r="J69" s="2">
        <f t="shared" si="19"/>
        <v>0</v>
      </c>
      <c r="K69" s="2">
        <f t="shared" si="19"/>
        <v>0</v>
      </c>
      <c r="L69" s="2">
        <f t="shared" si="19"/>
        <v>0</v>
      </c>
      <c r="M69" s="2">
        <f t="shared" si="19"/>
        <v>0</v>
      </c>
      <c r="N69" s="2">
        <f t="shared" si="19"/>
        <v>0</v>
      </c>
      <c r="O69" s="2">
        <f t="shared" si="19"/>
        <v>0</v>
      </c>
      <c r="P69" s="2">
        <f t="shared" si="19"/>
        <v>0</v>
      </c>
      <c r="Q69" s="2">
        <f t="shared" si="19"/>
        <v>0</v>
      </c>
      <c r="U69" s="14"/>
    </row>
    <row r="70" spans="1:21" ht="15.75" x14ac:dyDescent="0.25">
      <c r="A70" s="75"/>
      <c r="B70" s="76"/>
      <c r="C70" s="77"/>
      <c r="D70" s="32" t="s">
        <v>23</v>
      </c>
      <c r="E70" s="2">
        <f t="shared" si="18"/>
        <v>595353.72259999998</v>
      </c>
      <c r="F70" s="2">
        <f t="shared" si="19"/>
        <v>0</v>
      </c>
      <c r="G70" s="2">
        <f t="shared" si="19"/>
        <v>0</v>
      </c>
      <c r="H70" s="2">
        <f t="shared" si="19"/>
        <v>0</v>
      </c>
      <c r="I70" s="2">
        <f t="shared" si="19"/>
        <v>0</v>
      </c>
      <c r="J70" s="2">
        <f t="shared" si="19"/>
        <v>0</v>
      </c>
      <c r="K70" s="2">
        <f t="shared" si="19"/>
        <v>11200</v>
      </c>
      <c r="L70" s="2">
        <f t="shared" si="19"/>
        <v>0</v>
      </c>
      <c r="M70" s="2">
        <f t="shared" si="19"/>
        <v>584153.72259999998</v>
      </c>
      <c r="N70" s="2">
        <f t="shared" si="19"/>
        <v>0</v>
      </c>
      <c r="O70" s="2">
        <f t="shared" si="19"/>
        <v>0</v>
      </c>
      <c r="P70" s="2">
        <f t="shared" si="19"/>
        <v>0</v>
      </c>
      <c r="Q70" s="2">
        <f t="shared" si="19"/>
        <v>0</v>
      </c>
      <c r="U70" s="14"/>
    </row>
    <row r="71" spans="1:21" ht="15.75" x14ac:dyDescent="0.25">
      <c r="A71" s="75"/>
      <c r="B71" s="76"/>
      <c r="C71" s="77"/>
      <c r="D71" s="32" t="s">
        <v>24</v>
      </c>
      <c r="E71" s="2">
        <f t="shared" si="18"/>
        <v>73583.044380000007</v>
      </c>
      <c r="F71" s="2">
        <f t="shared" si="19"/>
        <v>0</v>
      </c>
      <c r="G71" s="2">
        <f t="shared" si="19"/>
        <v>0</v>
      </c>
      <c r="H71" s="2">
        <f t="shared" si="19"/>
        <v>0</v>
      </c>
      <c r="I71" s="2">
        <f t="shared" si="19"/>
        <v>0</v>
      </c>
      <c r="J71" s="2">
        <f t="shared" si="19"/>
        <v>0</v>
      </c>
      <c r="K71" s="2">
        <f t="shared" si="19"/>
        <v>1384.2696629213483</v>
      </c>
      <c r="L71" s="2">
        <f t="shared" si="19"/>
        <v>0</v>
      </c>
      <c r="M71" s="2">
        <f t="shared" si="19"/>
        <v>72198.774717078661</v>
      </c>
      <c r="N71" s="2">
        <f t="shared" si="19"/>
        <v>0</v>
      </c>
      <c r="O71" s="2">
        <f t="shared" si="19"/>
        <v>0</v>
      </c>
      <c r="P71" s="2">
        <f t="shared" si="19"/>
        <v>0</v>
      </c>
      <c r="Q71" s="2">
        <f t="shared" si="19"/>
        <v>0</v>
      </c>
      <c r="U71" s="14"/>
    </row>
    <row r="72" spans="1:21" ht="63" x14ac:dyDescent="0.25">
      <c r="A72" s="75"/>
      <c r="B72" s="76"/>
      <c r="C72" s="77"/>
      <c r="D72" s="32" t="s">
        <v>25</v>
      </c>
      <c r="E72" s="2">
        <f t="shared" si="18"/>
        <v>0</v>
      </c>
      <c r="F72" s="2">
        <f t="shared" si="19"/>
        <v>0</v>
      </c>
      <c r="G72" s="2">
        <f t="shared" si="19"/>
        <v>0</v>
      </c>
      <c r="H72" s="2">
        <f t="shared" si="19"/>
        <v>0</v>
      </c>
      <c r="I72" s="2">
        <f t="shared" si="19"/>
        <v>0</v>
      </c>
      <c r="J72" s="2">
        <f t="shared" si="19"/>
        <v>0</v>
      </c>
      <c r="K72" s="2">
        <f t="shared" si="19"/>
        <v>0</v>
      </c>
      <c r="L72" s="2">
        <f t="shared" si="19"/>
        <v>0</v>
      </c>
      <c r="M72" s="2">
        <f t="shared" si="19"/>
        <v>0</v>
      </c>
      <c r="N72" s="2">
        <f t="shared" si="19"/>
        <v>0</v>
      </c>
      <c r="O72" s="2">
        <f t="shared" si="19"/>
        <v>0</v>
      </c>
      <c r="P72" s="2">
        <f t="shared" si="19"/>
        <v>0</v>
      </c>
      <c r="Q72" s="2">
        <f t="shared" si="19"/>
        <v>0</v>
      </c>
      <c r="U72" s="14"/>
    </row>
    <row r="73" spans="1:21" ht="31.5" x14ac:dyDescent="0.25">
      <c r="A73" s="75"/>
      <c r="B73" s="76"/>
      <c r="C73" s="77"/>
      <c r="D73" s="32" t="s">
        <v>26</v>
      </c>
      <c r="E73" s="2">
        <f t="shared" si="18"/>
        <v>0</v>
      </c>
      <c r="F73" s="2">
        <f t="shared" si="19"/>
        <v>0</v>
      </c>
      <c r="G73" s="2">
        <f t="shared" si="19"/>
        <v>0</v>
      </c>
      <c r="H73" s="2">
        <f t="shared" si="19"/>
        <v>0</v>
      </c>
      <c r="I73" s="2">
        <f t="shared" si="19"/>
        <v>0</v>
      </c>
      <c r="J73" s="2">
        <f t="shared" si="19"/>
        <v>0</v>
      </c>
      <c r="K73" s="2">
        <f t="shared" si="19"/>
        <v>0</v>
      </c>
      <c r="L73" s="2">
        <f t="shared" si="19"/>
        <v>0</v>
      </c>
      <c r="M73" s="2">
        <f t="shared" si="19"/>
        <v>0</v>
      </c>
      <c r="N73" s="2">
        <f t="shared" si="19"/>
        <v>0</v>
      </c>
      <c r="O73" s="2">
        <f t="shared" si="19"/>
        <v>0</v>
      </c>
      <c r="P73" s="2">
        <f t="shared" si="19"/>
        <v>0</v>
      </c>
      <c r="Q73" s="2">
        <f t="shared" si="19"/>
        <v>0</v>
      </c>
      <c r="U73" s="14"/>
    </row>
    <row r="74" spans="1:21" ht="31.5" x14ac:dyDescent="0.25">
      <c r="A74" s="78"/>
      <c r="B74" s="79"/>
      <c r="C74" s="80"/>
      <c r="D74" s="32" t="s">
        <v>27</v>
      </c>
      <c r="E74" s="2">
        <f t="shared" si="18"/>
        <v>0</v>
      </c>
      <c r="F74" s="2">
        <f t="shared" ref="F74:Q74" si="20">F39+F46+F53+F67+F60</f>
        <v>0</v>
      </c>
      <c r="G74" s="2">
        <f t="shared" si="20"/>
        <v>0</v>
      </c>
      <c r="H74" s="2">
        <f t="shared" si="20"/>
        <v>0</v>
      </c>
      <c r="I74" s="2">
        <f t="shared" si="20"/>
        <v>0</v>
      </c>
      <c r="J74" s="2">
        <f t="shared" si="20"/>
        <v>0</v>
      </c>
      <c r="K74" s="2">
        <f t="shared" si="20"/>
        <v>0</v>
      </c>
      <c r="L74" s="2">
        <f t="shared" si="20"/>
        <v>0</v>
      </c>
      <c r="M74" s="2">
        <f t="shared" si="20"/>
        <v>0</v>
      </c>
      <c r="N74" s="2">
        <f t="shared" si="20"/>
        <v>0</v>
      </c>
      <c r="O74" s="2">
        <f t="shared" si="20"/>
        <v>0</v>
      </c>
      <c r="P74" s="2">
        <f t="shared" si="20"/>
        <v>0</v>
      </c>
      <c r="Q74" s="2">
        <f t="shared" si="20"/>
        <v>0</v>
      </c>
      <c r="U74" s="14"/>
    </row>
    <row r="75" spans="1:21" ht="15.75" x14ac:dyDescent="0.25">
      <c r="A75" s="70">
        <v>1</v>
      </c>
      <c r="B75" s="70" t="s">
        <v>39</v>
      </c>
      <c r="C75" s="71" t="s">
        <v>40</v>
      </c>
      <c r="D75" s="32" t="s">
        <v>21</v>
      </c>
      <c r="E75" s="4">
        <f>SUM(E76:E81)</f>
        <v>0</v>
      </c>
      <c r="F75" s="4">
        <f>F76+F77+F78+F79+F80+F81</f>
        <v>0</v>
      </c>
      <c r="G75" s="4">
        <f t="shared" ref="G75:Q75" si="21">G76+G77+G78+G79+G80+G81</f>
        <v>0</v>
      </c>
      <c r="H75" s="4">
        <f t="shared" si="21"/>
        <v>0</v>
      </c>
      <c r="I75" s="4">
        <f t="shared" si="21"/>
        <v>0</v>
      </c>
      <c r="J75" s="4">
        <f t="shared" si="21"/>
        <v>0</v>
      </c>
      <c r="K75" s="4">
        <f t="shared" si="21"/>
        <v>0</v>
      </c>
      <c r="L75" s="4">
        <f t="shared" si="21"/>
        <v>0</v>
      </c>
      <c r="M75" s="4">
        <f t="shared" si="21"/>
        <v>0</v>
      </c>
      <c r="N75" s="4">
        <f t="shared" si="21"/>
        <v>0</v>
      </c>
      <c r="O75" s="4">
        <f t="shared" si="21"/>
        <v>0</v>
      </c>
      <c r="P75" s="4">
        <f t="shared" si="21"/>
        <v>0</v>
      </c>
      <c r="Q75" s="4">
        <f t="shared" si="21"/>
        <v>0</v>
      </c>
    </row>
    <row r="76" spans="1:21" ht="15.75" x14ac:dyDescent="0.25">
      <c r="A76" s="70"/>
      <c r="B76" s="70"/>
      <c r="C76" s="71"/>
      <c r="D76" s="32" t="s">
        <v>22</v>
      </c>
      <c r="E76" s="4">
        <f>SUM(H76:K76)</f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</row>
    <row r="77" spans="1:21" ht="15.75" x14ac:dyDescent="0.25">
      <c r="A77" s="70"/>
      <c r="B77" s="70"/>
      <c r="C77" s="71"/>
      <c r="D77" s="32" t="s">
        <v>23</v>
      </c>
      <c r="E77" s="4">
        <f>SUM(G77:Q77)</f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/>
      <c r="P77" s="4"/>
      <c r="Q77" s="4"/>
    </row>
    <row r="78" spans="1:21" ht="15.75" x14ac:dyDescent="0.25">
      <c r="A78" s="70"/>
      <c r="B78" s="70"/>
      <c r="C78" s="71"/>
      <c r="D78" s="32" t="s">
        <v>24</v>
      </c>
      <c r="E78" s="4">
        <f>SUM(F78:Q78)</f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/>
      <c r="P78" s="4"/>
      <c r="Q78" s="4"/>
    </row>
    <row r="79" spans="1:21" ht="63" x14ac:dyDescent="0.25">
      <c r="A79" s="70"/>
      <c r="B79" s="70"/>
      <c r="C79" s="71"/>
      <c r="D79" s="32" t="s">
        <v>25</v>
      </c>
      <c r="E79" s="4">
        <f>SUM(F79:Q79)</f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</row>
    <row r="80" spans="1:21" ht="31.5" x14ac:dyDescent="0.25">
      <c r="A80" s="70"/>
      <c r="B80" s="70"/>
      <c r="C80" s="71"/>
      <c r="D80" s="32" t="s">
        <v>26</v>
      </c>
      <c r="E80" s="2">
        <f>SUM(F80:Q80)</f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</row>
    <row r="81" spans="1:21" ht="31.5" x14ac:dyDescent="0.25">
      <c r="A81" s="70"/>
      <c r="B81" s="70"/>
      <c r="C81" s="71"/>
      <c r="D81" s="32" t="s">
        <v>27</v>
      </c>
      <c r="E81" s="2">
        <f>SUM(F81:Q81)</f>
        <v>0</v>
      </c>
      <c r="F81" s="2">
        <v>0</v>
      </c>
      <c r="G81" s="2"/>
      <c r="H81" s="2">
        <v>0</v>
      </c>
      <c r="I81" s="2">
        <v>0</v>
      </c>
      <c r="J81" s="2">
        <v>0</v>
      </c>
      <c r="K81" s="2">
        <v>0</v>
      </c>
      <c r="L81" s="2"/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21" ht="15.75" x14ac:dyDescent="0.25">
      <c r="A82" s="70">
        <v>2</v>
      </c>
      <c r="B82" s="70" t="s">
        <v>41</v>
      </c>
      <c r="C82" s="71" t="s">
        <v>33</v>
      </c>
      <c r="D82" s="32" t="s">
        <v>21</v>
      </c>
      <c r="E82" s="2">
        <f>SUM(E83:E88)</f>
        <v>0</v>
      </c>
      <c r="F82" s="2">
        <f>F83+F84+F85+F86+F87+F88</f>
        <v>0</v>
      </c>
      <c r="G82" s="2">
        <f t="shared" ref="G82:Q82" si="22">G83+G84+G85+G86+G87+G88</f>
        <v>0</v>
      </c>
      <c r="H82" s="2">
        <f t="shared" si="22"/>
        <v>0</v>
      </c>
      <c r="I82" s="2">
        <f t="shared" si="22"/>
        <v>0</v>
      </c>
      <c r="J82" s="2">
        <f t="shared" si="22"/>
        <v>0</v>
      </c>
      <c r="K82" s="2">
        <f t="shared" si="22"/>
        <v>0</v>
      </c>
      <c r="L82" s="2">
        <f t="shared" si="22"/>
        <v>0</v>
      </c>
      <c r="M82" s="2">
        <f t="shared" si="22"/>
        <v>0</v>
      </c>
      <c r="N82" s="2">
        <f t="shared" si="22"/>
        <v>0</v>
      </c>
      <c r="O82" s="2">
        <f t="shared" si="22"/>
        <v>0</v>
      </c>
      <c r="P82" s="2">
        <f t="shared" si="22"/>
        <v>0</v>
      </c>
      <c r="Q82" s="2">
        <f t="shared" si="22"/>
        <v>0</v>
      </c>
    </row>
    <row r="83" spans="1:21" ht="15.75" x14ac:dyDescent="0.25">
      <c r="A83" s="70"/>
      <c r="B83" s="70"/>
      <c r="C83" s="71"/>
      <c r="D83" s="32" t="s">
        <v>22</v>
      </c>
      <c r="E83" s="2"/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</row>
    <row r="84" spans="1:21" ht="15.75" x14ac:dyDescent="0.25">
      <c r="A84" s="70"/>
      <c r="B84" s="70"/>
      <c r="C84" s="71"/>
      <c r="D84" s="32" t="s">
        <v>23</v>
      </c>
      <c r="E84" s="2">
        <f>SUM(F84:Q84)</f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</row>
    <row r="85" spans="1:21" ht="15.75" x14ac:dyDescent="0.25">
      <c r="A85" s="70"/>
      <c r="B85" s="70"/>
      <c r="C85" s="71"/>
      <c r="D85" s="32" t="s">
        <v>24</v>
      </c>
      <c r="E85" s="2">
        <f>SUM(F85:Q85)</f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>
        <v>0</v>
      </c>
      <c r="N85" s="4">
        <v>0</v>
      </c>
      <c r="O85" s="4">
        <v>0</v>
      </c>
      <c r="P85" s="4">
        <v>0</v>
      </c>
      <c r="Q85" s="4">
        <v>0</v>
      </c>
    </row>
    <row r="86" spans="1:21" ht="63" x14ac:dyDescent="0.25">
      <c r="A86" s="70"/>
      <c r="B86" s="70"/>
      <c r="C86" s="71"/>
      <c r="D86" s="32" t="s">
        <v>25</v>
      </c>
      <c r="E86" s="2">
        <f t="shared" ref="E86:E88" si="23">SUM(F86:Q86)</f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</row>
    <row r="87" spans="1:21" ht="31.5" x14ac:dyDescent="0.25">
      <c r="A87" s="70"/>
      <c r="B87" s="70"/>
      <c r="C87" s="71"/>
      <c r="D87" s="32" t="s">
        <v>26</v>
      </c>
      <c r="E87" s="2">
        <f t="shared" si="23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21" ht="31.5" x14ac:dyDescent="0.25">
      <c r="A88" s="70"/>
      <c r="B88" s="70"/>
      <c r="C88" s="71"/>
      <c r="D88" s="32" t="s">
        <v>27</v>
      </c>
      <c r="E88" s="2">
        <f t="shared" si="23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</row>
    <row r="89" spans="1:21" ht="15.75" x14ac:dyDescent="0.25">
      <c r="A89" s="70">
        <v>3</v>
      </c>
      <c r="B89" s="70" t="s">
        <v>42</v>
      </c>
      <c r="C89" s="71" t="s">
        <v>40</v>
      </c>
      <c r="D89" s="32" t="s">
        <v>21</v>
      </c>
      <c r="E89" s="2">
        <f>SUM(E90:E95)</f>
        <v>31199.226320000002</v>
      </c>
      <c r="F89" s="2">
        <f>SUM(F90:F95)</f>
        <v>0</v>
      </c>
      <c r="G89" s="2">
        <f t="shared" ref="G89:O89" si="24">SUM(G90:G95)</f>
        <v>0</v>
      </c>
      <c r="H89" s="2">
        <f t="shared" si="24"/>
        <v>0</v>
      </c>
      <c r="I89" s="2">
        <f t="shared" si="24"/>
        <v>0</v>
      </c>
      <c r="J89" s="2">
        <f t="shared" si="24"/>
        <v>0</v>
      </c>
      <c r="K89" s="2">
        <f t="shared" si="24"/>
        <v>0</v>
      </c>
      <c r="L89" s="2">
        <f t="shared" si="24"/>
        <v>0</v>
      </c>
      <c r="M89" s="2">
        <f t="shared" si="24"/>
        <v>0</v>
      </c>
      <c r="N89" s="2">
        <f t="shared" si="24"/>
        <v>0</v>
      </c>
      <c r="O89" s="2">
        <f t="shared" si="24"/>
        <v>31199.226320000002</v>
      </c>
      <c r="P89" s="2">
        <v>0</v>
      </c>
      <c r="Q89" s="2">
        <v>0</v>
      </c>
      <c r="U89" s="14"/>
    </row>
    <row r="90" spans="1:21" ht="15.75" x14ac:dyDescent="0.25">
      <c r="A90" s="70"/>
      <c r="B90" s="70"/>
      <c r="C90" s="71"/>
      <c r="D90" s="32" t="s">
        <v>22</v>
      </c>
      <c r="E90" s="2">
        <f>SUM(F90:Q90)</f>
        <v>28586.3</v>
      </c>
      <c r="F90" s="2"/>
      <c r="G90" s="2"/>
      <c r="H90" s="2"/>
      <c r="I90" s="2"/>
      <c r="J90" s="2"/>
      <c r="K90" s="2"/>
      <c r="L90" s="2"/>
      <c r="M90" s="2"/>
      <c r="N90" s="2"/>
      <c r="O90" s="2">
        <v>28586.3</v>
      </c>
      <c r="P90" s="2">
        <v>0</v>
      </c>
      <c r="Q90" s="2">
        <v>0</v>
      </c>
      <c r="U90" s="14"/>
    </row>
    <row r="91" spans="1:21" ht="15.75" x14ac:dyDescent="0.25">
      <c r="A91" s="70"/>
      <c r="B91" s="70"/>
      <c r="C91" s="71"/>
      <c r="D91" s="32" t="s">
        <v>23</v>
      </c>
      <c r="E91" s="2">
        <f>SUM(F91:Q91)</f>
        <v>2509.4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2509.4</v>
      </c>
      <c r="P91" s="2">
        <v>0</v>
      </c>
      <c r="Q91" s="2">
        <v>0</v>
      </c>
      <c r="U91" s="14"/>
    </row>
    <row r="92" spans="1:21" ht="15.75" x14ac:dyDescent="0.25">
      <c r="A92" s="70"/>
      <c r="B92" s="70"/>
      <c r="C92" s="71"/>
      <c r="D92" s="32" t="s">
        <v>24</v>
      </c>
      <c r="E92" s="2">
        <f>SUM(F92:Q92)</f>
        <v>103.52632000000001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103.52632000000001</v>
      </c>
      <c r="P92" s="2">
        <v>0</v>
      </c>
      <c r="Q92" s="2">
        <v>0</v>
      </c>
      <c r="U92" s="14"/>
    </row>
    <row r="93" spans="1:21" ht="63" x14ac:dyDescent="0.25">
      <c r="A93" s="70"/>
      <c r="B93" s="70"/>
      <c r="C93" s="71"/>
      <c r="D93" s="32" t="s">
        <v>25</v>
      </c>
      <c r="E93" s="2">
        <f t="shared" ref="E93:E95" si="25">SUM(F93:Q93)</f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13"/>
      <c r="U93" s="13"/>
    </row>
    <row r="94" spans="1:21" ht="31.5" x14ac:dyDescent="0.25">
      <c r="A94" s="70"/>
      <c r="B94" s="70"/>
      <c r="C94" s="71"/>
      <c r="D94" s="32" t="s">
        <v>26</v>
      </c>
      <c r="E94" s="2">
        <f t="shared" si="25"/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21" ht="31.5" x14ac:dyDescent="0.25">
      <c r="A95" s="70"/>
      <c r="B95" s="70"/>
      <c r="C95" s="71"/>
      <c r="D95" s="32" t="s">
        <v>27</v>
      </c>
      <c r="E95" s="2">
        <f t="shared" si="25"/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21" ht="15.75" x14ac:dyDescent="0.25">
      <c r="A96" s="70">
        <v>4</v>
      </c>
      <c r="B96" s="70" t="s">
        <v>43</v>
      </c>
      <c r="C96" s="71" t="s">
        <v>40</v>
      </c>
      <c r="D96" s="32" t="s">
        <v>21</v>
      </c>
      <c r="E96" s="2">
        <f>SUM(E97:E102)</f>
        <v>0</v>
      </c>
      <c r="F96" s="2">
        <f>F97+F98+F99+F100+F101+F102</f>
        <v>0</v>
      </c>
      <c r="G96" s="2">
        <f t="shared" ref="G96:Q96" si="26">G97+G98+G99+G100+G101+G102</f>
        <v>0</v>
      </c>
      <c r="H96" s="2">
        <f t="shared" si="26"/>
        <v>0</v>
      </c>
      <c r="I96" s="2">
        <f t="shared" si="26"/>
        <v>0</v>
      </c>
      <c r="J96" s="2">
        <f t="shared" si="26"/>
        <v>0</v>
      </c>
      <c r="K96" s="2">
        <f t="shared" si="26"/>
        <v>0</v>
      </c>
      <c r="L96" s="2">
        <f t="shared" si="26"/>
        <v>0</v>
      </c>
      <c r="M96" s="2">
        <f t="shared" si="26"/>
        <v>0</v>
      </c>
      <c r="N96" s="2">
        <f t="shared" si="26"/>
        <v>0</v>
      </c>
      <c r="O96" s="2">
        <f t="shared" si="26"/>
        <v>0</v>
      </c>
      <c r="P96" s="2">
        <f t="shared" si="26"/>
        <v>0</v>
      </c>
      <c r="Q96" s="2">
        <f t="shared" si="26"/>
        <v>0</v>
      </c>
    </row>
    <row r="97" spans="1:17" ht="15.75" x14ac:dyDescent="0.25">
      <c r="A97" s="70"/>
      <c r="B97" s="70"/>
      <c r="C97" s="71"/>
      <c r="D97" s="32" t="s">
        <v>22</v>
      </c>
      <c r="E97" s="2">
        <f t="shared" ref="E97:E109" si="27">SUM(F97:Q97)</f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ht="15.75" x14ac:dyDescent="0.25">
      <c r="A98" s="70"/>
      <c r="B98" s="70"/>
      <c r="C98" s="71"/>
      <c r="D98" s="32" t="s">
        <v>23</v>
      </c>
      <c r="E98" s="2">
        <f t="shared" si="27"/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ht="15.75" x14ac:dyDescent="0.25">
      <c r="A99" s="70"/>
      <c r="B99" s="70"/>
      <c r="C99" s="71"/>
      <c r="D99" s="32" t="s">
        <v>24</v>
      </c>
      <c r="E99" s="2">
        <f t="shared" si="27"/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ht="63" x14ac:dyDescent="0.25">
      <c r="A100" s="70"/>
      <c r="B100" s="70"/>
      <c r="C100" s="71"/>
      <c r="D100" s="32" t="s">
        <v>25</v>
      </c>
      <c r="E100" s="2">
        <f t="shared" si="27"/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17" ht="31.5" x14ac:dyDescent="0.25">
      <c r="A101" s="70"/>
      <c r="B101" s="70"/>
      <c r="C101" s="71"/>
      <c r="D101" s="32" t="s">
        <v>26</v>
      </c>
      <c r="E101" s="2">
        <f t="shared" si="27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ht="31.5" x14ac:dyDescent="0.25">
      <c r="A102" s="70"/>
      <c r="B102" s="70"/>
      <c r="C102" s="71"/>
      <c r="D102" s="32" t="s">
        <v>27</v>
      </c>
      <c r="E102" s="2">
        <f t="shared" si="27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17" ht="15.75" x14ac:dyDescent="0.25">
      <c r="A103" s="70">
        <v>5</v>
      </c>
      <c r="B103" s="70" t="s">
        <v>44</v>
      </c>
      <c r="C103" s="71" t="s">
        <v>40</v>
      </c>
      <c r="D103" s="32" t="s">
        <v>21</v>
      </c>
      <c r="E103" s="2">
        <f>SUM(E104:E109)</f>
        <v>0</v>
      </c>
      <c r="F103" s="2">
        <f t="shared" ref="F103:Q103" si="28">SUM(F104:F109)</f>
        <v>0</v>
      </c>
      <c r="G103" s="2">
        <f t="shared" si="28"/>
        <v>0</v>
      </c>
      <c r="H103" s="2">
        <f t="shared" si="28"/>
        <v>0</v>
      </c>
      <c r="I103" s="2">
        <f t="shared" si="28"/>
        <v>0</v>
      </c>
      <c r="J103" s="2">
        <f t="shared" si="28"/>
        <v>0</v>
      </c>
      <c r="K103" s="2">
        <f t="shared" si="28"/>
        <v>0</v>
      </c>
      <c r="L103" s="2">
        <f t="shared" si="28"/>
        <v>0</v>
      </c>
      <c r="M103" s="2">
        <f t="shared" si="28"/>
        <v>0</v>
      </c>
      <c r="N103" s="2">
        <f t="shared" si="28"/>
        <v>0</v>
      </c>
      <c r="O103" s="2">
        <f t="shared" si="28"/>
        <v>0</v>
      </c>
      <c r="P103" s="2">
        <f t="shared" si="28"/>
        <v>0</v>
      </c>
      <c r="Q103" s="2">
        <f t="shared" si="28"/>
        <v>0</v>
      </c>
    </row>
    <row r="104" spans="1:17" ht="15.75" x14ac:dyDescent="0.25">
      <c r="A104" s="70"/>
      <c r="B104" s="70"/>
      <c r="C104" s="71"/>
      <c r="D104" s="32" t="s">
        <v>22</v>
      </c>
      <c r="E104" s="2">
        <f t="shared" si="27"/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ht="15.75" x14ac:dyDescent="0.25">
      <c r="A105" s="70"/>
      <c r="B105" s="70"/>
      <c r="C105" s="71"/>
      <c r="D105" s="32" t="s">
        <v>23</v>
      </c>
      <c r="E105" s="2">
        <f t="shared" si="27"/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17" ht="15.75" x14ac:dyDescent="0.25">
      <c r="A106" s="70"/>
      <c r="B106" s="70"/>
      <c r="C106" s="71"/>
      <c r="D106" s="32" t="s">
        <v>24</v>
      </c>
      <c r="E106" s="2">
        <f t="shared" si="27"/>
        <v>0</v>
      </c>
      <c r="F106" s="2">
        <v>0</v>
      </c>
      <c r="G106" s="2">
        <v>0</v>
      </c>
      <c r="H106" s="2">
        <v>0</v>
      </c>
      <c r="I106" s="2"/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ht="63" x14ac:dyDescent="0.25">
      <c r="A107" s="70"/>
      <c r="B107" s="70"/>
      <c r="C107" s="71"/>
      <c r="D107" s="32" t="s">
        <v>25</v>
      </c>
      <c r="E107" s="2">
        <f t="shared" si="27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ht="31.5" x14ac:dyDescent="0.25">
      <c r="A108" s="70"/>
      <c r="B108" s="70"/>
      <c r="C108" s="71"/>
      <c r="D108" s="32" t="s">
        <v>26</v>
      </c>
      <c r="E108" s="2">
        <f t="shared" si="27"/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ht="31.5" x14ac:dyDescent="0.25">
      <c r="A109" s="70"/>
      <c r="B109" s="70"/>
      <c r="C109" s="71"/>
      <c r="D109" s="32" t="s">
        <v>27</v>
      </c>
      <c r="E109" s="2">
        <f t="shared" si="27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ht="15.75" x14ac:dyDescent="0.25">
      <c r="A110" s="46">
        <v>6</v>
      </c>
      <c r="B110" s="70" t="s">
        <v>45</v>
      </c>
      <c r="C110" s="71" t="s">
        <v>40</v>
      </c>
      <c r="D110" s="32" t="s">
        <v>21</v>
      </c>
      <c r="E110" s="2">
        <f>SUM(F110:Q110)</f>
        <v>0</v>
      </c>
      <c r="F110" s="2">
        <f t="shared" ref="F110:Q110" si="29">SUM(F111:F116)</f>
        <v>0</v>
      </c>
      <c r="G110" s="2">
        <f t="shared" si="29"/>
        <v>0</v>
      </c>
      <c r="H110" s="2">
        <f t="shared" si="29"/>
        <v>0</v>
      </c>
      <c r="I110" s="2">
        <f t="shared" si="29"/>
        <v>0</v>
      </c>
      <c r="J110" s="2">
        <f t="shared" si="29"/>
        <v>0</v>
      </c>
      <c r="K110" s="2">
        <f t="shared" si="29"/>
        <v>0</v>
      </c>
      <c r="L110" s="2">
        <f t="shared" si="29"/>
        <v>0</v>
      </c>
      <c r="M110" s="2">
        <f t="shared" si="29"/>
        <v>0</v>
      </c>
      <c r="N110" s="2">
        <f t="shared" si="29"/>
        <v>0</v>
      </c>
      <c r="O110" s="2">
        <f t="shared" si="29"/>
        <v>0</v>
      </c>
      <c r="P110" s="2">
        <f t="shared" si="29"/>
        <v>0</v>
      </c>
      <c r="Q110" s="2">
        <f t="shared" si="29"/>
        <v>0</v>
      </c>
    </row>
    <row r="111" spans="1:17" ht="15.75" x14ac:dyDescent="0.25">
      <c r="A111" s="47"/>
      <c r="B111" s="70"/>
      <c r="C111" s="71"/>
      <c r="D111" s="32" t="s">
        <v>22</v>
      </c>
      <c r="E111" s="2">
        <f t="shared" ref="E111:E116" si="30">SUM(F111:Q111)</f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</row>
    <row r="112" spans="1:17" ht="15.75" x14ac:dyDescent="0.25">
      <c r="A112" s="47"/>
      <c r="B112" s="70"/>
      <c r="C112" s="71"/>
      <c r="D112" s="32" t="s">
        <v>23</v>
      </c>
      <c r="E112" s="2">
        <f t="shared" si="30"/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</row>
    <row r="113" spans="1:17" ht="15.75" x14ac:dyDescent="0.25">
      <c r="A113" s="47"/>
      <c r="B113" s="70"/>
      <c r="C113" s="71"/>
      <c r="D113" s="32" t="s">
        <v>24</v>
      </c>
      <c r="E113" s="2">
        <f t="shared" si="30"/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</row>
    <row r="114" spans="1:17" ht="63" x14ac:dyDescent="0.25">
      <c r="A114" s="47"/>
      <c r="B114" s="70"/>
      <c r="C114" s="71"/>
      <c r="D114" s="32" t="s">
        <v>25</v>
      </c>
      <c r="E114" s="2">
        <f t="shared" si="30"/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</row>
    <row r="115" spans="1:17" ht="31.5" x14ac:dyDescent="0.25">
      <c r="A115" s="47"/>
      <c r="B115" s="70"/>
      <c r="C115" s="71"/>
      <c r="D115" s="32" t="s">
        <v>26</v>
      </c>
      <c r="E115" s="2">
        <f t="shared" si="30"/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</row>
    <row r="116" spans="1:17" ht="31.5" x14ac:dyDescent="0.25">
      <c r="A116" s="48"/>
      <c r="B116" s="70"/>
      <c r="C116" s="71"/>
      <c r="D116" s="32" t="s">
        <v>27</v>
      </c>
      <c r="E116" s="2">
        <f t="shared" si="30"/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</row>
    <row r="117" spans="1:17" ht="15.75" x14ac:dyDescent="0.25">
      <c r="A117" s="46">
        <v>7</v>
      </c>
      <c r="B117" s="70" t="s">
        <v>46</v>
      </c>
      <c r="C117" s="71" t="s">
        <v>40</v>
      </c>
      <c r="D117" s="32" t="s">
        <v>21</v>
      </c>
      <c r="E117" s="2">
        <f>SUM(E118:E123)</f>
        <v>0</v>
      </c>
      <c r="F117" s="2">
        <f t="shared" ref="F117:Q117" si="31">SUM(F118:F123)</f>
        <v>0</v>
      </c>
      <c r="G117" s="2">
        <f t="shared" si="31"/>
        <v>0</v>
      </c>
      <c r="H117" s="2">
        <f t="shared" si="31"/>
        <v>0</v>
      </c>
      <c r="I117" s="2">
        <f t="shared" si="31"/>
        <v>0</v>
      </c>
      <c r="J117" s="2">
        <f t="shared" si="31"/>
        <v>0</v>
      </c>
      <c r="K117" s="2">
        <f t="shared" si="31"/>
        <v>0</v>
      </c>
      <c r="L117" s="2">
        <f t="shared" si="31"/>
        <v>0</v>
      </c>
      <c r="M117" s="2">
        <f t="shared" si="31"/>
        <v>0</v>
      </c>
      <c r="N117" s="2">
        <f t="shared" si="31"/>
        <v>0</v>
      </c>
      <c r="O117" s="2">
        <f t="shared" si="31"/>
        <v>0</v>
      </c>
      <c r="P117" s="2">
        <f t="shared" si="31"/>
        <v>0</v>
      </c>
      <c r="Q117" s="2">
        <f t="shared" si="31"/>
        <v>0</v>
      </c>
    </row>
    <row r="118" spans="1:17" ht="15.75" x14ac:dyDescent="0.25">
      <c r="A118" s="47"/>
      <c r="B118" s="70"/>
      <c r="C118" s="71"/>
      <c r="D118" s="32" t="s">
        <v>22</v>
      </c>
      <c r="E118" s="2">
        <f t="shared" ref="E118:E123" si="32">SUM(F118:Q118)</f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ht="15.75" x14ac:dyDescent="0.25">
      <c r="A119" s="47"/>
      <c r="B119" s="70"/>
      <c r="C119" s="71"/>
      <c r="D119" s="32" t="s">
        <v>23</v>
      </c>
      <c r="E119" s="2">
        <f t="shared" si="32"/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ht="15.75" x14ac:dyDescent="0.25">
      <c r="A120" s="47"/>
      <c r="B120" s="70"/>
      <c r="C120" s="71"/>
      <c r="D120" s="32" t="s">
        <v>24</v>
      </c>
      <c r="E120" s="2">
        <f t="shared" si="32"/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ht="63" x14ac:dyDescent="0.25">
      <c r="A121" s="47"/>
      <c r="B121" s="70"/>
      <c r="C121" s="71"/>
      <c r="D121" s="32" t="s">
        <v>25</v>
      </c>
      <c r="E121" s="2">
        <f t="shared" si="32"/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ht="31.5" x14ac:dyDescent="0.25">
      <c r="A122" s="47"/>
      <c r="B122" s="70"/>
      <c r="C122" s="71"/>
      <c r="D122" s="32" t="s">
        <v>26</v>
      </c>
      <c r="E122" s="2">
        <f t="shared" si="32"/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ht="31.5" x14ac:dyDescent="0.25">
      <c r="A123" s="48"/>
      <c r="B123" s="70"/>
      <c r="C123" s="71"/>
      <c r="D123" s="32" t="s">
        <v>27</v>
      </c>
      <c r="E123" s="2">
        <f t="shared" si="32"/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ht="15.75" x14ac:dyDescent="0.25">
      <c r="A124" s="46">
        <v>8</v>
      </c>
      <c r="B124" s="70" t="s">
        <v>47</v>
      </c>
      <c r="C124" s="71" t="s">
        <v>40</v>
      </c>
      <c r="D124" s="32" t="s">
        <v>21</v>
      </c>
      <c r="E124" s="2">
        <f>SUM(E125:E130)</f>
        <v>0</v>
      </c>
      <c r="F124" s="2">
        <f t="shared" ref="F124:Q124" si="33">SUM(F125:F130)</f>
        <v>0</v>
      </c>
      <c r="G124" s="2">
        <f t="shared" si="33"/>
        <v>0</v>
      </c>
      <c r="H124" s="2">
        <f t="shared" si="33"/>
        <v>0</v>
      </c>
      <c r="I124" s="2">
        <f t="shared" si="33"/>
        <v>0</v>
      </c>
      <c r="J124" s="2">
        <f t="shared" si="33"/>
        <v>0</v>
      </c>
      <c r="K124" s="2">
        <f t="shared" si="33"/>
        <v>0</v>
      </c>
      <c r="L124" s="2">
        <f t="shared" si="33"/>
        <v>0</v>
      </c>
      <c r="M124" s="2">
        <f t="shared" si="33"/>
        <v>0</v>
      </c>
      <c r="N124" s="2">
        <f t="shared" si="33"/>
        <v>0</v>
      </c>
      <c r="O124" s="2">
        <f t="shared" si="33"/>
        <v>0</v>
      </c>
      <c r="P124" s="2">
        <f t="shared" si="33"/>
        <v>0</v>
      </c>
      <c r="Q124" s="2">
        <f t="shared" si="33"/>
        <v>0</v>
      </c>
    </row>
    <row r="125" spans="1:17" ht="15.75" x14ac:dyDescent="0.25">
      <c r="A125" s="47"/>
      <c r="B125" s="70"/>
      <c r="C125" s="71"/>
      <c r="D125" s="32" t="s">
        <v>22</v>
      </c>
      <c r="E125" s="2">
        <f t="shared" ref="E125:E130" si="34">SUM(F125:Q125)</f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ht="15.75" x14ac:dyDescent="0.25">
      <c r="A126" s="47"/>
      <c r="B126" s="70"/>
      <c r="C126" s="71"/>
      <c r="D126" s="32" t="s">
        <v>23</v>
      </c>
      <c r="E126" s="2">
        <f t="shared" si="34"/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ht="15.75" x14ac:dyDescent="0.25">
      <c r="A127" s="47"/>
      <c r="B127" s="70"/>
      <c r="C127" s="71"/>
      <c r="D127" s="32" t="s">
        <v>24</v>
      </c>
      <c r="E127" s="2">
        <f t="shared" si="34"/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ht="63" x14ac:dyDescent="0.25">
      <c r="A128" s="47"/>
      <c r="B128" s="70"/>
      <c r="C128" s="71"/>
      <c r="D128" s="32" t="s">
        <v>25</v>
      </c>
      <c r="E128" s="2">
        <f t="shared" si="34"/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21" ht="31.5" x14ac:dyDescent="0.25">
      <c r="A129" s="47"/>
      <c r="B129" s="70"/>
      <c r="C129" s="71"/>
      <c r="D129" s="32" t="s">
        <v>26</v>
      </c>
      <c r="E129" s="2">
        <f t="shared" si="34"/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21" ht="31.5" x14ac:dyDescent="0.25">
      <c r="A130" s="48"/>
      <c r="B130" s="70"/>
      <c r="C130" s="71"/>
      <c r="D130" s="32" t="s">
        <v>27</v>
      </c>
      <c r="E130" s="2">
        <f t="shared" si="34"/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/>
    </row>
    <row r="131" spans="1:21" ht="15.75" x14ac:dyDescent="0.25">
      <c r="A131" s="46">
        <v>9</v>
      </c>
      <c r="B131" s="70" t="s">
        <v>48</v>
      </c>
      <c r="C131" s="71" t="s">
        <v>40</v>
      </c>
      <c r="D131" s="32" t="s">
        <v>21</v>
      </c>
      <c r="E131" s="2">
        <f>SUM(E132:E137)</f>
        <v>0</v>
      </c>
      <c r="F131" s="2">
        <f t="shared" ref="F131:Q131" si="35">SUM(F132:F137)</f>
        <v>0</v>
      </c>
      <c r="G131" s="2">
        <f t="shared" si="35"/>
        <v>0</v>
      </c>
      <c r="H131" s="2">
        <f t="shared" si="35"/>
        <v>0</v>
      </c>
      <c r="I131" s="2">
        <f t="shared" si="35"/>
        <v>0</v>
      </c>
      <c r="J131" s="2">
        <f t="shared" si="35"/>
        <v>0</v>
      </c>
      <c r="K131" s="2">
        <f t="shared" si="35"/>
        <v>0</v>
      </c>
      <c r="L131" s="2">
        <f t="shared" si="35"/>
        <v>0</v>
      </c>
      <c r="M131" s="2">
        <f t="shared" si="35"/>
        <v>0</v>
      </c>
      <c r="N131" s="2">
        <f t="shared" si="35"/>
        <v>0</v>
      </c>
      <c r="O131" s="2">
        <f t="shared" si="35"/>
        <v>0</v>
      </c>
      <c r="P131" s="2">
        <f t="shared" si="35"/>
        <v>0</v>
      </c>
      <c r="Q131" s="2">
        <f t="shared" si="35"/>
        <v>0</v>
      </c>
    </row>
    <row r="132" spans="1:21" ht="15.75" x14ac:dyDescent="0.25">
      <c r="A132" s="47"/>
      <c r="B132" s="70"/>
      <c r="C132" s="71"/>
      <c r="D132" s="32" t="s">
        <v>22</v>
      </c>
      <c r="E132" s="2">
        <f t="shared" ref="E132:E137" si="36">SUM(F132:Q132)</f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21" ht="15.75" x14ac:dyDescent="0.25">
      <c r="A133" s="47"/>
      <c r="B133" s="70"/>
      <c r="C133" s="71"/>
      <c r="D133" s="32" t="s">
        <v>23</v>
      </c>
      <c r="E133" s="2">
        <f t="shared" si="36"/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</row>
    <row r="134" spans="1:21" ht="15.75" x14ac:dyDescent="0.25">
      <c r="A134" s="47"/>
      <c r="B134" s="70"/>
      <c r="C134" s="71"/>
      <c r="D134" s="32" t="s">
        <v>24</v>
      </c>
      <c r="E134" s="2">
        <f t="shared" si="36"/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</row>
    <row r="135" spans="1:21" ht="63" x14ac:dyDescent="0.25">
      <c r="A135" s="47"/>
      <c r="B135" s="70"/>
      <c r="C135" s="71"/>
      <c r="D135" s="32" t="s">
        <v>25</v>
      </c>
      <c r="E135" s="2">
        <f t="shared" si="36"/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</row>
    <row r="136" spans="1:21" ht="31.5" x14ac:dyDescent="0.25">
      <c r="A136" s="47"/>
      <c r="B136" s="70"/>
      <c r="C136" s="71"/>
      <c r="D136" s="32" t="s">
        <v>26</v>
      </c>
      <c r="E136" s="2">
        <f t="shared" si="36"/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</row>
    <row r="137" spans="1:21" ht="31.5" x14ac:dyDescent="0.25">
      <c r="A137" s="48"/>
      <c r="B137" s="70"/>
      <c r="C137" s="71"/>
      <c r="D137" s="32" t="s">
        <v>27</v>
      </c>
      <c r="E137" s="2">
        <f t="shared" si="36"/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</row>
    <row r="138" spans="1:21" ht="15.75" x14ac:dyDescent="0.25">
      <c r="A138" s="72" t="s">
        <v>49</v>
      </c>
      <c r="B138" s="73"/>
      <c r="C138" s="74"/>
      <c r="D138" s="32" t="s">
        <v>21</v>
      </c>
      <c r="E138" s="2">
        <f>SUM(E139:E144)</f>
        <v>31199.226320000002</v>
      </c>
      <c r="F138" s="2">
        <f t="shared" ref="F138:Q143" si="37">SUM(F75,F82,F89,F96,F103,F117,F124,F131,F110)</f>
        <v>0</v>
      </c>
      <c r="G138" s="2">
        <f t="shared" si="37"/>
        <v>0</v>
      </c>
      <c r="H138" s="2">
        <f t="shared" si="37"/>
        <v>0</v>
      </c>
      <c r="I138" s="2">
        <f t="shared" si="37"/>
        <v>0</v>
      </c>
      <c r="J138" s="2">
        <f t="shared" si="37"/>
        <v>0</v>
      </c>
      <c r="K138" s="2">
        <f t="shared" si="37"/>
        <v>0</v>
      </c>
      <c r="L138" s="2">
        <f t="shared" si="37"/>
        <v>0</v>
      </c>
      <c r="M138" s="2">
        <f t="shared" si="37"/>
        <v>0</v>
      </c>
      <c r="N138" s="2">
        <f t="shared" si="37"/>
        <v>0</v>
      </c>
      <c r="O138" s="2">
        <f t="shared" si="37"/>
        <v>31199.226320000002</v>
      </c>
      <c r="P138" s="2">
        <f t="shared" si="37"/>
        <v>0</v>
      </c>
      <c r="Q138" s="2">
        <f t="shared" si="37"/>
        <v>0</v>
      </c>
      <c r="U138" s="14"/>
    </row>
    <row r="139" spans="1:21" ht="15.75" x14ac:dyDescent="0.25">
      <c r="A139" s="75"/>
      <c r="B139" s="76"/>
      <c r="C139" s="77"/>
      <c r="D139" s="32" t="s">
        <v>22</v>
      </c>
      <c r="E139" s="2">
        <f>SUM(F139:Q139)</f>
        <v>28586.3</v>
      </c>
      <c r="F139" s="2">
        <f t="shared" si="37"/>
        <v>0</v>
      </c>
      <c r="G139" s="2">
        <f t="shared" si="37"/>
        <v>0</v>
      </c>
      <c r="H139" s="2">
        <f t="shared" si="37"/>
        <v>0</v>
      </c>
      <c r="I139" s="2">
        <f t="shared" si="37"/>
        <v>0</v>
      </c>
      <c r="J139" s="2">
        <f t="shared" si="37"/>
        <v>0</v>
      </c>
      <c r="K139" s="2">
        <f t="shared" si="37"/>
        <v>0</v>
      </c>
      <c r="L139" s="2">
        <f t="shared" si="37"/>
        <v>0</v>
      </c>
      <c r="M139" s="2">
        <f t="shared" si="37"/>
        <v>0</v>
      </c>
      <c r="N139" s="2">
        <f t="shared" si="37"/>
        <v>0</v>
      </c>
      <c r="O139" s="2">
        <f t="shared" si="37"/>
        <v>28586.3</v>
      </c>
      <c r="P139" s="2">
        <f t="shared" si="37"/>
        <v>0</v>
      </c>
      <c r="Q139" s="2">
        <f t="shared" si="37"/>
        <v>0</v>
      </c>
      <c r="U139" s="14"/>
    </row>
    <row r="140" spans="1:21" ht="15.75" x14ac:dyDescent="0.25">
      <c r="A140" s="75"/>
      <c r="B140" s="76"/>
      <c r="C140" s="77"/>
      <c r="D140" s="32" t="s">
        <v>23</v>
      </c>
      <c r="E140" s="2">
        <f t="shared" ref="E140:E144" si="38">SUM(F140:Q140)</f>
        <v>2509.4</v>
      </c>
      <c r="F140" s="2">
        <f t="shared" si="37"/>
        <v>0</v>
      </c>
      <c r="G140" s="2">
        <f t="shared" si="37"/>
        <v>0</v>
      </c>
      <c r="H140" s="2">
        <f t="shared" si="37"/>
        <v>0</v>
      </c>
      <c r="I140" s="2">
        <f t="shared" si="37"/>
        <v>0</v>
      </c>
      <c r="J140" s="2">
        <f t="shared" si="37"/>
        <v>0</v>
      </c>
      <c r="K140" s="2">
        <f t="shared" si="37"/>
        <v>0</v>
      </c>
      <c r="L140" s="2">
        <f t="shared" si="37"/>
        <v>0</v>
      </c>
      <c r="M140" s="2">
        <f t="shared" si="37"/>
        <v>0</v>
      </c>
      <c r="N140" s="2">
        <f t="shared" si="37"/>
        <v>0</v>
      </c>
      <c r="O140" s="2">
        <f t="shared" si="37"/>
        <v>2509.4</v>
      </c>
      <c r="P140" s="2">
        <f t="shared" si="37"/>
        <v>0</v>
      </c>
      <c r="Q140" s="2">
        <f t="shared" si="37"/>
        <v>0</v>
      </c>
      <c r="U140" s="14"/>
    </row>
    <row r="141" spans="1:21" ht="15.75" x14ac:dyDescent="0.25">
      <c r="A141" s="75"/>
      <c r="B141" s="76"/>
      <c r="C141" s="77"/>
      <c r="D141" s="32" t="s">
        <v>24</v>
      </c>
      <c r="E141" s="2">
        <f t="shared" si="38"/>
        <v>103.52632000000001</v>
      </c>
      <c r="F141" s="2">
        <f>SUM(F78,F85,F92,F99,F106,F120,F127,F134,F113)</f>
        <v>0</v>
      </c>
      <c r="G141" s="2">
        <f t="shared" si="37"/>
        <v>0</v>
      </c>
      <c r="H141" s="2">
        <f t="shared" si="37"/>
        <v>0</v>
      </c>
      <c r="I141" s="2">
        <f t="shared" si="37"/>
        <v>0</v>
      </c>
      <c r="J141" s="2">
        <f t="shared" si="37"/>
        <v>0</v>
      </c>
      <c r="K141" s="2">
        <f t="shared" si="37"/>
        <v>0</v>
      </c>
      <c r="L141" s="2">
        <f t="shared" si="37"/>
        <v>0</v>
      </c>
      <c r="M141" s="2">
        <f t="shared" si="37"/>
        <v>0</v>
      </c>
      <c r="N141" s="2">
        <f t="shared" si="37"/>
        <v>0</v>
      </c>
      <c r="O141" s="2">
        <f t="shared" si="37"/>
        <v>103.52632000000001</v>
      </c>
      <c r="P141" s="2">
        <f t="shared" si="37"/>
        <v>0</v>
      </c>
      <c r="Q141" s="2">
        <f t="shared" si="37"/>
        <v>0</v>
      </c>
      <c r="U141" s="14"/>
    </row>
    <row r="142" spans="1:21" ht="63" x14ac:dyDescent="0.25">
      <c r="A142" s="75"/>
      <c r="B142" s="76"/>
      <c r="C142" s="77"/>
      <c r="D142" s="32" t="s">
        <v>25</v>
      </c>
      <c r="E142" s="2">
        <f t="shared" si="38"/>
        <v>0</v>
      </c>
      <c r="F142" s="2">
        <f t="shared" si="37"/>
        <v>0</v>
      </c>
      <c r="G142" s="2">
        <f t="shared" si="37"/>
        <v>0</v>
      </c>
      <c r="H142" s="2">
        <f t="shared" si="37"/>
        <v>0</v>
      </c>
      <c r="I142" s="2">
        <f t="shared" si="37"/>
        <v>0</v>
      </c>
      <c r="J142" s="2">
        <f t="shared" si="37"/>
        <v>0</v>
      </c>
      <c r="K142" s="2">
        <f t="shared" si="37"/>
        <v>0</v>
      </c>
      <c r="L142" s="2">
        <f t="shared" si="37"/>
        <v>0</v>
      </c>
      <c r="M142" s="2">
        <f t="shared" si="37"/>
        <v>0</v>
      </c>
      <c r="N142" s="2">
        <f t="shared" si="37"/>
        <v>0</v>
      </c>
      <c r="O142" s="2">
        <f t="shared" si="37"/>
        <v>0</v>
      </c>
      <c r="P142" s="2">
        <f t="shared" si="37"/>
        <v>0</v>
      </c>
      <c r="Q142" s="2">
        <f t="shared" si="37"/>
        <v>0</v>
      </c>
      <c r="U142" s="14"/>
    </row>
    <row r="143" spans="1:21" ht="31.5" x14ac:dyDescent="0.25">
      <c r="A143" s="75"/>
      <c r="B143" s="76"/>
      <c r="C143" s="77"/>
      <c r="D143" s="32" t="s">
        <v>26</v>
      </c>
      <c r="E143" s="2">
        <f t="shared" si="38"/>
        <v>0</v>
      </c>
      <c r="F143" s="2">
        <f t="shared" si="37"/>
        <v>0</v>
      </c>
      <c r="G143" s="2">
        <f t="shared" si="37"/>
        <v>0</v>
      </c>
      <c r="H143" s="2">
        <f t="shared" si="37"/>
        <v>0</v>
      </c>
      <c r="I143" s="2">
        <f t="shared" si="37"/>
        <v>0</v>
      </c>
      <c r="J143" s="2">
        <f t="shared" si="37"/>
        <v>0</v>
      </c>
      <c r="K143" s="2">
        <f t="shared" si="37"/>
        <v>0</v>
      </c>
      <c r="L143" s="2">
        <f t="shared" si="37"/>
        <v>0</v>
      </c>
      <c r="M143" s="2">
        <f t="shared" si="37"/>
        <v>0</v>
      </c>
      <c r="N143" s="2">
        <f t="shared" si="37"/>
        <v>0</v>
      </c>
      <c r="O143" s="2">
        <f t="shared" si="37"/>
        <v>0</v>
      </c>
      <c r="P143" s="2">
        <f t="shared" si="37"/>
        <v>0</v>
      </c>
      <c r="Q143" s="2">
        <f t="shared" si="37"/>
        <v>0</v>
      </c>
      <c r="U143" s="14"/>
    </row>
    <row r="144" spans="1:21" ht="31.5" x14ac:dyDescent="0.25">
      <c r="A144" s="78"/>
      <c r="B144" s="79"/>
      <c r="C144" s="80"/>
      <c r="D144" s="32" t="s">
        <v>27</v>
      </c>
      <c r="E144" s="2">
        <f t="shared" si="38"/>
        <v>0</v>
      </c>
      <c r="F144" s="2">
        <f t="shared" ref="F144:Q144" si="39">SUM(F81,F88,F95,F102,F109,F123,F130,F137)</f>
        <v>0</v>
      </c>
      <c r="G144" s="2">
        <f t="shared" si="39"/>
        <v>0</v>
      </c>
      <c r="H144" s="2">
        <f t="shared" si="39"/>
        <v>0</v>
      </c>
      <c r="I144" s="2">
        <f t="shared" si="39"/>
        <v>0</v>
      </c>
      <c r="J144" s="2">
        <f t="shared" si="39"/>
        <v>0</v>
      </c>
      <c r="K144" s="2">
        <f t="shared" si="39"/>
        <v>0</v>
      </c>
      <c r="L144" s="2">
        <f t="shared" si="39"/>
        <v>0</v>
      </c>
      <c r="M144" s="2">
        <f t="shared" si="39"/>
        <v>0</v>
      </c>
      <c r="N144" s="2">
        <f t="shared" si="39"/>
        <v>0</v>
      </c>
      <c r="O144" s="2">
        <f t="shared" si="39"/>
        <v>0</v>
      </c>
      <c r="P144" s="2">
        <f t="shared" si="39"/>
        <v>0</v>
      </c>
      <c r="Q144" s="2">
        <f t="shared" si="39"/>
        <v>0</v>
      </c>
      <c r="U144" s="14"/>
    </row>
    <row r="145" spans="1:21" ht="15.75" x14ac:dyDescent="0.25">
      <c r="A145" s="70">
        <v>1</v>
      </c>
      <c r="B145" s="70" t="s">
        <v>50</v>
      </c>
      <c r="C145" s="71" t="s">
        <v>51</v>
      </c>
      <c r="D145" s="32" t="s">
        <v>21</v>
      </c>
      <c r="E145" s="2">
        <f>SUM(E146:E151)</f>
        <v>25414.02247</v>
      </c>
      <c r="F145" s="2">
        <f>F146+F147+F148+F149+F150+F151</f>
        <v>0</v>
      </c>
      <c r="G145" s="2">
        <f t="shared" ref="G145:Q145" si="40">G146+G147+G148+G149+G150+G151</f>
        <v>0</v>
      </c>
      <c r="H145" s="2">
        <f t="shared" si="40"/>
        <v>0</v>
      </c>
      <c r="I145" s="2">
        <f t="shared" si="40"/>
        <v>0</v>
      </c>
      <c r="J145" s="2">
        <f t="shared" si="40"/>
        <v>0</v>
      </c>
      <c r="K145" s="2">
        <f t="shared" si="40"/>
        <v>0</v>
      </c>
      <c r="L145" s="2">
        <f t="shared" si="40"/>
        <v>0</v>
      </c>
      <c r="M145" s="2">
        <f t="shared" si="40"/>
        <v>0</v>
      </c>
      <c r="N145" s="2">
        <f t="shared" si="40"/>
        <v>0</v>
      </c>
      <c r="O145" s="2">
        <f t="shared" si="40"/>
        <v>0</v>
      </c>
      <c r="P145" s="2">
        <f t="shared" si="40"/>
        <v>0</v>
      </c>
      <c r="Q145" s="2">
        <f t="shared" si="40"/>
        <v>25414.02247</v>
      </c>
    </row>
    <row r="146" spans="1:21" ht="15.75" x14ac:dyDescent="0.25">
      <c r="A146" s="70"/>
      <c r="B146" s="70"/>
      <c r="C146" s="71"/>
      <c r="D146" s="32" t="s">
        <v>22</v>
      </c>
      <c r="E146" s="2">
        <f>SUM(F146:Q146)</f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21" ht="15.75" x14ac:dyDescent="0.25">
      <c r="A147" s="70"/>
      <c r="B147" s="70"/>
      <c r="C147" s="71"/>
      <c r="D147" s="32" t="s">
        <v>23</v>
      </c>
      <c r="E147" s="2">
        <f t="shared" ref="E147:E151" si="41">SUM(F147:Q147)</f>
        <v>15603.5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15603.5</v>
      </c>
      <c r="T147" s="14"/>
    </row>
    <row r="148" spans="1:21" ht="15.75" x14ac:dyDescent="0.25">
      <c r="A148" s="70"/>
      <c r="B148" s="70"/>
      <c r="C148" s="71"/>
      <c r="D148" s="32" t="s">
        <v>24</v>
      </c>
      <c r="E148" s="2">
        <f t="shared" si="41"/>
        <v>9810.5224699999999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9810.5224699999999</v>
      </c>
      <c r="T148" s="14"/>
      <c r="U148" s="14"/>
    </row>
    <row r="149" spans="1:21" ht="63" x14ac:dyDescent="0.25">
      <c r="A149" s="70"/>
      <c r="B149" s="70"/>
      <c r="C149" s="71"/>
      <c r="D149" s="32" t="s">
        <v>25</v>
      </c>
      <c r="E149" s="2">
        <f t="shared" si="41"/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21" ht="31.5" x14ac:dyDescent="0.25">
      <c r="A150" s="70"/>
      <c r="B150" s="70"/>
      <c r="C150" s="71"/>
      <c r="D150" s="32" t="s">
        <v>26</v>
      </c>
      <c r="E150" s="2">
        <f t="shared" si="41"/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T150" s="13"/>
    </row>
    <row r="151" spans="1:21" ht="31.5" x14ac:dyDescent="0.25">
      <c r="A151" s="70"/>
      <c r="B151" s="70"/>
      <c r="C151" s="71"/>
      <c r="D151" s="32" t="s">
        <v>27</v>
      </c>
      <c r="E151" s="2">
        <f t="shared" si="41"/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21" ht="15.75" x14ac:dyDescent="0.25">
      <c r="A152" s="46">
        <v>2</v>
      </c>
      <c r="B152" s="46" t="s">
        <v>52</v>
      </c>
      <c r="C152" s="49" t="s">
        <v>53</v>
      </c>
      <c r="D152" s="32" t="s">
        <v>21</v>
      </c>
      <c r="E152" s="5">
        <f>SUM(E153:E158)</f>
        <v>19197.844720000001</v>
      </c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>
        <f>P158</f>
        <v>0</v>
      </c>
      <c r="Q152" s="6"/>
    </row>
    <row r="153" spans="1:21" ht="15.75" x14ac:dyDescent="0.25">
      <c r="A153" s="47"/>
      <c r="B153" s="47"/>
      <c r="C153" s="50"/>
      <c r="D153" s="32" t="s">
        <v>22</v>
      </c>
      <c r="E153" s="2">
        <f>SUM(F153:Q153)</f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21" ht="15.75" x14ac:dyDescent="0.25">
      <c r="A154" s="47"/>
      <c r="B154" s="47"/>
      <c r="C154" s="50"/>
      <c r="D154" s="32" t="s">
        <v>23</v>
      </c>
      <c r="E154" s="2">
        <f t="shared" ref="E154:E158" si="42">SUM(F154:Q154)</f>
        <v>0</v>
      </c>
      <c r="F154" s="2">
        <v>0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21" ht="15.75" x14ac:dyDescent="0.25">
      <c r="A155" s="47"/>
      <c r="B155" s="47"/>
      <c r="C155" s="50"/>
      <c r="D155" s="32" t="s">
        <v>24</v>
      </c>
      <c r="E155" s="2">
        <f t="shared" si="42"/>
        <v>19197.844720000001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19197.844720000001</v>
      </c>
      <c r="U155" s="13"/>
    </row>
    <row r="156" spans="1:21" ht="63" x14ac:dyDescent="0.25">
      <c r="A156" s="47"/>
      <c r="B156" s="47"/>
      <c r="C156" s="50"/>
      <c r="D156" s="32" t="s">
        <v>25</v>
      </c>
      <c r="E156" s="2">
        <f t="shared" si="42"/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</row>
    <row r="157" spans="1:21" ht="31.5" x14ac:dyDescent="0.25">
      <c r="A157" s="47"/>
      <c r="B157" s="47"/>
      <c r="C157" s="50"/>
      <c r="D157" s="32" t="s">
        <v>26</v>
      </c>
      <c r="E157" s="2">
        <f t="shared" si="42"/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</row>
    <row r="158" spans="1:21" ht="31.5" x14ac:dyDescent="0.25">
      <c r="A158" s="48"/>
      <c r="B158" s="48"/>
      <c r="C158" s="51"/>
      <c r="D158" s="32" t="s">
        <v>27</v>
      </c>
      <c r="E158" s="2">
        <f t="shared" si="42"/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21" ht="15.75" x14ac:dyDescent="0.25">
      <c r="A159" s="52" t="s">
        <v>54</v>
      </c>
      <c r="B159" s="53"/>
      <c r="C159" s="54"/>
      <c r="D159" s="32" t="s">
        <v>21</v>
      </c>
      <c r="E159" s="2">
        <f>SUM(E160:E165)</f>
        <v>44611.867190000004</v>
      </c>
      <c r="F159" s="2">
        <f>F160+F161+F162+F163+F164+F165</f>
        <v>0</v>
      </c>
      <c r="G159" s="2">
        <f t="shared" ref="G159:Q159" si="43">G160+G161+G162+G163+G164+G165</f>
        <v>0</v>
      </c>
      <c r="H159" s="2">
        <f t="shared" si="43"/>
        <v>0</v>
      </c>
      <c r="I159" s="2">
        <f t="shared" si="43"/>
        <v>0</v>
      </c>
      <c r="J159" s="2">
        <f t="shared" si="43"/>
        <v>0</v>
      </c>
      <c r="K159" s="2">
        <f t="shared" si="43"/>
        <v>0</v>
      </c>
      <c r="L159" s="2">
        <f t="shared" si="43"/>
        <v>0</v>
      </c>
      <c r="M159" s="2">
        <f t="shared" si="43"/>
        <v>0</v>
      </c>
      <c r="N159" s="2">
        <f t="shared" si="43"/>
        <v>0</v>
      </c>
      <c r="O159" s="2">
        <f t="shared" si="43"/>
        <v>0</v>
      </c>
      <c r="P159" s="2">
        <f t="shared" si="43"/>
        <v>0</v>
      </c>
      <c r="Q159" s="2">
        <f t="shared" si="43"/>
        <v>44611.867190000004</v>
      </c>
      <c r="U159" s="14"/>
    </row>
    <row r="160" spans="1:21" ht="15.75" x14ac:dyDescent="0.25">
      <c r="A160" s="55"/>
      <c r="B160" s="56"/>
      <c r="C160" s="57"/>
      <c r="D160" s="32" t="s">
        <v>22</v>
      </c>
      <c r="E160" s="2">
        <f t="shared" ref="E160:E165" si="44">E153+E146</f>
        <v>0</v>
      </c>
      <c r="F160" s="2">
        <f>F146+F153</f>
        <v>0</v>
      </c>
      <c r="G160" s="2">
        <f t="shared" ref="G160:Q160" si="45">G146+G153</f>
        <v>0</v>
      </c>
      <c r="H160" s="2">
        <f t="shared" si="45"/>
        <v>0</v>
      </c>
      <c r="I160" s="2">
        <f t="shared" si="45"/>
        <v>0</v>
      </c>
      <c r="J160" s="2">
        <f t="shared" si="45"/>
        <v>0</v>
      </c>
      <c r="K160" s="2">
        <f t="shared" si="45"/>
        <v>0</v>
      </c>
      <c r="L160" s="2">
        <f t="shared" si="45"/>
        <v>0</v>
      </c>
      <c r="M160" s="2">
        <f t="shared" si="45"/>
        <v>0</v>
      </c>
      <c r="N160" s="2">
        <f t="shared" si="45"/>
        <v>0</v>
      </c>
      <c r="O160" s="2">
        <f t="shared" si="45"/>
        <v>0</v>
      </c>
      <c r="P160" s="2">
        <f t="shared" si="45"/>
        <v>0</v>
      </c>
      <c r="Q160" s="2">
        <f t="shared" si="45"/>
        <v>0</v>
      </c>
      <c r="U160" s="14"/>
    </row>
    <row r="161" spans="1:21" ht="15.75" x14ac:dyDescent="0.25">
      <c r="A161" s="55"/>
      <c r="B161" s="56"/>
      <c r="C161" s="57"/>
      <c r="D161" s="32" t="s">
        <v>23</v>
      </c>
      <c r="E161" s="2">
        <f t="shared" si="44"/>
        <v>15603.5</v>
      </c>
      <c r="F161" s="2">
        <f t="shared" ref="F161:Q165" si="46">F147+F154</f>
        <v>0</v>
      </c>
      <c r="G161" s="2">
        <f t="shared" si="46"/>
        <v>0</v>
      </c>
      <c r="H161" s="2">
        <f t="shared" si="46"/>
        <v>0</v>
      </c>
      <c r="I161" s="2">
        <f t="shared" si="46"/>
        <v>0</v>
      </c>
      <c r="J161" s="2">
        <f t="shared" si="46"/>
        <v>0</v>
      </c>
      <c r="K161" s="2">
        <f t="shared" si="46"/>
        <v>0</v>
      </c>
      <c r="L161" s="2">
        <f t="shared" si="46"/>
        <v>0</v>
      </c>
      <c r="M161" s="2">
        <f t="shared" si="46"/>
        <v>0</v>
      </c>
      <c r="N161" s="2">
        <f t="shared" si="46"/>
        <v>0</v>
      </c>
      <c r="O161" s="2">
        <f t="shared" si="46"/>
        <v>0</v>
      </c>
      <c r="P161" s="2">
        <f t="shared" si="46"/>
        <v>0</v>
      </c>
      <c r="Q161" s="2">
        <f t="shared" si="46"/>
        <v>15603.5</v>
      </c>
      <c r="U161" s="14"/>
    </row>
    <row r="162" spans="1:21" ht="15.75" x14ac:dyDescent="0.25">
      <c r="A162" s="55"/>
      <c r="B162" s="56"/>
      <c r="C162" s="57"/>
      <c r="D162" s="32" t="s">
        <v>24</v>
      </c>
      <c r="E162" s="2">
        <f t="shared" si="44"/>
        <v>29008.367190000001</v>
      </c>
      <c r="F162" s="2">
        <f t="shared" si="46"/>
        <v>0</v>
      </c>
      <c r="G162" s="2">
        <f t="shared" si="46"/>
        <v>0</v>
      </c>
      <c r="H162" s="2">
        <f t="shared" si="46"/>
        <v>0</v>
      </c>
      <c r="I162" s="2">
        <f t="shared" si="46"/>
        <v>0</v>
      </c>
      <c r="J162" s="2">
        <f t="shared" si="46"/>
        <v>0</v>
      </c>
      <c r="K162" s="2">
        <f t="shared" si="46"/>
        <v>0</v>
      </c>
      <c r="L162" s="2">
        <f t="shared" si="46"/>
        <v>0</v>
      </c>
      <c r="M162" s="2">
        <f t="shared" si="46"/>
        <v>0</v>
      </c>
      <c r="N162" s="2">
        <f t="shared" si="46"/>
        <v>0</v>
      </c>
      <c r="O162" s="2">
        <f t="shared" si="46"/>
        <v>0</v>
      </c>
      <c r="P162" s="2">
        <f t="shared" si="46"/>
        <v>0</v>
      </c>
      <c r="Q162" s="2">
        <f t="shared" si="46"/>
        <v>29008.367190000001</v>
      </c>
      <c r="U162" s="14"/>
    </row>
    <row r="163" spans="1:21" ht="63" x14ac:dyDescent="0.25">
      <c r="A163" s="55"/>
      <c r="B163" s="56"/>
      <c r="C163" s="57"/>
      <c r="D163" s="32" t="s">
        <v>25</v>
      </c>
      <c r="E163" s="2">
        <f t="shared" si="44"/>
        <v>0</v>
      </c>
      <c r="F163" s="2">
        <f t="shared" si="46"/>
        <v>0</v>
      </c>
      <c r="G163" s="2">
        <f t="shared" si="46"/>
        <v>0</v>
      </c>
      <c r="H163" s="2">
        <f t="shared" si="46"/>
        <v>0</v>
      </c>
      <c r="I163" s="2">
        <f t="shared" si="46"/>
        <v>0</v>
      </c>
      <c r="J163" s="2">
        <f t="shared" si="46"/>
        <v>0</v>
      </c>
      <c r="K163" s="2">
        <f t="shared" si="46"/>
        <v>0</v>
      </c>
      <c r="L163" s="2">
        <f t="shared" si="46"/>
        <v>0</v>
      </c>
      <c r="M163" s="2">
        <f t="shared" si="46"/>
        <v>0</v>
      </c>
      <c r="N163" s="2">
        <f t="shared" si="46"/>
        <v>0</v>
      </c>
      <c r="O163" s="2">
        <f t="shared" si="46"/>
        <v>0</v>
      </c>
      <c r="P163" s="2">
        <f t="shared" si="46"/>
        <v>0</v>
      </c>
      <c r="Q163" s="2">
        <f t="shared" si="46"/>
        <v>0</v>
      </c>
      <c r="U163" s="14"/>
    </row>
    <row r="164" spans="1:21" ht="31.5" x14ac:dyDescent="0.25">
      <c r="A164" s="55"/>
      <c r="B164" s="56"/>
      <c r="C164" s="57"/>
      <c r="D164" s="32" t="s">
        <v>26</v>
      </c>
      <c r="E164" s="2">
        <f t="shared" si="44"/>
        <v>0</v>
      </c>
      <c r="F164" s="2">
        <f t="shared" si="46"/>
        <v>0</v>
      </c>
      <c r="G164" s="2">
        <f t="shared" si="46"/>
        <v>0</v>
      </c>
      <c r="H164" s="2">
        <f t="shared" si="46"/>
        <v>0</v>
      </c>
      <c r="I164" s="2">
        <f t="shared" si="46"/>
        <v>0</v>
      </c>
      <c r="J164" s="2">
        <f t="shared" si="46"/>
        <v>0</v>
      </c>
      <c r="K164" s="2">
        <f t="shared" si="46"/>
        <v>0</v>
      </c>
      <c r="L164" s="2">
        <f t="shared" si="46"/>
        <v>0</v>
      </c>
      <c r="M164" s="2">
        <f t="shared" si="46"/>
        <v>0</v>
      </c>
      <c r="N164" s="2">
        <f t="shared" si="46"/>
        <v>0</v>
      </c>
      <c r="O164" s="2">
        <f t="shared" si="46"/>
        <v>0</v>
      </c>
      <c r="P164" s="2">
        <f t="shared" si="46"/>
        <v>0</v>
      </c>
      <c r="Q164" s="2">
        <f t="shared" si="46"/>
        <v>0</v>
      </c>
      <c r="U164" s="14"/>
    </row>
    <row r="165" spans="1:21" ht="31.5" x14ac:dyDescent="0.25">
      <c r="A165" s="58"/>
      <c r="B165" s="59"/>
      <c r="C165" s="60"/>
      <c r="D165" s="32" t="s">
        <v>27</v>
      </c>
      <c r="E165" s="2">
        <f t="shared" si="44"/>
        <v>0</v>
      </c>
      <c r="F165" s="2">
        <f t="shared" si="46"/>
        <v>0</v>
      </c>
      <c r="G165" s="2">
        <f t="shared" si="46"/>
        <v>0</v>
      </c>
      <c r="H165" s="2">
        <f t="shared" si="46"/>
        <v>0</v>
      </c>
      <c r="I165" s="2">
        <f t="shared" si="46"/>
        <v>0</v>
      </c>
      <c r="J165" s="2">
        <f t="shared" si="46"/>
        <v>0</v>
      </c>
      <c r="K165" s="2">
        <f t="shared" si="46"/>
        <v>0</v>
      </c>
      <c r="L165" s="2">
        <f t="shared" si="46"/>
        <v>0</v>
      </c>
      <c r="M165" s="2">
        <f t="shared" si="46"/>
        <v>0</v>
      </c>
      <c r="N165" s="2">
        <f t="shared" si="46"/>
        <v>0</v>
      </c>
      <c r="O165" s="2">
        <f t="shared" si="46"/>
        <v>0</v>
      </c>
      <c r="P165" s="2">
        <f t="shared" si="46"/>
        <v>0</v>
      </c>
      <c r="Q165" s="2">
        <f t="shared" si="46"/>
        <v>0</v>
      </c>
      <c r="U165" s="14"/>
    </row>
    <row r="166" spans="1:21" ht="15.75" x14ac:dyDescent="0.25">
      <c r="A166" s="61" t="s">
        <v>55</v>
      </c>
      <c r="B166" s="62"/>
      <c r="C166" s="63"/>
      <c r="D166" s="34" t="s">
        <v>21</v>
      </c>
      <c r="E166" s="3">
        <f>SUM(E167:E172)</f>
        <v>748412.59680000006</v>
      </c>
      <c r="F166" s="2">
        <f t="shared" ref="F166:Q172" si="47">F159+F138+F68+F26</f>
        <v>0</v>
      </c>
      <c r="G166" s="2">
        <f t="shared" si="47"/>
        <v>0</v>
      </c>
      <c r="H166" s="2">
        <f t="shared" si="47"/>
        <v>0</v>
      </c>
      <c r="I166" s="2">
        <f t="shared" si="47"/>
        <v>61.660000000000004</v>
      </c>
      <c r="J166" s="2">
        <f t="shared" si="47"/>
        <v>0</v>
      </c>
      <c r="K166" s="2">
        <f t="shared" si="47"/>
        <v>12584.269662921348</v>
      </c>
      <c r="L166" s="2">
        <f t="shared" si="47"/>
        <v>0</v>
      </c>
      <c r="M166" s="2">
        <f t="shared" si="47"/>
        <v>656352.49731707864</v>
      </c>
      <c r="N166" s="2">
        <f t="shared" si="47"/>
        <v>0</v>
      </c>
      <c r="O166" s="2">
        <f t="shared" si="47"/>
        <v>31199.226320000002</v>
      </c>
      <c r="P166" s="2">
        <f t="shared" si="47"/>
        <v>1214.4595000000002</v>
      </c>
      <c r="Q166" s="2">
        <f t="shared" si="47"/>
        <v>47000.484000000004</v>
      </c>
      <c r="U166" s="14"/>
    </row>
    <row r="167" spans="1:21" ht="15.75" x14ac:dyDescent="0.25">
      <c r="A167" s="64"/>
      <c r="B167" s="65"/>
      <c r="C167" s="66"/>
      <c r="D167" s="32" t="s">
        <v>22</v>
      </c>
      <c r="E167" s="2">
        <f>SUM(F167:Q167)</f>
        <v>28586.3</v>
      </c>
      <c r="F167" s="2">
        <f t="shared" si="47"/>
        <v>0</v>
      </c>
      <c r="G167" s="2">
        <f t="shared" si="47"/>
        <v>0</v>
      </c>
      <c r="H167" s="2">
        <f t="shared" si="47"/>
        <v>0</v>
      </c>
      <c r="I167" s="2">
        <f t="shared" si="47"/>
        <v>0</v>
      </c>
      <c r="J167" s="2">
        <f t="shared" si="47"/>
        <v>0</v>
      </c>
      <c r="K167" s="2">
        <f t="shared" si="47"/>
        <v>0</v>
      </c>
      <c r="L167" s="2">
        <f t="shared" si="47"/>
        <v>0</v>
      </c>
      <c r="M167" s="2">
        <f t="shared" si="47"/>
        <v>0</v>
      </c>
      <c r="N167" s="2">
        <f t="shared" si="47"/>
        <v>0</v>
      </c>
      <c r="O167" s="2">
        <f t="shared" si="47"/>
        <v>28586.3</v>
      </c>
      <c r="P167" s="2">
        <f t="shared" si="47"/>
        <v>0</v>
      </c>
      <c r="Q167" s="2">
        <f t="shared" si="47"/>
        <v>0</v>
      </c>
      <c r="U167" s="14"/>
    </row>
    <row r="168" spans="1:21" ht="15.75" x14ac:dyDescent="0.25">
      <c r="A168" s="64"/>
      <c r="B168" s="65"/>
      <c r="C168" s="66"/>
      <c r="D168" s="32" t="s">
        <v>23</v>
      </c>
      <c r="E168" s="2">
        <f>SUM(F168:Q168)</f>
        <v>614121.5</v>
      </c>
      <c r="F168" s="2">
        <f t="shared" si="47"/>
        <v>0</v>
      </c>
      <c r="G168" s="2">
        <f t="shared" si="47"/>
        <v>0</v>
      </c>
      <c r="H168" s="2">
        <f t="shared" si="47"/>
        <v>0</v>
      </c>
      <c r="I168" s="2">
        <f t="shared" si="47"/>
        <v>54.877400000000002</v>
      </c>
      <c r="J168" s="2">
        <f t="shared" si="47"/>
        <v>0</v>
      </c>
      <c r="K168" s="2">
        <f t="shared" si="47"/>
        <v>11200</v>
      </c>
      <c r="L168" s="2">
        <f t="shared" si="47"/>
        <v>0</v>
      </c>
      <c r="M168" s="2">
        <f t="shared" si="47"/>
        <v>584153.72259999998</v>
      </c>
      <c r="N168" s="2">
        <f t="shared" si="47"/>
        <v>0</v>
      </c>
      <c r="O168" s="2">
        <f t="shared" si="47"/>
        <v>2509.4</v>
      </c>
      <c r="P168" s="2">
        <f t="shared" si="47"/>
        <v>0</v>
      </c>
      <c r="Q168" s="2">
        <f t="shared" si="47"/>
        <v>16203.5</v>
      </c>
      <c r="U168" s="14"/>
    </row>
    <row r="169" spans="1:21" ht="15.75" x14ac:dyDescent="0.25">
      <c r="A169" s="64"/>
      <c r="B169" s="65"/>
      <c r="C169" s="66"/>
      <c r="D169" s="32" t="s">
        <v>24</v>
      </c>
      <c r="E169" s="2">
        <f>SUM(F169:Q169)</f>
        <v>105704.79680000001</v>
      </c>
      <c r="F169" s="2">
        <f t="shared" si="47"/>
        <v>0</v>
      </c>
      <c r="G169" s="2">
        <f t="shared" si="47"/>
        <v>0</v>
      </c>
      <c r="H169" s="2">
        <f t="shared" si="47"/>
        <v>0</v>
      </c>
      <c r="I169" s="2">
        <f t="shared" si="47"/>
        <v>6.7826000000000004</v>
      </c>
      <c r="J169" s="2">
        <f t="shared" si="47"/>
        <v>0</v>
      </c>
      <c r="K169" s="2">
        <f t="shared" si="47"/>
        <v>1384.2696629213483</v>
      </c>
      <c r="L169" s="2">
        <f t="shared" si="47"/>
        <v>0</v>
      </c>
      <c r="M169" s="2">
        <f t="shared" si="47"/>
        <v>72198.774717078661</v>
      </c>
      <c r="N169" s="2">
        <f t="shared" si="47"/>
        <v>0</v>
      </c>
      <c r="O169" s="2">
        <f t="shared" si="47"/>
        <v>103.52632000000001</v>
      </c>
      <c r="P169" s="2">
        <f t="shared" si="47"/>
        <v>1214.4595000000002</v>
      </c>
      <c r="Q169" s="2">
        <f t="shared" si="47"/>
        <v>30796.984</v>
      </c>
      <c r="U169" s="14"/>
    </row>
    <row r="170" spans="1:21" ht="63" x14ac:dyDescent="0.25">
      <c r="A170" s="64"/>
      <c r="B170" s="65"/>
      <c r="C170" s="66"/>
      <c r="D170" s="32" t="s">
        <v>25</v>
      </c>
      <c r="E170" s="2">
        <f t="shared" ref="E170:E171" si="48">SUM(F170:Q170)</f>
        <v>0</v>
      </c>
      <c r="F170" s="2">
        <f t="shared" si="47"/>
        <v>0</v>
      </c>
      <c r="G170" s="2">
        <f t="shared" si="47"/>
        <v>0</v>
      </c>
      <c r="H170" s="2">
        <f t="shared" si="47"/>
        <v>0</v>
      </c>
      <c r="I170" s="2">
        <f t="shared" si="47"/>
        <v>0</v>
      </c>
      <c r="J170" s="2">
        <f t="shared" si="47"/>
        <v>0</v>
      </c>
      <c r="K170" s="2">
        <f t="shared" si="47"/>
        <v>0</v>
      </c>
      <c r="L170" s="2">
        <f t="shared" si="47"/>
        <v>0</v>
      </c>
      <c r="M170" s="2">
        <f t="shared" si="47"/>
        <v>0</v>
      </c>
      <c r="N170" s="2">
        <f t="shared" si="47"/>
        <v>0</v>
      </c>
      <c r="O170" s="2">
        <f t="shared" si="47"/>
        <v>0</v>
      </c>
      <c r="P170" s="2">
        <f t="shared" si="47"/>
        <v>0</v>
      </c>
      <c r="Q170" s="2">
        <f t="shared" si="47"/>
        <v>0</v>
      </c>
      <c r="U170" s="14"/>
    </row>
    <row r="171" spans="1:21" ht="31.5" x14ac:dyDescent="0.25">
      <c r="A171" s="64"/>
      <c r="B171" s="65"/>
      <c r="C171" s="66"/>
      <c r="D171" s="32" t="s">
        <v>26</v>
      </c>
      <c r="E171" s="2">
        <f t="shared" si="48"/>
        <v>0</v>
      </c>
      <c r="F171" s="2">
        <f t="shared" si="47"/>
        <v>0</v>
      </c>
      <c r="G171" s="2">
        <f t="shared" si="47"/>
        <v>0</v>
      </c>
      <c r="H171" s="2">
        <f t="shared" si="47"/>
        <v>0</v>
      </c>
      <c r="I171" s="2">
        <f t="shared" si="47"/>
        <v>0</v>
      </c>
      <c r="J171" s="2">
        <f t="shared" si="47"/>
        <v>0</v>
      </c>
      <c r="K171" s="2">
        <f t="shared" si="47"/>
        <v>0</v>
      </c>
      <c r="L171" s="2">
        <f t="shared" si="47"/>
        <v>0</v>
      </c>
      <c r="M171" s="2">
        <f t="shared" si="47"/>
        <v>0</v>
      </c>
      <c r="N171" s="2">
        <f t="shared" si="47"/>
        <v>0</v>
      </c>
      <c r="O171" s="2">
        <f t="shared" si="47"/>
        <v>0</v>
      </c>
      <c r="P171" s="2">
        <f t="shared" si="47"/>
        <v>0</v>
      </c>
      <c r="Q171" s="2">
        <f t="shared" si="47"/>
        <v>0</v>
      </c>
      <c r="U171" s="14"/>
    </row>
    <row r="172" spans="1:21" ht="31.5" x14ac:dyDescent="0.25">
      <c r="A172" s="67"/>
      <c r="B172" s="68"/>
      <c r="C172" s="69"/>
      <c r="D172" s="32" t="s">
        <v>27</v>
      </c>
      <c r="E172" s="2">
        <f>SUM(F172:Q172)</f>
        <v>0</v>
      </c>
      <c r="F172" s="2">
        <f t="shared" si="47"/>
        <v>0</v>
      </c>
      <c r="G172" s="2">
        <f t="shared" si="47"/>
        <v>0</v>
      </c>
      <c r="H172" s="2">
        <f t="shared" si="47"/>
        <v>0</v>
      </c>
      <c r="I172" s="2">
        <f t="shared" si="47"/>
        <v>0</v>
      </c>
      <c r="J172" s="2">
        <f t="shared" si="47"/>
        <v>0</v>
      </c>
      <c r="K172" s="2">
        <f t="shared" si="47"/>
        <v>0</v>
      </c>
      <c r="L172" s="2">
        <f t="shared" si="47"/>
        <v>0</v>
      </c>
      <c r="M172" s="2">
        <f t="shared" si="47"/>
        <v>0</v>
      </c>
      <c r="N172" s="2">
        <f t="shared" si="47"/>
        <v>0</v>
      </c>
      <c r="O172" s="2">
        <f t="shared" si="47"/>
        <v>0</v>
      </c>
      <c r="P172" s="2">
        <f t="shared" si="47"/>
        <v>0</v>
      </c>
      <c r="Q172" s="2">
        <f t="shared" si="47"/>
        <v>0</v>
      </c>
      <c r="U172" s="14"/>
    </row>
    <row r="173" spans="1:21" ht="26.25" customHeight="1" x14ac:dyDescent="0.25">
      <c r="A173" s="33"/>
      <c r="B173" s="33"/>
      <c r="C173" s="33"/>
      <c r="D173" s="33"/>
      <c r="E173" s="31"/>
      <c r="F173" s="31"/>
      <c r="G173" s="31"/>
      <c r="H173" s="31"/>
      <c r="I173" s="31"/>
      <c r="J173" s="7"/>
      <c r="K173" s="7"/>
      <c r="L173" s="7"/>
      <c r="M173" s="7"/>
      <c r="N173" s="7"/>
      <c r="O173" s="7"/>
      <c r="P173" s="7"/>
      <c r="Q173" s="7"/>
    </row>
    <row r="174" spans="1:21" ht="15.75" x14ac:dyDescent="0.25">
      <c r="A174" s="42" t="s">
        <v>68</v>
      </c>
      <c r="B174" s="42"/>
      <c r="C174" s="42"/>
      <c r="D174" s="8"/>
      <c r="E174" s="20"/>
      <c r="F174" s="45" t="s">
        <v>69</v>
      </c>
      <c r="G174" s="45"/>
      <c r="H174" s="9"/>
      <c r="I174" s="9"/>
      <c r="J174" s="31"/>
      <c r="K174" s="31"/>
      <c r="L174" s="31"/>
      <c r="M174" s="31"/>
      <c r="N174" s="31"/>
      <c r="O174" s="31"/>
      <c r="P174" s="31"/>
      <c r="Q174" s="31"/>
    </row>
    <row r="175" spans="1:21" ht="31.5" customHeight="1" x14ac:dyDescent="0.25">
      <c r="A175" s="41"/>
      <c r="B175" s="41"/>
      <c r="C175" s="33"/>
      <c r="D175" s="33"/>
      <c r="E175" s="30" t="s">
        <v>58</v>
      </c>
      <c r="F175" s="33"/>
      <c r="G175" s="29"/>
      <c r="H175" s="29"/>
      <c r="I175" s="29"/>
      <c r="J175" s="31"/>
      <c r="K175" s="31"/>
      <c r="L175" s="31"/>
      <c r="M175" s="31"/>
      <c r="N175" s="31"/>
      <c r="O175" s="31"/>
      <c r="P175" s="31"/>
      <c r="Q175" s="31"/>
    </row>
    <row r="176" spans="1:21" ht="15.75" x14ac:dyDescent="0.25">
      <c r="A176" s="41" t="s">
        <v>59</v>
      </c>
      <c r="B176" s="41"/>
      <c r="C176" s="10"/>
      <c r="D176" s="11"/>
      <c r="E176" s="11"/>
      <c r="F176" s="43" t="s">
        <v>60</v>
      </c>
      <c r="G176" s="43"/>
      <c r="H176" s="29"/>
      <c r="I176" s="12"/>
      <c r="J176" s="31"/>
      <c r="K176" s="31"/>
      <c r="L176" s="31"/>
      <c r="M176" s="31"/>
      <c r="N176" s="31"/>
      <c r="O176" s="31"/>
      <c r="P176" s="31"/>
      <c r="Q176" s="31"/>
    </row>
    <row r="177" spans="1:17" ht="15.75" x14ac:dyDescent="0.25">
      <c r="A177" s="41"/>
      <c r="B177" s="41"/>
      <c r="C177" s="33"/>
      <c r="D177" s="44" t="s">
        <v>58</v>
      </c>
      <c r="E177" s="44"/>
      <c r="F177" s="44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1:17" s="28" customFormat="1" ht="15.75" x14ac:dyDescent="0.25">
      <c r="A178" s="42"/>
      <c r="B178" s="42"/>
      <c r="C178" s="42"/>
      <c r="D178" s="27"/>
      <c r="E178" s="33"/>
      <c r="F178" s="45"/>
      <c r="G178" s="45"/>
      <c r="H178" s="9"/>
      <c r="I178" s="9"/>
      <c r="J178" s="31"/>
      <c r="K178" s="31"/>
      <c r="L178" s="31"/>
      <c r="M178" s="31"/>
      <c r="N178" s="31"/>
      <c r="O178" s="31"/>
      <c r="P178" s="31"/>
      <c r="Q178" s="31"/>
    </row>
    <row r="179" spans="1:17" s="28" customFormat="1" ht="15.75" x14ac:dyDescent="0.25">
      <c r="A179" s="41" t="s">
        <v>57</v>
      </c>
      <c r="B179" s="41"/>
      <c r="C179" s="33"/>
      <c r="D179" s="33"/>
      <c r="E179" s="30"/>
      <c r="F179" s="33"/>
      <c r="G179" s="29"/>
      <c r="H179" s="29"/>
      <c r="I179" s="29"/>
      <c r="J179" s="31"/>
      <c r="K179" s="31"/>
      <c r="L179" s="31"/>
      <c r="M179" s="31"/>
      <c r="N179" s="31"/>
      <c r="O179" s="31"/>
      <c r="P179" s="31"/>
      <c r="Q179" s="31"/>
    </row>
    <row r="180" spans="1:17" s="28" customFormat="1" ht="15.75" x14ac:dyDescent="0.25">
      <c r="A180" s="42" t="s">
        <v>56</v>
      </c>
      <c r="B180" s="42"/>
      <c r="C180" s="42"/>
      <c r="D180" s="27"/>
      <c r="E180" s="33"/>
      <c r="F180" s="43"/>
      <c r="G180" s="43"/>
      <c r="H180" s="9"/>
      <c r="I180" s="9"/>
      <c r="J180" s="31"/>
      <c r="K180" s="31"/>
      <c r="L180" s="31"/>
      <c r="M180" s="31"/>
      <c r="N180" s="31"/>
      <c r="O180" s="31"/>
      <c r="P180" s="31"/>
      <c r="Q180" s="31"/>
    </row>
    <row r="181" spans="1:17" s="28" customFormat="1" ht="15.75" x14ac:dyDescent="0.25">
      <c r="A181" s="41"/>
      <c r="B181" s="41"/>
      <c r="C181" s="33"/>
      <c r="D181" s="33"/>
      <c r="E181" s="30"/>
      <c r="F181" s="33"/>
      <c r="G181" s="29"/>
      <c r="H181" s="29"/>
      <c r="I181" s="29"/>
      <c r="J181" s="31"/>
      <c r="K181" s="31"/>
      <c r="L181" s="31"/>
      <c r="M181" s="31"/>
      <c r="N181" s="31"/>
      <c r="O181" s="31"/>
      <c r="P181" s="31"/>
      <c r="Q181" s="31"/>
    </row>
  </sheetData>
  <mergeCells count="85">
    <mergeCell ref="A6:Q6"/>
    <mergeCell ref="O1:Q1"/>
    <mergeCell ref="O2:Q2"/>
    <mergeCell ref="O3:Q3"/>
    <mergeCell ref="O4:Q4"/>
    <mergeCell ref="O5:Q5"/>
    <mergeCell ref="A7:Q7"/>
    <mergeCell ref="A9:A10"/>
    <mergeCell ref="B9:B10"/>
    <mergeCell ref="C9:C10"/>
    <mergeCell ref="D9:D10"/>
    <mergeCell ref="E9:E10"/>
    <mergeCell ref="F9:Q9"/>
    <mergeCell ref="A12:A18"/>
    <mergeCell ref="B12:B18"/>
    <mergeCell ref="C12:C18"/>
    <mergeCell ref="A19:A25"/>
    <mergeCell ref="B19:B25"/>
    <mergeCell ref="C19:C25"/>
    <mergeCell ref="A26:C32"/>
    <mergeCell ref="A33:A39"/>
    <mergeCell ref="B33:B39"/>
    <mergeCell ref="C33:C39"/>
    <mergeCell ref="A40:A46"/>
    <mergeCell ref="B40:B46"/>
    <mergeCell ref="C40:C46"/>
    <mergeCell ref="A47:A53"/>
    <mergeCell ref="B47:B53"/>
    <mergeCell ref="C47:C53"/>
    <mergeCell ref="A54:A60"/>
    <mergeCell ref="B54:B60"/>
    <mergeCell ref="C54:C60"/>
    <mergeCell ref="A61:A67"/>
    <mergeCell ref="B61:B67"/>
    <mergeCell ref="C61:C67"/>
    <mergeCell ref="A68:C74"/>
    <mergeCell ref="A75:A81"/>
    <mergeCell ref="B75:B81"/>
    <mergeCell ref="C75:C81"/>
    <mergeCell ref="A82:A88"/>
    <mergeCell ref="B82:B88"/>
    <mergeCell ref="C82:C88"/>
    <mergeCell ref="A89:A95"/>
    <mergeCell ref="B89:B95"/>
    <mergeCell ref="C89:C95"/>
    <mergeCell ref="A96:A102"/>
    <mergeCell ref="B96:B102"/>
    <mergeCell ref="C96:C102"/>
    <mergeCell ref="A103:A109"/>
    <mergeCell ref="B103:B109"/>
    <mergeCell ref="C103:C109"/>
    <mergeCell ref="A110:A116"/>
    <mergeCell ref="B110:B116"/>
    <mergeCell ref="C110:C116"/>
    <mergeCell ref="A117:A123"/>
    <mergeCell ref="B117:B123"/>
    <mergeCell ref="C117:C123"/>
    <mergeCell ref="A124:A130"/>
    <mergeCell ref="B124:B130"/>
    <mergeCell ref="C124:C130"/>
    <mergeCell ref="A131:A137"/>
    <mergeCell ref="B131:B137"/>
    <mergeCell ref="C131:C137"/>
    <mergeCell ref="A176:B176"/>
    <mergeCell ref="F176:G176"/>
    <mergeCell ref="A138:C144"/>
    <mergeCell ref="A145:A151"/>
    <mergeCell ref="B145:B151"/>
    <mergeCell ref="C145:C151"/>
    <mergeCell ref="A152:A158"/>
    <mergeCell ref="B152:B158"/>
    <mergeCell ref="C152:C158"/>
    <mergeCell ref="A159:C165"/>
    <mergeCell ref="A166:C172"/>
    <mergeCell ref="A174:C174"/>
    <mergeCell ref="F174:G174"/>
    <mergeCell ref="A175:B175"/>
    <mergeCell ref="A181:B181"/>
    <mergeCell ref="A177:B177"/>
    <mergeCell ref="D177:F177"/>
    <mergeCell ref="A178:C178"/>
    <mergeCell ref="F178:G178"/>
    <mergeCell ref="A179:B179"/>
    <mergeCell ref="A180:C180"/>
    <mergeCell ref="F180:G180"/>
  </mergeCells>
  <pageMargins left="0.25" right="0.25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4"/>
  <sheetViews>
    <sheetView tabSelected="1" zoomScale="70" zoomScaleNormal="70" workbookViewId="0">
      <selection activeCell="R9" sqref="A9:XFD10"/>
    </sheetView>
  </sheetViews>
  <sheetFormatPr defaultRowHeight="15" x14ac:dyDescent="0.25"/>
  <cols>
    <col min="1" max="1" width="6.140625" customWidth="1"/>
    <col min="2" max="2" width="28.42578125" customWidth="1"/>
    <col min="3" max="3" width="23" customWidth="1"/>
    <col min="4" max="4" width="15.28515625" customWidth="1"/>
    <col min="5" max="5" width="20.7109375" bestFit="1" customWidth="1"/>
    <col min="6" max="6" width="8.5703125" bestFit="1" customWidth="1"/>
    <col min="7" max="7" width="14.42578125" bestFit="1" customWidth="1"/>
    <col min="8" max="8" width="16.28515625" bestFit="1" customWidth="1"/>
    <col min="9" max="10" width="17.42578125" bestFit="1" customWidth="1"/>
    <col min="11" max="11" width="18.85546875" bestFit="1" customWidth="1"/>
    <col min="12" max="12" width="17.42578125" bestFit="1" customWidth="1"/>
    <col min="13" max="16" width="18.85546875" bestFit="1" customWidth="1"/>
    <col min="17" max="17" width="20.7109375" customWidth="1"/>
    <col min="20" max="20" width="15.42578125" bestFit="1" customWidth="1"/>
    <col min="21" max="21" width="16.42578125" bestFit="1" customWidth="1"/>
  </cols>
  <sheetData>
    <row r="1" spans="1:21" ht="15.75" x14ac:dyDescent="0.25">
      <c r="O1" s="82" t="s">
        <v>62</v>
      </c>
      <c r="P1" s="82"/>
      <c r="Q1" s="82"/>
    </row>
    <row r="2" spans="1:21" ht="15.75" x14ac:dyDescent="0.25">
      <c r="O2" s="45" t="s">
        <v>66</v>
      </c>
      <c r="P2" s="45"/>
      <c r="Q2" s="45"/>
    </row>
    <row r="3" spans="1:21" ht="15.75" x14ac:dyDescent="0.25">
      <c r="O3" s="83" t="s">
        <v>63</v>
      </c>
      <c r="P3" s="83"/>
      <c r="Q3" s="83"/>
    </row>
    <row r="4" spans="1:21" x14ac:dyDescent="0.25">
      <c r="O4" s="84" t="s">
        <v>64</v>
      </c>
      <c r="P4" s="84"/>
      <c r="Q4" s="84"/>
    </row>
    <row r="5" spans="1:21" ht="15.75" x14ac:dyDescent="0.25">
      <c r="O5" s="85" t="s">
        <v>70</v>
      </c>
      <c r="P5" s="85"/>
      <c r="Q5" s="85"/>
    </row>
    <row r="6" spans="1:21" ht="15.75" x14ac:dyDescent="0.25">
      <c r="A6" s="86" t="s">
        <v>61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21" ht="15.75" x14ac:dyDescent="0.25">
      <c r="A7" s="86" t="s">
        <v>67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9" spans="1:21" ht="15.75" x14ac:dyDescent="0.25">
      <c r="A9" s="70" t="s">
        <v>0</v>
      </c>
      <c r="B9" s="70" t="s">
        <v>1</v>
      </c>
      <c r="C9" s="71" t="s">
        <v>2</v>
      </c>
      <c r="D9" s="71" t="s">
        <v>3</v>
      </c>
      <c r="E9" s="81" t="s">
        <v>4</v>
      </c>
      <c r="F9" s="71" t="s">
        <v>5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</row>
    <row r="10" spans="1:21" ht="15.75" x14ac:dyDescent="0.25">
      <c r="A10" s="70"/>
      <c r="B10" s="70"/>
      <c r="C10" s="71"/>
      <c r="D10" s="71"/>
      <c r="E10" s="81"/>
      <c r="F10" s="36" t="s">
        <v>6</v>
      </c>
      <c r="G10" s="36" t="s">
        <v>7</v>
      </c>
      <c r="H10" s="36" t="s">
        <v>8</v>
      </c>
      <c r="I10" s="36" t="s">
        <v>9</v>
      </c>
      <c r="J10" s="36" t="s">
        <v>10</v>
      </c>
      <c r="K10" s="36" t="s">
        <v>11</v>
      </c>
      <c r="L10" s="36" t="s">
        <v>12</v>
      </c>
      <c r="M10" s="36" t="s">
        <v>13</v>
      </c>
      <c r="N10" s="36" t="s">
        <v>14</v>
      </c>
      <c r="O10" s="36" t="s">
        <v>15</v>
      </c>
      <c r="P10" s="36" t="s">
        <v>16</v>
      </c>
      <c r="Q10" s="36" t="s">
        <v>17</v>
      </c>
    </row>
    <row r="11" spans="1:21" s="15" customForma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1">
        <v>15</v>
      </c>
      <c r="P11" s="1">
        <v>16</v>
      </c>
      <c r="Q11" s="1">
        <v>17</v>
      </c>
    </row>
    <row r="12" spans="1:21" ht="15.75" x14ac:dyDescent="0.25">
      <c r="A12" s="70" t="s">
        <v>18</v>
      </c>
      <c r="B12" s="70" t="s">
        <v>19</v>
      </c>
      <c r="C12" s="49" t="s">
        <v>20</v>
      </c>
      <c r="D12" s="36" t="s">
        <v>21</v>
      </c>
      <c r="E12" s="2">
        <f>SUM(E13:E18)</f>
        <v>4064.7363099999998</v>
      </c>
      <c r="F12" s="2">
        <f>F13+F14+F15+F16+F17+F18</f>
        <v>0</v>
      </c>
      <c r="G12" s="2">
        <f t="shared" ref="G12:Q12" si="0">G13+G14+G15+G16+G17+G18</f>
        <v>0</v>
      </c>
      <c r="H12" s="2">
        <f t="shared" si="0"/>
        <v>0</v>
      </c>
      <c r="I12" s="2">
        <f t="shared" si="0"/>
        <v>61.660000000000004</v>
      </c>
      <c r="J12" s="2">
        <f t="shared" si="0"/>
        <v>0</v>
      </c>
      <c r="K12" s="2">
        <f t="shared" si="0"/>
        <v>0</v>
      </c>
      <c r="L12" s="2">
        <f>L13+L14+K15+L16+L17+L18</f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  <c r="P12" s="2">
        <f t="shared" si="0"/>
        <v>1214.4595000000002</v>
      </c>
      <c r="Q12" s="2">
        <f t="shared" si="0"/>
        <v>2788.61681</v>
      </c>
    </row>
    <row r="13" spans="1:21" ht="15.75" x14ac:dyDescent="0.25">
      <c r="A13" s="70"/>
      <c r="B13" s="70"/>
      <c r="C13" s="50"/>
      <c r="D13" s="36" t="s">
        <v>22</v>
      </c>
      <c r="E13" s="2">
        <f t="shared" ref="E13:E25" si="1">SUM(F13:Q13)</f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21" ht="15.75" x14ac:dyDescent="0.25">
      <c r="A14" s="70"/>
      <c r="B14" s="70"/>
      <c r="C14" s="50"/>
      <c r="D14" s="36" t="s">
        <v>23</v>
      </c>
      <c r="E14" s="2">
        <f>SUM(F14:Q14)</f>
        <v>654.87739999999997</v>
      </c>
      <c r="F14" s="2">
        <v>0</v>
      </c>
      <c r="G14" s="2">
        <v>0</v>
      </c>
      <c r="H14" s="2">
        <v>0</v>
      </c>
      <c r="I14" s="2">
        <v>54.877400000000002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600</v>
      </c>
      <c r="T14" s="13"/>
      <c r="U14" s="14"/>
    </row>
    <row r="15" spans="1:21" ht="15.75" x14ac:dyDescent="0.25">
      <c r="A15" s="70"/>
      <c r="B15" s="70"/>
      <c r="C15" s="50"/>
      <c r="D15" s="36" t="s">
        <v>24</v>
      </c>
      <c r="E15" s="2">
        <f>SUM(F15:Q15)</f>
        <v>3409.8589099999999</v>
      </c>
      <c r="F15" s="2">
        <v>0</v>
      </c>
      <c r="G15" s="2">
        <v>0</v>
      </c>
      <c r="H15" s="2">
        <v>0</v>
      </c>
      <c r="I15" s="2">
        <v>6.7826000000000004</v>
      </c>
      <c r="J15" s="2">
        <v>0</v>
      </c>
      <c r="K15" s="2">
        <v>0</v>
      </c>
      <c r="M15" s="2">
        <v>0</v>
      </c>
      <c r="N15" s="2">
        <v>0</v>
      </c>
      <c r="O15" s="2">
        <v>0</v>
      </c>
      <c r="P15" s="2">
        <v>1214.4595000000002</v>
      </c>
      <c r="Q15" s="2">
        <f>1214.4595+474.15731+500</f>
        <v>2188.61681</v>
      </c>
      <c r="T15" s="13"/>
      <c r="U15" s="14"/>
    </row>
    <row r="16" spans="1:21" ht="63" x14ac:dyDescent="0.25">
      <c r="A16" s="70"/>
      <c r="B16" s="70"/>
      <c r="C16" s="50"/>
      <c r="D16" s="36" t="s">
        <v>25</v>
      </c>
      <c r="E16" s="2">
        <f>SUM(F16:Q16)</f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U16" s="14"/>
    </row>
    <row r="17" spans="1:17" ht="31.5" x14ac:dyDescent="0.25">
      <c r="A17" s="70"/>
      <c r="B17" s="70"/>
      <c r="C17" s="50"/>
      <c r="D17" s="36" t="s">
        <v>26</v>
      </c>
      <c r="E17" s="2">
        <f t="shared" si="1"/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</row>
    <row r="18" spans="1:17" ht="31.5" x14ac:dyDescent="0.25">
      <c r="A18" s="70"/>
      <c r="B18" s="70"/>
      <c r="C18" s="51"/>
      <c r="D18" s="36" t="s">
        <v>27</v>
      </c>
      <c r="E18" s="2">
        <f t="shared" si="1"/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ht="15.75" x14ac:dyDescent="0.25">
      <c r="A19" s="70">
        <v>2</v>
      </c>
      <c r="B19" s="70" t="s">
        <v>28</v>
      </c>
      <c r="C19" s="49" t="s">
        <v>20</v>
      </c>
      <c r="D19" s="36" t="s">
        <v>21</v>
      </c>
      <c r="E19" s="2">
        <f>SUM(F19:Q19)</f>
        <v>100</v>
      </c>
      <c r="F19" s="2">
        <f>F20+F21+F22+F23+F24+F25</f>
        <v>0</v>
      </c>
      <c r="G19" s="2">
        <f t="shared" ref="G19:Q19" si="2">G20+G21+G22+G23+G24+G25</f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>
        <f t="shared" si="2"/>
        <v>0</v>
      </c>
      <c r="P19" s="2">
        <f t="shared" si="2"/>
        <v>0</v>
      </c>
      <c r="Q19" s="2">
        <f t="shared" si="2"/>
        <v>100</v>
      </c>
    </row>
    <row r="20" spans="1:17" ht="15.75" x14ac:dyDescent="0.25">
      <c r="A20" s="70"/>
      <c r="B20" s="70"/>
      <c r="C20" s="50"/>
      <c r="D20" s="36" t="s">
        <v>22</v>
      </c>
      <c r="E20" s="2">
        <f t="shared" si="1"/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</row>
    <row r="21" spans="1:17" ht="15.75" x14ac:dyDescent="0.25">
      <c r="A21" s="70"/>
      <c r="B21" s="70"/>
      <c r="C21" s="50"/>
      <c r="D21" s="36" t="s">
        <v>23</v>
      </c>
      <c r="E21" s="2">
        <f t="shared" si="1"/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ht="15.75" x14ac:dyDescent="0.25">
      <c r="A22" s="70"/>
      <c r="B22" s="70"/>
      <c r="C22" s="50"/>
      <c r="D22" s="36" t="s">
        <v>24</v>
      </c>
      <c r="E22" s="2">
        <f>SUM(F22:Q22)</f>
        <v>100</v>
      </c>
      <c r="F22" s="2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100</v>
      </c>
    </row>
    <row r="23" spans="1:17" ht="63" x14ac:dyDescent="0.25">
      <c r="A23" s="70"/>
      <c r="B23" s="70"/>
      <c r="C23" s="50"/>
      <c r="D23" s="36" t="s">
        <v>25</v>
      </c>
      <c r="E23" s="2">
        <f t="shared" si="1"/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</row>
    <row r="24" spans="1:17" ht="31.5" x14ac:dyDescent="0.25">
      <c r="A24" s="70"/>
      <c r="B24" s="70"/>
      <c r="C24" s="50"/>
      <c r="D24" s="36" t="s">
        <v>26</v>
      </c>
      <c r="E24" s="2">
        <f t="shared" si="1"/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</row>
    <row r="25" spans="1:17" ht="31.5" x14ac:dyDescent="0.25">
      <c r="A25" s="70"/>
      <c r="B25" s="70"/>
      <c r="C25" s="51"/>
      <c r="D25" s="36" t="s">
        <v>27</v>
      </c>
      <c r="E25" s="2">
        <f t="shared" si="1"/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</row>
    <row r="26" spans="1:17" ht="15.75" x14ac:dyDescent="0.25">
      <c r="A26" s="72" t="s">
        <v>29</v>
      </c>
      <c r="B26" s="73"/>
      <c r="C26" s="74"/>
      <c r="D26" s="36" t="s">
        <v>21</v>
      </c>
      <c r="E26" s="2">
        <f>SUM(E12,E19)</f>
        <v>4164.7363100000002</v>
      </c>
      <c r="F26" s="2">
        <f t="shared" ref="F26:Q26" si="3">F12+F19</f>
        <v>0</v>
      </c>
      <c r="G26" s="2">
        <f>G12+G19</f>
        <v>0</v>
      </c>
      <c r="H26" s="2">
        <f t="shared" si="3"/>
        <v>0</v>
      </c>
      <c r="I26" s="2">
        <f t="shared" si="3"/>
        <v>61.660000000000004</v>
      </c>
      <c r="J26" s="2">
        <f t="shared" si="3"/>
        <v>0</v>
      </c>
      <c r="K26" s="2">
        <f t="shared" si="3"/>
        <v>0</v>
      </c>
      <c r="L26" s="2">
        <f t="shared" si="3"/>
        <v>0</v>
      </c>
      <c r="M26" s="2">
        <f t="shared" si="3"/>
        <v>0</v>
      </c>
      <c r="N26" s="2">
        <f t="shared" si="3"/>
        <v>0</v>
      </c>
      <c r="O26" s="2">
        <f t="shared" si="3"/>
        <v>0</v>
      </c>
      <c r="P26" s="2">
        <f t="shared" si="3"/>
        <v>1214.4595000000002</v>
      </c>
      <c r="Q26" s="2">
        <f t="shared" si="3"/>
        <v>2888.61681</v>
      </c>
    </row>
    <row r="27" spans="1:17" ht="15.75" x14ac:dyDescent="0.25">
      <c r="A27" s="75"/>
      <c r="B27" s="76"/>
      <c r="C27" s="77"/>
      <c r="D27" s="36" t="s">
        <v>22</v>
      </c>
      <c r="E27" s="2">
        <f t="shared" ref="E27:E32" si="4">SUM(E13,E20)</f>
        <v>0</v>
      </c>
      <c r="F27" s="2">
        <f>F13+F20</f>
        <v>0</v>
      </c>
      <c r="G27" s="2">
        <f t="shared" ref="G27:Q27" si="5">G13+G20</f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>
        <f t="shared" si="5"/>
        <v>0</v>
      </c>
      <c r="L27" s="2">
        <f t="shared" si="5"/>
        <v>0</v>
      </c>
      <c r="M27" s="2">
        <f t="shared" si="5"/>
        <v>0</v>
      </c>
      <c r="N27" s="2">
        <f t="shared" si="5"/>
        <v>0</v>
      </c>
      <c r="O27" s="2">
        <f t="shared" si="5"/>
        <v>0</v>
      </c>
      <c r="P27" s="2">
        <f t="shared" si="5"/>
        <v>0</v>
      </c>
      <c r="Q27" s="2">
        <f t="shared" si="5"/>
        <v>0</v>
      </c>
    </row>
    <row r="28" spans="1:17" ht="15.75" x14ac:dyDescent="0.25">
      <c r="A28" s="75"/>
      <c r="B28" s="76"/>
      <c r="C28" s="77"/>
      <c r="D28" s="36" t="s">
        <v>23</v>
      </c>
      <c r="E28" s="2">
        <f t="shared" si="4"/>
        <v>654.87739999999997</v>
      </c>
      <c r="F28" s="2">
        <f t="shared" ref="F28:Q32" si="6">F14+F21</f>
        <v>0</v>
      </c>
      <c r="G28" s="2">
        <f t="shared" si="6"/>
        <v>0</v>
      </c>
      <c r="H28" s="2">
        <f t="shared" si="6"/>
        <v>0</v>
      </c>
      <c r="I28" s="2">
        <f t="shared" si="6"/>
        <v>54.877400000000002</v>
      </c>
      <c r="J28" s="2">
        <f t="shared" si="6"/>
        <v>0</v>
      </c>
      <c r="K28" s="2">
        <f t="shared" si="6"/>
        <v>0</v>
      </c>
      <c r="L28" s="2">
        <f t="shared" si="6"/>
        <v>0</v>
      </c>
      <c r="M28" s="2">
        <f t="shared" si="6"/>
        <v>0</v>
      </c>
      <c r="N28" s="2">
        <f t="shared" si="6"/>
        <v>0</v>
      </c>
      <c r="O28" s="2">
        <f t="shared" si="6"/>
        <v>0</v>
      </c>
      <c r="P28" s="2">
        <f t="shared" si="6"/>
        <v>0</v>
      </c>
      <c r="Q28" s="2">
        <f t="shared" si="6"/>
        <v>600</v>
      </c>
    </row>
    <row r="29" spans="1:17" ht="15.75" x14ac:dyDescent="0.25">
      <c r="A29" s="75"/>
      <c r="B29" s="76"/>
      <c r="C29" s="77"/>
      <c r="D29" s="36" t="s">
        <v>24</v>
      </c>
      <c r="E29" s="2">
        <f>SUM(E15,E22)</f>
        <v>3509.8589099999999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6"/>
        <v>6.7826000000000004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0</v>
      </c>
      <c r="N29" s="2">
        <f t="shared" si="6"/>
        <v>0</v>
      </c>
      <c r="O29" s="2">
        <f t="shared" si="6"/>
        <v>0</v>
      </c>
      <c r="P29" s="2">
        <f t="shared" si="6"/>
        <v>1214.4595000000002</v>
      </c>
      <c r="Q29" s="2">
        <f t="shared" si="6"/>
        <v>2288.61681</v>
      </c>
    </row>
    <row r="30" spans="1:17" ht="63" x14ac:dyDescent="0.25">
      <c r="A30" s="75"/>
      <c r="B30" s="76"/>
      <c r="C30" s="77"/>
      <c r="D30" s="36" t="s">
        <v>25</v>
      </c>
      <c r="E30" s="2">
        <f t="shared" si="4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0</v>
      </c>
      <c r="M30" s="2">
        <f t="shared" si="6"/>
        <v>0</v>
      </c>
      <c r="N30" s="2">
        <f t="shared" si="6"/>
        <v>0</v>
      </c>
      <c r="O30" s="2">
        <f t="shared" si="6"/>
        <v>0</v>
      </c>
      <c r="P30" s="2">
        <f t="shared" si="6"/>
        <v>0</v>
      </c>
      <c r="Q30" s="2">
        <f t="shared" si="6"/>
        <v>0</v>
      </c>
    </row>
    <row r="31" spans="1:17" ht="31.5" x14ac:dyDescent="0.25">
      <c r="A31" s="75"/>
      <c r="B31" s="76"/>
      <c r="C31" s="77"/>
      <c r="D31" s="36" t="s">
        <v>26</v>
      </c>
      <c r="E31" s="2">
        <f t="shared" si="4"/>
        <v>0</v>
      </c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0</v>
      </c>
      <c r="M31" s="2">
        <f t="shared" si="6"/>
        <v>0</v>
      </c>
      <c r="N31" s="2">
        <f t="shared" si="6"/>
        <v>0</v>
      </c>
      <c r="O31" s="2">
        <f t="shared" si="6"/>
        <v>0</v>
      </c>
      <c r="P31" s="2">
        <f t="shared" si="6"/>
        <v>0</v>
      </c>
      <c r="Q31" s="2">
        <f t="shared" si="6"/>
        <v>0</v>
      </c>
    </row>
    <row r="32" spans="1:17" ht="31.5" x14ac:dyDescent="0.25">
      <c r="A32" s="78"/>
      <c r="B32" s="79"/>
      <c r="C32" s="80"/>
      <c r="D32" s="36" t="s">
        <v>27</v>
      </c>
      <c r="E32" s="2">
        <f t="shared" si="4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2">
        <f t="shared" si="6"/>
        <v>0</v>
      </c>
      <c r="N32" s="2">
        <f t="shared" si="6"/>
        <v>0</v>
      </c>
      <c r="O32" s="2">
        <f t="shared" si="6"/>
        <v>0</v>
      </c>
      <c r="P32" s="2">
        <f t="shared" si="6"/>
        <v>0</v>
      </c>
      <c r="Q32" s="2">
        <f t="shared" si="6"/>
        <v>0</v>
      </c>
    </row>
    <row r="33" spans="1:21" ht="15.75" x14ac:dyDescent="0.25">
      <c r="A33" s="70">
        <v>1</v>
      </c>
      <c r="B33" s="70" t="s">
        <v>37</v>
      </c>
      <c r="C33" s="71" t="s">
        <v>36</v>
      </c>
      <c r="D33" s="36" t="s">
        <v>21</v>
      </c>
      <c r="E33" s="2">
        <f>SUM(E34:E39)</f>
        <v>647432.47192000004</v>
      </c>
      <c r="F33" s="2">
        <f>F34+F35+F36+F39</f>
        <v>0</v>
      </c>
      <c r="G33" s="2">
        <f t="shared" ref="G33:Q33" si="7">G34+G35+G36+G39</f>
        <v>0</v>
      </c>
      <c r="H33" s="2">
        <f t="shared" si="7"/>
        <v>0</v>
      </c>
      <c r="I33" s="2">
        <f t="shared" si="7"/>
        <v>0</v>
      </c>
      <c r="J33" s="2">
        <f t="shared" si="7"/>
        <v>0</v>
      </c>
      <c r="K33" s="2">
        <f t="shared" si="7"/>
        <v>12584.269662921348</v>
      </c>
      <c r="L33" s="2">
        <f t="shared" si="7"/>
        <v>0</v>
      </c>
      <c r="M33" s="2">
        <f t="shared" si="7"/>
        <v>634848.20225707872</v>
      </c>
      <c r="N33" s="2">
        <f t="shared" si="7"/>
        <v>0</v>
      </c>
      <c r="O33" s="2">
        <f t="shared" si="7"/>
        <v>0</v>
      </c>
      <c r="P33" s="2">
        <f t="shared" si="7"/>
        <v>0</v>
      </c>
      <c r="Q33" s="2">
        <f t="shared" si="7"/>
        <v>0</v>
      </c>
    </row>
    <row r="34" spans="1:21" ht="15.75" x14ac:dyDescent="0.25">
      <c r="A34" s="70"/>
      <c r="B34" s="70"/>
      <c r="C34" s="71"/>
      <c r="D34" s="36" t="s">
        <v>22</v>
      </c>
      <c r="E34" s="2">
        <f>SUM(F34:Q34)</f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U34" s="14"/>
    </row>
    <row r="35" spans="1:21" ht="15.75" x14ac:dyDescent="0.25">
      <c r="A35" s="70"/>
      <c r="B35" s="70"/>
      <c r="C35" s="71"/>
      <c r="D35" s="36" t="s">
        <v>23</v>
      </c>
      <c r="E35" s="2">
        <f>SUM(F35:Q35)</f>
        <v>576214.9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11200</v>
      </c>
      <c r="L35" s="2">
        <v>0</v>
      </c>
      <c r="M35" s="2">
        <v>565014.9</v>
      </c>
      <c r="N35" s="2">
        <v>0</v>
      </c>
      <c r="O35" s="2">
        <v>0</v>
      </c>
      <c r="P35" s="2">
        <v>0</v>
      </c>
      <c r="Q35" s="2">
        <v>0</v>
      </c>
      <c r="U35" s="14"/>
    </row>
    <row r="36" spans="1:21" ht="15.75" x14ac:dyDescent="0.25">
      <c r="A36" s="70"/>
      <c r="B36" s="70"/>
      <c r="C36" s="71"/>
      <c r="D36" s="36" t="s">
        <v>24</v>
      </c>
      <c r="E36" s="2">
        <f t="shared" ref="E36:E38" si="8">SUM(F36:Q36)</f>
        <v>71217.571920000002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1384.2696629213483</v>
      </c>
      <c r="L36" s="2">
        <v>0</v>
      </c>
      <c r="M36" s="2">
        <v>69833.302257078656</v>
      </c>
      <c r="N36" s="2">
        <v>0</v>
      </c>
      <c r="O36" s="2">
        <v>0</v>
      </c>
      <c r="P36" s="2">
        <v>0</v>
      </c>
      <c r="Q36" s="2">
        <v>0</v>
      </c>
      <c r="U36" s="14"/>
    </row>
    <row r="37" spans="1:21" ht="63" x14ac:dyDescent="0.25">
      <c r="A37" s="70"/>
      <c r="B37" s="70"/>
      <c r="C37" s="71"/>
      <c r="D37" s="36" t="s">
        <v>25</v>
      </c>
      <c r="E37" s="2">
        <f t="shared" si="8"/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</row>
    <row r="38" spans="1:21" ht="31.5" x14ac:dyDescent="0.25">
      <c r="A38" s="70"/>
      <c r="B38" s="70"/>
      <c r="C38" s="71"/>
      <c r="D38" s="36" t="s">
        <v>26</v>
      </c>
      <c r="E38" s="2">
        <f t="shared" si="8"/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</row>
    <row r="39" spans="1:21" ht="31.5" x14ac:dyDescent="0.25">
      <c r="A39" s="70"/>
      <c r="B39" s="70"/>
      <c r="C39" s="71"/>
      <c r="D39" s="36" t="s">
        <v>27</v>
      </c>
      <c r="E39" s="2">
        <f>SUM(F39:Q39)</f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21" ht="15.75" x14ac:dyDescent="0.25">
      <c r="A40" s="70">
        <v>2</v>
      </c>
      <c r="B40" s="70" t="s">
        <v>30</v>
      </c>
      <c r="C40" s="71" t="s">
        <v>31</v>
      </c>
      <c r="D40" s="36" t="s">
        <v>21</v>
      </c>
      <c r="E40" s="2">
        <f>SUM(E41:E46)</f>
        <v>21504.295060000004</v>
      </c>
      <c r="F40" s="2">
        <f>SUM(F41:F46)</f>
        <v>0</v>
      </c>
      <c r="G40" s="2">
        <f t="shared" ref="G40:P40" si="9">SUM(G41:G46)</f>
        <v>0</v>
      </c>
      <c r="H40" s="2">
        <f t="shared" si="9"/>
        <v>0</v>
      </c>
      <c r="I40" s="2">
        <f t="shared" si="9"/>
        <v>0</v>
      </c>
      <c r="J40" s="2">
        <f t="shared" si="9"/>
        <v>0</v>
      </c>
      <c r="K40" s="2">
        <f t="shared" si="9"/>
        <v>0</v>
      </c>
      <c r="L40" s="2">
        <f t="shared" si="9"/>
        <v>0</v>
      </c>
      <c r="M40" s="2">
        <f t="shared" si="9"/>
        <v>21504.295060000004</v>
      </c>
      <c r="N40" s="2">
        <f t="shared" si="9"/>
        <v>0</v>
      </c>
      <c r="O40" s="2">
        <f t="shared" si="9"/>
        <v>0</v>
      </c>
      <c r="P40" s="2">
        <f t="shared" si="9"/>
        <v>0</v>
      </c>
      <c r="Q40" s="2">
        <f>SUM(Q41:Q46)</f>
        <v>0</v>
      </c>
    </row>
    <row r="41" spans="1:21" ht="15.75" x14ac:dyDescent="0.25">
      <c r="A41" s="70"/>
      <c r="B41" s="70"/>
      <c r="C41" s="71"/>
      <c r="D41" s="36" t="s">
        <v>22</v>
      </c>
      <c r="E41" s="2">
        <f t="shared" ref="E41:E46" si="10">SUM(F41:Q41)</f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</row>
    <row r="42" spans="1:21" ht="15.75" x14ac:dyDescent="0.25">
      <c r="A42" s="70"/>
      <c r="B42" s="70"/>
      <c r="C42" s="71"/>
      <c r="D42" s="36" t="s">
        <v>23</v>
      </c>
      <c r="E42" s="2">
        <f t="shared" si="10"/>
        <v>19138.8226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19138.8226</v>
      </c>
      <c r="N42" s="2">
        <v>0</v>
      </c>
      <c r="O42" s="2">
        <v>0</v>
      </c>
      <c r="P42" s="2">
        <v>0</v>
      </c>
      <c r="Q42" s="2">
        <v>0</v>
      </c>
      <c r="T42" s="14"/>
      <c r="U42" s="14"/>
    </row>
    <row r="43" spans="1:21" ht="15.75" x14ac:dyDescent="0.25">
      <c r="A43" s="70"/>
      <c r="B43" s="70"/>
      <c r="C43" s="71"/>
      <c r="D43" s="36" t="s">
        <v>24</v>
      </c>
      <c r="E43" s="2">
        <f>SUM(F43:Q43)</f>
        <v>2365.4724600000031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2365.4724600000031</v>
      </c>
      <c r="N43" s="2">
        <v>0</v>
      </c>
      <c r="O43" s="2">
        <v>0</v>
      </c>
      <c r="P43" s="2">
        <v>0</v>
      </c>
      <c r="Q43" s="2">
        <v>0</v>
      </c>
      <c r="T43" s="14"/>
      <c r="U43" s="14"/>
    </row>
    <row r="44" spans="1:21" ht="63" x14ac:dyDescent="0.25">
      <c r="A44" s="70"/>
      <c r="B44" s="70"/>
      <c r="C44" s="71"/>
      <c r="D44" s="36" t="s">
        <v>25</v>
      </c>
      <c r="E44" s="2">
        <f t="shared" si="10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21" ht="31.5" x14ac:dyDescent="0.25">
      <c r="A45" s="70"/>
      <c r="B45" s="70"/>
      <c r="C45" s="71"/>
      <c r="D45" s="36" t="s">
        <v>26</v>
      </c>
      <c r="E45" s="2">
        <f t="shared" si="10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21" ht="31.5" x14ac:dyDescent="0.25">
      <c r="A46" s="70"/>
      <c r="B46" s="70"/>
      <c r="C46" s="71"/>
      <c r="D46" s="36" t="s">
        <v>27</v>
      </c>
      <c r="E46" s="2">
        <f t="shared" si="10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21" ht="15.75" x14ac:dyDescent="0.25">
      <c r="A47" s="70">
        <v>3</v>
      </c>
      <c r="B47" s="70" t="s">
        <v>32</v>
      </c>
      <c r="C47" s="71" t="s">
        <v>33</v>
      </c>
      <c r="D47" s="36" t="s">
        <v>21</v>
      </c>
      <c r="E47" s="2">
        <f>SUM(E48:E53)</f>
        <v>0</v>
      </c>
      <c r="F47" s="2"/>
      <c r="G47" s="2">
        <f t="shared" ref="G47:Q47" si="11">G48+G49+G50+G51+G52+G53</f>
        <v>0</v>
      </c>
      <c r="H47" s="2">
        <f t="shared" si="11"/>
        <v>0</v>
      </c>
      <c r="I47" s="2">
        <f t="shared" si="11"/>
        <v>0</v>
      </c>
      <c r="J47" s="2">
        <f t="shared" si="11"/>
        <v>0</v>
      </c>
      <c r="K47" s="2">
        <f t="shared" si="11"/>
        <v>0</v>
      </c>
      <c r="L47" s="2">
        <f t="shared" si="11"/>
        <v>0</v>
      </c>
      <c r="M47" s="2">
        <f t="shared" si="11"/>
        <v>0</v>
      </c>
      <c r="N47" s="2">
        <f t="shared" si="11"/>
        <v>0</v>
      </c>
      <c r="O47" s="2">
        <f t="shared" si="11"/>
        <v>0</v>
      </c>
      <c r="P47" s="2">
        <f t="shared" si="11"/>
        <v>0</v>
      </c>
      <c r="Q47" s="2">
        <f t="shared" si="11"/>
        <v>0</v>
      </c>
    </row>
    <row r="48" spans="1:21" ht="15.75" x14ac:dyDescent="0.25">
      <c r="A48" s="70"/>
      <c r="B48" s="70"/>
      <c r="C48" s="71"/>
      <c r="D48" s="36" t="s">
        <v>22</v>
      </c>
      <c r="E48" s="2">
        <f t="shared" ref="E48:E53" si="12">SUM(F48:Q48)</f>
        <v>0</v>
      </c>
      <c r="F48" s="2">
        <v>0</v>
      </c>
      <c r="G48" s="2">
        <v>0</v>
      </c>
      <c r="H48" s="2">
        <v>0</v>
      </c>
      <c r="I48" s="2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2">
        <v>0</v>
      </c>
      <c r="Q48" s="2">
        <v>0</v>
      </c>
    </row>
    <row r="49" spans="1:17" ht="15.75" x14ac:dyDescent="0.25">
      <c r="A49" s="70"/>
      <c r="B49" s="70"/>
      <c r="C49" s="71"/>
      <c r="D49" s="36" t="s">
        <v>23</v>
      </c>
      <c r="E49" s="2">
        <f t="shared" si="12"/>
        <v>0</v>
      </c>
      <c r="F49" s="2">
        <v>0</v>
      </c>
      <c r="G49" s="2">
        <v>0</v>
      </c>
      <c r="H49" s="2">
        <v>0</v>
      </c>
      <c r="I49" s="2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2">
        <v>0</v>
      </c>
      <c r="Q49" s="2">
        <v>0</v>
      </c>
    </row>
    <row r="50" spans="1:17" ht="15.75" x14ac:dyDescent="0.25">
      <c r="A50" s="70"/>
      <c r="B50" s="70"/>
      <c r="C50" s="71"/>
      <c r="D50" s="36" t="s">
        <v>24</v>
      </c>
      <c r="E50" s="2">
        <f t="shared" si="12"/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38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</row>
    <row r="51" spans="1:17" ht="63" x14ac:dyDescent="0.25">
      <c r="A51" s="70"/>
      <c r="B51" s="70"/>
      <c r="C51" s="71"/>
      <c r="D51" s="36" t="s">
        <v>25</v>
      </c>
      <c r="E51" s="2">
        <f t="shared" si="12"/>
        <v>0</v>
      </c>
      <c r="F51" s="2">
        <v>0</v>
      </c>
      <c r="G51" s="2">
        <v>0</v>
      </c>
      <c r="H51" s="2">
        <v>0</v>
      </c>
      <c r="I51" s="2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2">
        <v>0</v>
      </c>
      <c r="Q51" s="2">
        <v>0</v>
      </c>
    </row>
    <row r="52" spans="1:17" ht="31.5" x14ac:dyDescent="0.25">
      <c r="A52" s="70"/>
      <c r="B52" s="70"/>
      <c r="C52" s="71"/>
      <c r="D52" s="36" t="s">
        <v>26</v>
      </c>
      <c r="E52" s="2">
        <f t="shared" si="12"/>
        <v>0</v>
      </c>
      <c r="F52" s="2">
        <v>0</v>
      </c>
      <c r="G52" s="2">
        <v>0</v>
      </c>
      <c r="H52" s="2">
        <v>0</v>
      </c>
      <c r="I52" s="2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2">
        <v>0</v>
      </c>
      <c r="Q52" s="2">
        <v>0</v>
      </c>
    </row>
    <row r="53" spans="1:17" ht="31.5" x14ac:dyDescent="0.25">
      <c r="A53" s="70"/>
      <c r="B53" s="70"/>
      <c r="C53" s="71"/>
      <c r="D53" s="36" t="s">
        <v>27</v>
      </c>
      <c r="E53" s="2">
        <f t="shared" si="12"/>
        <v>0</v>
      </c>
      <c r="F53" s="2"/>
      <c r="G53" s="2"/>
      <c r="H53" s="2"/>
      <c r="I53" s="2"/>
      <c r="J53" s="3"/>
      <c r="K53" s="3"/>
      <c r="L53" s="3"/>
      <c r="M53" s="3"/>
      <c r="N53" s="3"/>
      <c r="O53" s="3"/>
      <c r="P53" s="2">
        <v>0</v>
      </c>
      <c r="Q53" s="2"/>
    </row>
    <row r="54" spans="1:17" ht="15.75" x14ac:dyDescent="0.25">
      <c r="A54" s="70">
        <v>4</v>
      </c>
      <c r="B54" s="70" t="s">
        <v>34</v>
      </c>
      <c r="C54" s="71" t="s">
        <v>33</v>
      </c>
      <c r="D54" s="36" t="s">
        <v>21</v>
      </c>
      <c r="E54" s="2">
        <f>SUM(E55:E60)</f>
        <v>0</v>
      </c>
      <c r="F54" s="2">
        <f t="shared" ref="F54:K54" si="13">SUM(F55:F60)</f>
        <v>0</v>
      </c>
      <c r="G54" s="2">
        <f t="shared" si="13"/>
        <v>0</v>
      </c>
      <c r="H54" s="2">
        <f t="shared" si="13"/>
        <v>0</v>
      </c>
      <c r="I54" s="2">
        <f t="shared" si="13"/>
        <v>0</v>
      </c>
      <c r="J54" s="2">
        <f t="shared" si="13"/>
        <v>0</v>
      </c>
      <c r="K54" s="2">
        <f t="shared" si="13"/>
        <v>0</v>
      </c>
      <c r="L54" s="2">
        <f>L56+L57</f>
        <v>0</v>
      </c>
      <c r="M54" s="2">
        <f t="shared" ref="M54:P54" si="14">M56+M57</f>
        <v>0</v>
      </c>
      <c r="N54" s="2">
        <f t="shared" si="14"/>
        <v>0</v>
      </c>
      <c r="O54" s="2">
        <f t="shared" si="14"/>
        <v>0</v>
      </c>
      <c r="P54" s="2">
        <f t="shared" si="14"/>
        <v>0</v>
      </c>
      <c r="Q54" s="2">
        <f>Q56+Q57+Q60</f>
        <v>0</v>
      </c>
    </row>
    <row r="55" spans="1:17" ht="15.75" x14ac:dyDescent="0.25">
      <c r="A55" s="70"/>
      <c r="B55" s="70"/>
      <c r="C55" s="71"/>
      <c r="D55" s="36" t="s">
        <v>22</v>
      </c>
      <c r="E55" s="2">
        <f t="shared" ref="E55:E59" si="15">SUM(F55:Q55)</f>
        <v>0</v>
      </c>
      <c r="F55" s="2"/>
      <c r="G55" s="2"/>
      <c r="H55" s="2"/>
      <c r="I55" s="2"/>
      <c r="J55" s="3"/>
      <c r="K55" s="3"/>
      <c r="L55" s="2"/>
      <c r="M55" s="2"/>
      <c r="N55" s="2"/>
      <c r="O55" s="2"/>
      <c r="P55" s="2"/>
      <c r="Q55" s="2"/>
    </row>
    <row r="56" spans="1:17" ht="15.75" x14ac:dyDescent="0.25">
      <c r="A56" s="70"/>
      <c r="B56" s="70"/>
      <c r="C56" s="71"/>
      <c r="D56" s="36" t="s">
        <v>23</v>
      </c>
      <c r="E56" s="2">
        <f t="shared" si="15"/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/>
      <c r="O56" s="2"/>
      <c r="P56" s="2"/>
      <c r="Q56" s="2"/>
    </row>
    <row r="57" spans="1:17" ht="15.75" x14ac:dyDescent="0.25">
      <c r="A57" s="70"/>
      <c r="B57" s="70"/>
      <c r="C57" s="71"/>
      <c r="D57" s="36" t="s">
        <v>24</v>
      </c>
      <c r="E57" s="2">
        <f t="shared" si="15"/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/>
      <c r="O57" s="2"/>
      <c r="P57" s="2"/>
      <c r="Q57" s="2"/>
    </row>
    <row r="58" spans="1:17" ht="63" x14ac:dyDescent="0.25">
      <c r="A58" s="70"/>
      <c r="B58" s="70"/>
      <c r="C58" s="71"/>
      <c r="D58" s="36" t="s">
        <v>25</v>
      </c>
      <c r="E58" s="2">
        <f t="shared" si="15"/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</row>
    <row r="59" spans="1:17" ht="31.5" x14ac:dyDescent="0.25">
      <c r="A59" s="70"/>
      <c r="B59" s="70"/>
      <c r="C59" s="71"/>
      <c r="D59" s="36" t="s">
        <v>26</v>
      </c>
      <c r="E59" s="2">
        <f t="shared" si="15"/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 ht="31.5" x14ac:dyDescent="0.25">
      <c r="A60" s="70"/>
      <c r="B60" s="70"/>
      <c r="C60" s="71"/>
      <c r="D60" s="36" t="s">
        <v>27</v>
      </c>
      <c r="E60" s="2">
        <f>SUM(F60:Q60)</f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</row>
    <row r="61" spans="1:17" ht="15.75" x14ac:dyDescent="0.25">
      <c r="A61" s="70">
        <v>5</v>
      </c>
      <c r="B61" s="70" t="s">
        <v>35</v>
      </c>
      <c r="C61" s="71" t="s">
        <v>36</v>
      </c>
      <c r="D61" s="36" t="s">
        <v>21</v>
      </c>
      <c r="E61" s="2">
        <f>SUM(F61:Q61)</f>
        <v>0</v>
      </c>
      <c r="F61" s="2">
        <f>F62+F63+F64+F67</f>
        <v>0</v>
      </c>
      <c r="G61" s="2">
        <f t="shared" ref="G61:Q61" si="16">G62+G63+G64+G67</f>
        <v>0</v>
      </c>
      <c r="H61" s="2">
        <f t="shared" si="16"/>
        <v>0</v>
      </c>
      <c r="I61" s="2">
        <f t="shared" si="16"/>
        <v>0</v>
      </c>
      <c r="J61" s="2">
        <f t="shared" si="16"/>
        <v>0</v>
      </c>
      <c r="K61" s="2">
        <f t="shared" si="16"/>
        <v>0</v>
      </c>
      <c r="L61" s="2">
        <f t="shared" si="16"/>
        <v>0</v>
      </c>
      <c r="M61" s="2">
        <f t="shared" si="16"/>
        <v>0</v>
      </c>
      <c r="N61" s="2">
        <f t="shared" si="16"/>
        <v>0</v>
      </c>
      <c r="O61" s="2">
        <f t="shared" si="16"/>
        <v>0</v>
      </c>
      <c r="P61" s="2">
        <f t="shared" si="16"/>
        <v>0</v>
      </c>
      <c r="Q61" s="2">
        <f t="shared" si="16"/>
        <v>0</v>
      </c>
    </row>
    <row r="62" spans="1:17" ht="15.75" x14ac:dyDescent="0.25">
      <c r="A62" s="70"/>
      <c r="B62" s="70"/>
      <c r="C62" s="71"/>
      <c r="D62" s="36" t="s">
        <v>22</v>
      </c>
      <c r="E62" s="2">
        <f>SUM(F62:Q62)</f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</row>
    <row r="63" spans="1:17" ht="15.75" x14ac:dyDescent="0.25">
      <c r="A63" s="70"/>
      <c r="B63" s="70"/>
      <c r="C63" s="71"/>
      <c r="D63" s="36" t="s">
        <v>23</v>
      </c>
      <c r="E63" s="2">
        <f>SUM(F63:Q63)</f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</row>
    <row r="64" spans="1:17" ht="15.75" x14ac:dyDescent="0.25">
      <c r="A64" s="70"/>
      <c r="B64" s="70"/>
      <c r="C64" s="71"/>
      <c r="D64" s="36" t="s">
        <v>24</v>
      </c>
      <c r="E64" s="2">
        <f>SUM(F64:Q64)</f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</row>
    <row r="65" spans="1:21" ht="63" x14ac:dyDescent="0.25">
      <c r="A65" s="70"/>
      <c r="B65" s="70"/>
      <c r="C65" s="71"/>
      <c r="D65" s="36" t="s">
        <v>25</v>
      </c>
      <c r="E65" s="2"/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21" ht="31.5" x14ac:dyDescent="0.25">
      <c r="A66" s="70"/>
      <c r="B66" s="70"/>
      <c r="C66" s="71"/>
      <c r="D66" s="36" t="s">
        <v>26</v>
      </c>
      <c r="E66" s="2">
        <f>SUM(F66:Q66)</f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21" ht="31.5" x14ac:dyDescent="0.25">
      <c r="A67" s="70"/>
      <c r="B67" s="70"/>
      <c r="C67" s="71"/>
      <c r="D67" s="36" t="s">
        <v>27</v>
      </c>
      <c r="E67" s="2">
        <f>SUM(F67:Q67)</f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</row>
    <row r="68" spans="1:21" ht="15.75" x14ac:dyDescent="0.25">
      <c r="A68" s="72" t="s">
        <v>38</v>
      </c>
      <c r="B68" s="73"/>
      <c r="C68" s="74"/>
      <c r="D68" s="36" t="s">
        <v>21</v>
      </c>
      <c r="E68" s="2">
        <f>SUM(E69:E74)</f>
        <v>668936.76697999996</v>
      </c>
      <c r="F68" s="2">
        <f>F69+F70+F71+F72+F73+F74</f>
        <v>0</v>
      </c>
      <c r="G68" s="2">
        <f t="shared" ref="G68:Q68" si="17">G69+G70+G71+G72+G73+G74</f>
        <v>0</v>
      </c>
      <c r="H68" s="2">
        <f t="shared" si="17"/>
        <v>0</v>
      </c>
      <c r="I68" s="2">
        <f t="shared" si="17"/>
        <v>0</v>
      </c>
      <c r="J68" s="2">
        <f t="shared" si="17"/>
        <v>0</v>
      </c>
      <c r="K68" s="2">
        <f t="shared" si="17"/>
        <v>12584.269662921348</v>
      </c>
      <c r="L68" s="2">
        <f t="shared" si="17"/>
        <v>0</v>
      </c>
      <c r="M68" s="2">
        <f t="shared" si="17"/>
        <v>656352.49731707864</v>
      </c>
      <c r="N68" s="2">
        <f t="shared" si="17"/>
        <v>0</v>
      </c>
      <c r="O68" s="2">
        <f t="shared" si="17"/>
        <v>0</v>
      </c>
      <c r="P68" s="2">
        <f t="shared" si="17"/>
        <v>0</v>
      </c>
      <c r="Q68" s="2">
        <f t="shared" si="17"/>
        <v>0</v>
      </c>
      <c r="U68" s="14"/>
    </row>
    <row r="69" spans="1:21" ht="15.75" x14ac:dyDescent="0.25">
      <c r="A69" s="75"/>
      <c r="B69" s="76"/>
      <c r="C69" s="77"/>
      <c r="D69" s="36" t="s">
        <v>22</v>
      </c>
      <c r="E69" s="2">
        <f>E34+E62+E55+E41+E48</f>
        <v>0</v>
      </c>
      <c r="F69" s="2">
        <f>F41+F48+F55+F34</f>
        <v>0</v>
      </c>
      <c r="G69" s="2">
        <f>G41+G48+G55+G34</f>
        <v>0</v>
      </c>
      <c r="H69" s="2">
        <f>H41+H48+H55+H34</f>
        <v>0</v>
      </c>
      <c r="I69" s="2">
        <f>I41+I48+I55+I34</f>
        <v>0</v>
      </c>
      <c r="J69" s="2">
        <f>J41+J48+J55+J34</f>
        <v>0</v>
      </c>
      <c r="K69" s="2">
        <f>K41+K48+K55+K34</f>
        <v>0</v>
      </c>
      <c r="L69" s="2">
        <f>L41+L48+L55+L34</f>
        <v>0</v>
      </c>
      <c r="M69" s="2">
        <f>M41+M48+M55+M34</f>
        <v>0</v>
      </c>
      <c r="N69" s="2">
        <f>N41+N48+N55+N34</f>
        <v>0</v>
      </c>
      <c r="O69" s="2">
        <f>O41+O48+O55+O34</f>
        <v>0</v>
      </c>
      <c r="P69" s="2">
        <f>P41+P48+P55+P34</f>
        <v>0</v>
      </c>
      <c r="Q69" s="2">
        <f>Q41+Q48+Q55+Q34</f>
        <v>0</v>
      </c>
      <c r="U69" s="14"/>
    </row>
    <row r="70" spans="1:21" ht="15.75" x14ac:dyDescent="0.25">
      <c r="A70" s="75"/>
      <c r="B70" s="76"/>
      <c r="C70" s="77"/>
      <c r="D70" s="36" t="s">
        <v>23</v>
      </c>
      <c r="E70" s="2">
        <f>E35+E63+E56+E42+E49</f>
        <v>595353.72259999998</v>
      </c>
      <c r="F70" s="2">
        <f>F42+F49+F56+F35</f>
        <v>0</v>
      </c>
      <c r="G70" s="2">
        <f>G42+G49+G56+G35</f>
        <v>0</v>
      </c>
      <c r="H70" s="2">
        <f>H42+H49+H56+H35</f>
        <v>0</v>
      </c>
      <c r="I70" s="2">
        <f>I42+I49+I56+I35</f>
        <v>0</v>
      </c>
      <c r="J70" s="2">
        <f>J42+J49+J56+J35</f>
        <v>0</v>
      </c>
      <c r="K70" s="2">
        <f>K42+K49+K56+K35</f>
        <v>11200</v>
      </c>
      <c r="L70" s="2">
        <f>L42+L49+L56+L35</f>
        <v>0</v>
      </c>
      <c r="M70" s="2">
        <f>M42+M49+M56+M35</f>
        <v>584153.72259999998</v>
      </c>
      <c r="N70" s="2">
        <f>N42+N49+N56+N35</f>
        <v>0</v>
      </c>
      <c r="O70" s="2">
        <f>O42+O49+O56+O35</f>
        <v>0</v>
      </c>
      <c r="P70" s="2">
        <f>P42+P49+P56+P35</f>
        <v>0</v>
      </c>
      <c r="Q70" s="2">
        <f>Q42+Q49+Q56+Q35</f>
        <v>0</v>
      </c>
      <c r="U70" s="14"/>
    </row>
    <row r="71" spans="1:21" ht="15.75" x14ac:dyDescent="0.25">
      <c r="A71" s="75"/>
      <c r="B71" s="76"/>
      <c r="C71" s="77"/>
      <c r="D71" s="36" t="s">
        <v>24</v>
      </c>
      <c r="E71" s="2">
        <f>E36+E64+E57+E43+E50</f>
        <v>73583.044380000007</v>
      </c>
      <c r="F71" s="2">
        <f>F43+F50+F57+F36</f>
        <v>0</v>
      </c>
      <c r="G71" s="2">
        <f>G43+G50+G57+G36</f>
        <v>0</v>
      </c>
      <c r="H71" s="2">
        <f>H43+H50+H57+H36</f>
        <v>0</v>
      </c>
      <c r="I71" s="2">
        <f>I43+I50+I57+I36</f>
        <v>0</v>
      </c>
      <c r="J71" s="2">
        <f>J43+J50+J57+J36</f>
        <v>0</v>
      </c>
      <c r="K71" s="2">
        <f>K43+K50+K57+K36</f>
        <v>1384.2696629213483</v>
      </c>
      <c r="L71" s="2">
        <f>L43+L50+L57+L36</f>
        <v>0</v>
      </c>
      <c r="M71" s="2">
        <f>M43+M50+M57+M36</f>
        <v>72198.774717078661</v>
      </c>
      <c r="N71" s="2">
        <f>N43+N50+N57+N36</f>
        <v>0</v>
      </c>
      <c r="O71" s="2">
        <f>O43+O50+O57+O36</f>
        <v>0</v>
      </c>
      <c r="P71" s="2">
        <f>P43+P50+P57+P36</f>
        <v>0</v>
      </c>
      <c r="Q71" s="2">
        <f>Q43+Q50+Q57+Q36</f>
        <v>0</v>
      </c>
      <c r="U71" s="14"/>
    </row>
    <row r="72" spans="1:21" ht="63" x14ac:dyDescent="0.25">
      <c r="A72" s="75"/>
      <c r="B72" s="76"/>
      <c r="C72" s="77"/>
      <c r="D72" s="36" t="s">
        <v>25</v>
      </c>
      <c r="E72" s="2">
        <f>E37+E65+E58+E44+E51</f>
        <v>0</v>
      </c>
      <c r="F72" s="2">
        <f>F44+F51+F58+F37</f>
        <v>0</v>
      </c>
      <c r="G72" s="2">
        <f>G44+G51+G58+G37</f>
        <v>0</v>
      </c>
      <c r="H72" s="2">
        <f>H44+H51+H58+H37</f>
        <v>0</v>
      </c>
      <c r="I72" s="2">
        <f>I44+I51+I58+I37</f>
        <v>0</v>
      </c>
      <c r="J72" s="2">
        <f>J44+J51+J58+J37</f>
        <v>0</v>
      </c>
      <c r="K72" s="2">
        <f>K44+K51+K58+K37</f>
        <v>0</v>
      </c>
      <c r="L72" s="2">
        <f>L44+L51+L58+L37</f>
        <v>0</v>
      </c>
      <c r="M72" s="2">
        <f>M44+M51+M58+M37</f>
        <v>0</v>
      </c>
      <c r="N72" s="2">
        <f>N44+N51+N58+N37</f>
        <v>0</v>
      </c>
      <c r="O72" s="2">
        <f>O44+O51+O58+O37</f>
        <v>0</v>
      </c>
      <c r="P72" s="2">
        <f>P44+P51+P58+P37</f>
        <v>0</v>
      </c>
      <c r="Q72" s="2">
        <f>Q44+Q51+Q58+Q37</f>
        <v>0</v>
      </c>
      <c r="U72" s="14"/>
    </row>
    <row r="73" spans="1:21" ht="31.5" x14ac:dyDescent="0.25">
      <c r="A73" s="75"/>
      <c r="B73" s="76"/>
      <c r="C73" s="77"/>
      <c r="D73" s="36" t="s">
        <v>26</v>
      </c>
      <c r="E73" s="2">
        <f>E38+E66+E59+E45+E52</f>
        <v>0</v>
      </c>
      <c r="F73" s="2">
        <f>F45+F52+F59+F38</f>
        <v>0</v>
      </c>
      <c r="G73" s="2">
        <f>G45+G52+G59+G38</f>
        <v>0</v>
      </c>
      <c r="H73" s="2">
        <f>H45+H52+H59+H38</f>
        <v>0</v>
      </c>
      <c r="I73" s="2">
        <f>I45+I52+I59+I38</f>
        <v>0</v>
      </c>
      <c r="J73" s="2">
        <f>J45+J52+J59+J38</f>
        <v>0</v>
      </c>
      <c r="K73" s="2">
        <f>K45+K52+K59+K38</f>
        <v>0</v>
      </c>
      <c r="L73" s="2">
        <f>L45+L52+L59+L38</f>
        <v>0</v>
      </c>
      <c r="M73" s="2">
        <f>M45+M52+M59+M38</f>
        <v>0</v>
      </c>
      <c r="N73" s="2">
        <f>N45+N52+N59+N38</f>
        <v>0</v>
      </c>
      <c r="O73" s="2">
        <f>O45+O52+O59+O38</f>
        <v>0</v>
      </c>
      <c r="P73" s="2">
        <f>P45+P52+P59+P38</f>
        <v>0</v>
      </c>
      <c r="Q73" s="2">
        <f>Q45+Q52+Q59+Q38</f>
        <v>0</v>
      </c>
      <c r="U73" s="14"/>
    </row>
    <row r="74" spans="1:21" ht="31.5" x14ac:dyDescent="0.25">
      <c r="A74" s="78"/>
      <c r="B74" s="79"/>
      <c r="C74" s="80"/>
      <c r="D74" s="36" t="s">
        <v>27</v>
      </c>
      <c r="E74" s="2">
        <f>E39+E67+E60+E46+E53</f>
        <v>0</v>
      </c>
      <c r="F74" s="2">
        <f>F46+F53+F60+F39+F67</f>
        <v>0</v>
      </c>
      <c r="G74" s="2">
        <f>G46+G53+G60+G39+G67</f>
        <v>0</v>
      </c>
      <c r="H74" s="2">
        <f>H46+H53+H60+H39+H67</f>
        <v>0</v>
      </c>
      <c r="I74" s="2">
        <f>I46+I53+I60+I39+I67</f>
        <v>0</v>
      </c>
      <c r="J74" s="2">
        <f>J46+J53+J60+J39+J67</f>
        <v>0</v>
      </c>
      <c r="K74" s="2">
        <f>K46+K53+K60+K39+K67</f>
        <v>0</v>
      </c>
      <c r="L74" s="2">
        <f>L46+L53+L60+L39+L67</f>
        <v>0</v>
      </c>
      <c r="M74" s="2">
        <f>M46+M53+M60+M39+M67</f>
        <v>0</v>
      </c>
      <c r="N74" s="2">
        <f>N46+N53+N60+N39+N67</f>
        <v>0</v>
      </c>
      <c r="O74" s="2">
        <f>O46+O53+O60+O39+O67</f>
        <v>0</v>
      </c>
      <c r="P74" s="2">
        <f>P46+P53+P60+P39+P67</f>
        <v>0</v>
      </c>
      <c r="Q74" s="2">
        <f>Q46+Q53+Q60+Q39+Q67</f>
        <v>0</v>
      </c>
      <c r="U74" s="14"/>
    </row>
    <row r="75" spans="1:21" ht="15.75" x14ac:dyDescent="0.25">
      <c r="A75" s="70">
        <v>1</v>
      </c>
      <c r="B75" s="70" t="s">
        <v>39</v>
      </c>
      <c r="C75" s="71" t="s">
        <v>40</v>
      </c>
      <c r="D75" s="36" t="s">
        <v>21</v>
      </c>
      <c r="E75" s="4">
        <f>SUM(E76:E81)</f>
        <v>0</v>
      </c>
      <c r="F75" s="4">
        <f>F76+F77+F78+F79+F80+F81</f>
        <v>0</v>
      </c>
      <c r="G75" s="4">
        <f t="shared" ref="G75:Q75" si="18">G76+G77+G78+G79+G80+G81</f>
        <v>0</v>
      </c>
      <c r="H75" s="4">
        <f t="shared" si="18"/>
        <v>0</v>
      </c>
      <c r="I75" s="4">
        <f t="shared" si="18"/>
        <v>0</v>
      </c>
      <c r="J75" s="4">
        <f t="shared" si="18"/>
        <v>0</v>
      </c>
      <c r="K75" s="4">
        <f t="shared" si="18"/>
        <v>0</v>
      </c>
      <c r="L75" s="4">
        <f t="shared" si="18"/>
        <v>0</v>
      </c>
      <c r="M75" s="4">
        <f t="shared" si="18"/>
        <v>0</v>
      </c>
      <c r="N75" s="4">
        <f t="shared" si="18"/>
        <v>0</v>
      </c>
      <c r="O75" s="4">
        <f t="shared" si="18"/>
        <v>0</v>
      </c>
      <c r="P75" s="4">
        <f t="shared" si="18"/>
        <v>0</v>
      </c>
      <c r="Q75" s="4">
        <f t="shared" si="18"/>
        <v>0</v>
      </c>
    </row>
    <row r="76" spans="1:21" ht="15.75" x14ac:dyDescent="0.25">
      <c r="A76" s="70"/>
      <c r="B76" s="70"/>
      <c r="C76" s="71"/>
      <c r="D76" s="36" t="s">
        <v>22</v>
      </c>
      <c r="E76" s="4">
        <f>SUM(H76:K76)</f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</row>
    <row r="77" spans="1:21" ht="15.75" x14ac:dyDescent="0.25">
      <c r="A77" s="70"/>
      <c r="B77" s="70"/>
      <c r="C77" s="71"/>
      <c r="D77" s="36" t="s">
        <v>23</v>
      </c>
      <c r="E77" s="4">
        <f>SUM(G77:Q77)</f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/>
      <c r="P77" s="4"/>
      <c r="Q77" s="4"/>
    </row>
    <row r="78" spans="1:21" ht="15.75" x14ac:dyDescent="0.25">
      <c r="A78" s="70"/>
      <c r="B78" s="70"/>
      <c r="C78" s="71"/>
      <c r="D78" s="36" t="s">
        <v>24</v>
      </c>
      <c r="E78" s="4">
        <f>SUM(F78:Q78)</f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/>
      <c r="P78" s="4"/>
      <c r="Q78" s="4"/>
    </row>
    <row r="79" spans="1:21" ht="63" x14ac:dyDescent="0.25">
      <c r="A79" s="70"/>
      <c r="B79" s="70"/>
      <c r="C79" s="71"/>
      <c r="D79" s="36" t="s">
        <v>25</v>
      </c>
      <c r="E79" s="4">
        <f>SUM(F79:Q79)</f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</row>
    <row r="80" spans="1:21" ht="31.5" x14ac:dyDescent="0.25">
      <c r="A80" s="70"/>
      <c r="B80" s="70"/>
      <c r="C80" s="71"/>
      <c r="D80" s="36" t="s">
        <v>26</v>
      </c>
      <c r="E80" s="2">
        <f>SUM(F80:Q80)</f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</row>
    <row r="81" spans="1:21" ht="31.5" x14ac:dyDescent="0.25">
      <c r="A81" s="70"/>
      <c r="B81" s="70"/>
      <c r="C81" s="71"/>
      <c r="D81" s="36" t="s">
        <v>27</v>
      </c>
      <c r="E81" s="2">
        <f>SUM(F81:Q81)</f>
        <v>0</v>
      </c>
      <c r="F81" s="2">
        <v>0</v>
      </c>
      <c r="G81" s="2"/>
      <c r="H81" s="2">
        <v>0</v>
      </c>
      <c r="I81" s="2">
        <v>0</v>
      </c>
      <c r="J81" s="2">
        <v>0</v>
      </c>
      <c r="K81" s="2">
        <v>0</v>
      </c>
      <c r="L81" s="2"/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21" ht="15.75" x14ac:dyDescent="0.25">
      <c r="A82" s="70">
        <v>2</v>
      </c>
      <c r="B82" s="70" t="s">
        <v>41</v>
      </c>
      <c r="C82" s="71" t="s">
        <v>33</v>
      </c>
      <c r="D82" s="36" t="s">
        <v>21</v>
      </c>
      <c r="E82" s="2">
        <f>SUM(E83:E88)</f>
        <v>0</v>
      </c>
      <c r="F82" s="2">
        <f>F83+F84+F85+F86+F87+F88</f>
        <v>0</v>
      </c>
      <c r="G82" s="2">
        <f t="shared" ref="G82:Q82" si="19">G83+G84+G85+G86+G87+G88</f>
        <v>0</v>
      </c>
      <c r="H82" s="2">
        <f t="shared" si="19"/>
        <v>0</v>
      </c>
      <c r="I82" s="2">
        <f t="shared" si="19"/>
        <v>0</v>
      </c>
      <c r="J82" s="2">
        <f t="shared" si="19"/>
        <v>0</v>
      </c>
      <c r="K82" s="2">
        <f t="shared" si="19"/>
        <v>0</v>
      </c>
      <c r="L82" s="2">
        <f t="shared" si="19"/>
        <v>0</v>
      </c>
      <c r="M82" s="2">
        <f t="shared" si="19"/>
        <v>0</v>
      </c>
      <c r="N82" s="2">
        <f t="shared" si="19"/>
        <v>0</v>
      </c>
      <c r="O82" s="2">
        <f t="shared" si="19"/>
        <v>0</v>
      </c>
      <c r="P82" s="2">
        <f t="shared" si="19"/>
        <v>0</v>
      </c>
      <c r="Q82" s="2">
        <f t="shared" si="19"/>
        <v>0</v>
      </c>
    </row>
    <row r="83" spans="1:21" ht="15.75" x14ac:dyDescent="0.25">
      <c r="A83" s="70"/>
      <c r="B83" s="70"/>
      <c r="C83" s="71"/>
      <c r="D83" s="36" t="s">
        <v>22</v>
      </c>
      <c r="E83" s="2"/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</row>
    <row r="84" spans="1:21" ht="15.75" x14ac:dyDescent="0.25">
      <c r="A84" s="70"/>
      <c r="B84" s="70"/>
      <c r="C84" s="71"/>
      <c r="D84" s="36" t="s">
        <v>23</v>
      </c>
      <c r="E84" s="2">
        <f>SUM(F84:Q84)</f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</row>
    <row r="85" spans="1:21" ht="15.75" x14ac:dyDescent="0.25">
      <c r="A85" s="70"/>
      <c r="B85" s="70"/>
      <c r="C85" s="71"/>
      <c r="D85" s="36" t="s">
        <v>24</v>
      </c>
      <c r="E85" s="2">
        <f>SUM(F85:Q85)</f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>
        <v>0</v>
      </c>
      <c r="N85" s="4">
        <v>0</v>
      </c>
      <c r="O85" s="4">
        <v>0</v>
      </c>
      <c r="P85" s="4">
        <v>0</v>
      </c>
      <c r="Q85" s="4">
        <v>0</v>
      </c>
    </row>
    <row r="86" spans="1:21" ht="63" x14ac:dyDescent="0.25">
      <c r="A86" s="70"/>
      <c r="B86" s="70"/>
      <c r="C86" s="71"/>
      <c r="D86" s="36" t="s">
        <v>25</v>
      </c>
      <c r="E86" s="2">
        <f t="shared" ref="E86:E88" si="20">SUM(F86:Q86)</f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</row>
    <row r="87" spans="1:21" ht="31.5" x14ac:dyDescent="0.25">
      <c r="A87" s="70"/>
      <c r="B87" s="70"/>
      <c r="C87" s="71"/>
      <c r="D87" s="36" t="s">
        <v>26</v>
      </c>
      <c r="E87" s="2">
        <f t="shared" si="20"/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</row>
    <row r="88" spans="1:21" ht="31.5" x14ac:dyDescent="0.25">
      <c r="A88" s="70"/>
      <c r="B88" s="70"/>
      <c r="C88" s="71"/>
      <c r="D88" s="36" t="s">
        <v>27</v>
      </c>
      <c r="E88" s="2">
        <f t="shared" si="20"/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</row>
    <row r="89" spans="1:21" ht="15.75" x14ac:dyDescent="0.25">
      <c r="A89" s="70">
        <v>3</v>
      </c>
      <c r="B89" s="70" t="s">
        <v>42</v>
      </c>
      <c r="C89" s="71" t="s">
        <v>40</v>
      </c>
      <c r="D89" s="36" t="s">
        <v>21</v>
      </c>
      <c r="E89" s="2">
        <f>SUM(E90:E95)</f>
        <v>31199.226320000002</v>
      </c>
      <c r="F89" s="2">
        <f>SUM(F90:F95)</f>
        <v>0</v>
      </c>
      <c r="G89" s="2">
        <f t="shared" ref="G89:O89" si="21">SUM(G90:G95)</f>
        <v>0</v>
      </c>
      <c r="H89" s="2">
        <f t="shared" si="21"/>
        <v>0</v>
      </c>
      <c r="I89" s="2">
        <f t="shared" si="21"/>
        <v>0</v>
      </c>
      <c r="J89" s="2">
        <f t="shared" si="21"/>
        <v>0</v>
      </c>
      <c r="K89" s="2">
        <f t="shared" si="21"/>
        <v>0</v>
      </c>
      <c r="L89" s="2">
        <f t="shared" si="21"/>
        <v>0</v>
      </c>
      <c r="M89" s="2">
        <f t="shared" si="21"/>
        <v>0</v>
      </c>
      <c r="N89" s="2">
        <f t="shared" si="21"/>
        <v>0</v>
      </c>
      <c r="O89" s="2">
        <f t="shared" si="21"/>
        <v>31199.226320000002</v>
      </c>
      <c r="P89" s="2">
        <v>0</v>
      </c>
      <c r="Q89" s="2">
        <v>0</v>
      </c>
      <c r="U89" s="14"/>
    </row>
    <row r="90" spans="1:21" ht="15.75" x14ac:dyDescent="0.25">
      <c r="A90" s="70"/>
      <c r="B90" s="70"/>
      <c r="C90" s="71"/>
      <c r="D90" s="36" t="s">
        <v>22</v>
      </c>
      <c r="E90" s="2">
        <f>SUM(F90:Q90)</f>
        <v>28586.3</v>
      </c>
      <c r="F90" s="2"/>
      <c r="G90" s="2"/>
      <c r="H90" s="2"/>
      <c r="I90" s="2"/>
      <c r="J90" s="2"/>
      <c r="K90" s="2"/>
      <c r="L90" s="2"/>
      <c r="M90" s="2"/>
      <c r="N90" s="2"/>
      <c r="O90" s="2">
        <v>28586.3</v>
      </c>
      <c r="P90" s="2">
        <v>0</v>
      </c>
      <c r="Q90" s="2">
        <v>0</v>
      </c>
      <c r="U90" s="14"/>
    </row>
    <row r="91" spans="1:21" ht="15.75" x14ac:dyDescent="0.25">
      <c r="A91" s="70"/>
      <c r="B91" s="70"/>
      <c r="C91" s="71"/>
      <c r="D91" s="36" t="s">
        <v>23</v>
      </c>
      <c r="E91" s="2">
        <f>SUM(F91:Q91)</f>
        <v>2509.4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2509.4</v>
      </c>
      <c r="P91" s="2">
        <v>0</v>
      </c>
      <c r="Q91" s="2">
        <v>0</v>
      </c>
      <c r="U91" s="14"/>
    </row>
    <row r="92" spans="1:21" ht="15.75" x14ac:dyDescent="0.25">
      <c r="A92" s="70"/>
      <c r="B92" s="70"/>
      <c r="C92" s="71"/>
      <c r="D92" s="36" t="s">
        <v>24</v>
      </c>
      <c r="E92" s="2">
        <f>SUM(F92:Q92)</f>
        <v>103.52632000000001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103.52632000000001</v>
      </c>
      <c r="P92" s="2">
        <v>0</v>
      </c>
      <c r="Q92" s="2">
        <v>0</v>
      </c>
      <c r="U92" s="14"/>
    </row>
    <row r="93" spans="1:21" ht="63" x14ac:dyDescent="0.25">
      <c r="A93" s="70"/>
      <c r="B93" s="70"/>
      <c r="C93" s="71"/>
      <c r="D93" s="36" t="s">
        <v>25</v>
      </c>
      <c r="E93" s="2">
        <f t="shared" ref="E93:E95" si="22">SUM(F93:Q93)</f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T93" s="13"/>
      <c r="U93" s="13"/>
    </row>
    <row r="94" spans="1:21" ht="31.5" x14ac:dyDescent="0.25">
      <c r="A94" s="70"/>
      <c r="B94" s="70"/>
      <c r="C94" s="71"/>
      <c r="D94" s="36" t="s">
        <v>26</v>
      </c>
      <c r="E94" s="2">
        <f t="shared" si="22"/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21" ht="31.5" x14ac:dyDescent="0.25">
      <c r="A95" s="70"/>
      <c r="B95" s="70"/>
      <c r="C95" s="71"/>
      <c r="D95" s="36" t="s">
        <v>27</v>
      </c>
      <c r="E95" s="2">
        <f t="shared" si="22"/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21" ht="15.75" x14ac:dyDescent="0.25">
      <c r="A96" s="70">
        <v>4</v>
      </c>
      <c r="B96" s="70" t="s">
        <v>43</v>
      </c>
      <c r="C96" s="71" t="s">
        <v>40</v>
      </c>
      <c r="D96" s="36" t="s">
        <v>21</v>
      </c>
      <c r="E96" s="2">
        <f>SUM(E97:E102)</f>
        <v>0</v>
      </c>
      <c r="F96" s="2">
        <f>F97+F98+F99+F100+F101+F102</f>
        <v>0</v>
      </c>
      <c r="G96" s="2">
        <f t="shared" ref="G96:Q96" si="23">G97+G98+G99+G100+G101+G102</f>
        <v>0</v>
      </c>
      <c r="H96" s="2">
        <f t="shared" si="23"/>
        <v>0</v>
      </c>
      <c r="I96" s="2">
        <f t="shared" si="23"/>
        <v>0</v>
      </c>
      <c r="J96" s="2">
        <f t="shared" si="23"/>
        <v>0</v>
      </c>
      <c r="K96" s="2">
        <f t="shared" si="23"/>
        <v>0</v>
      </c>
      <c r="L96" s="2">
        <f t="shared" si="23"/>
        <v>0</v>
      </c>
      <c r="M96" s="2">
        <f t="shared" si="23"/>
        <v>0</v>
      </c>
      <c r="N96" s="2">
        <f t="shared" si="23"/>
        <v>0</v>
      </c>
      <c r="O96" s="2">
        <f t="shared" si="23"/>
        <v>0</v>
      </c>
      <c r="P96" s="2">
        <f t="shared" si="23"/>
        <v>0</v>
      </c>
      <c r="Q96" s="2">
        <f t="shared" si="23"/>
        <v>0</v>
      </c>
    </row>
    <row r="97" spans="1:17" ht="15.75" x14ac:dyDescent="0.25">
      <c r="A97" s="70"/>
      <c r="B97" s="70"/>
      <c r="C97" s="71"/>
      <c r="D97" s="36" t="s">
        <v>22</v>
      </c>
      <c r="E97" s="2">
        <f t="shared" ref="E97:E109" si="24">SUM(F97:Q97)</f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ht="15.75" x14ac:dyDescent="0.25">
      <c r="A98" s="70"/>
      <c r="B98" s="70"/>
      <c r="C98" s="71"/>
      <c r="D98" s="36" t="s">
        <v>23</v>
      </c>
      <c r="E98" s="2">
        <f t="shared" si="24"/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ht="15.75" x14ac:dyDescent="0.25">
      <c r="A99" s="70"/>
      <c r="B99" s="70"/>
      <c r="C99" s="71"/>
      <c r="D99" s="36" t="s">
        <v>24</v>
      </c>
      <c r="E99" s="2">
        <f t="shared" si="24"/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ht="63" x14ac:dyDescent="0.25">
      <c r="A100" s="70"/>
      <c r="B100" s="70"/>
      <c r="C100" s="71"/>
      <c r="D100" s="36" t="s">
        <v>25</v>
      </c>
      <c r="E100" s="2">
        <f t="shared" si="24"/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</row>
    <row r="101" spans="1:17" ht="31.5" x14ac:dyDescent="0.25">
      <c r="A101" s="70"/>
      <c r="B101" s="70"/>
      <c r="C101" s="71"/>
      <c r="D101" s="36" t="s">
        <v>26</v>
      </c>
      <c r="E101" s="2">
        <f t="shared" si="24"/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ht="31.5" x14ac:dyDescent="0.25">
      <c r="A102" s="70"/>
      <c r="B102" s="70"/>
      <c r="C102" s="71"/>
      <c r="D102" s="36" t="s">
        <v>27</v>
      </c>
      <c r="E102" s="2">
        <f t="shared" si="24"/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17" ht="15.75" x14ac:dyDescent="0.25">
      <c r="A103" s="70">
        <v>5</v>
      </c>
      <c r="B103" s="70" t="s">
        <v>44</v>
      </c>
      <c r="C103" s="71" t="s">
        <v>40</v>
      </c>
      <c r="D103" s="36" t="s">
        <v>21</v>
      </c>
      <c r="E103" s="2">
        <f>SUM(E104:E109)</f>
        <v>0</v>
      </c>
      <c r="F103" s="2">
        <f t="shared" ref="F103:Q103" si="25">SUM(F104:F109)</f>
        <v>0</v>
      </c>
      <c r="G103" s="2">
        <f t="shared" si="25"/>
        <v>0</v>
      </c>
      <c r="H103" s="2">
        <f t="shared" si="25"/>
        <v>0</v>
      </c>
      <c r="I103" s="2">
        <f t="shared" si="25"/>
        <v>0</v>
      </c>
      <c r="J103" s="2">
        <f t="shared" si="25"/>
        <v>0</v>
      </c>
      <c r="K103" s="2">
        <f t="shared" si="25"/>
        <v>0</v>
      </c>
      <c r="L103" s="2">
        <f t="shared" si="25"/>
        <v>0</v>
      </c>
      <c r="M103" s="2">
        <f t="shared" si="25"/>
        <v>0</v>
      </c>
      <c r="N103" s="2">
        <f t="shared" si="25"/>
        <v>0</v>
      </c>
      <c r="O103" s="2">
        <f t="shared" si="25"/>
        <v>0</v>
      </c>
      <c r="P103" s="2">
        <f t="shared" si="25"/>
        <v>0</v>
      </c>
      <c r="Q103" s="2">
        <f t="shared" si="25"/>
        <v>0</v>
      </c>
    </row>
    <row r="104" spans="1:17" ht="15.75" x14ac:dyDescent="0.25">
      <c r="A104" s="70"/>
      <c r="B104" s="70"/>
      <c r="C104" s="71"/>
      <c r="D104" s="36" t="s">
        <v>22</v>
      </c>
      <c r="E104" s="2">
        <f t="shared" si="24"/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ht="15.75" x14ac:dyDescent="0.25">
      <c r="A105" s="70"/>
      <c r="B105" s="70"/>
      <c r="C105" s="71"/>
      <c r="D105" s="36" t="s">
        <v>23</v>
      </c>
      <c r="E105" s="2">
        <f t="shared" si="24"/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</row>
    <row r="106" spans="1:17" ht="15.75" x14ac:dyDescent="0.25">
      <c r="A106" s="70"/>
      <c r="B106" s="70"/>
      <c r="C106" s="71"/>
      <c r="D106" s="36" t="s">
        <v>24</v>
      </c>
      <c r="E106" s="2">
        <f t="shared" si="24"/>
        <v>0</v>
      </c>
      <c r="F106" s="2">
        <v>0</v>
      </c>
      <c r="G106" s="2">
        <v>0</v>
      </c>
      <c r="H106" s="2">
        <v>0</v>
      </c>
      <c r="I106" s="2"/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ht="63" x14ac:dyDescent="0.25">
      <c r="A107" s="70"/>
      <c r="B107" s="70"/>
      <c r="C107" s="71"/>
      <c r="D107" s="36" t="s">
        <v>25</v>
      </c>
      <c r="E107" s="2">
        <f t="shared" si="24"/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ht="31.5" x14ac:dyDescent="0.25">
      <c r="A108" s="70"/>
      <c r="B108" s="70"/>
      <c r="C108" s="71"/>
      <c r="D108" s="36" t="s">
        <v>26</v>
      </c>
      <c r="E108" s="2">
        <f t="shared" si="24"/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ht="31.5" x14ac:dyDescent="0.25">
      <c r="A109" s="70"/>
      <c r="B109" s="70"/>
      <c r="C109" s="71"/>
      <c r="D109" s="36" t="s">
        <v>27</v>
      </c>
      <c r="E109" s="2">
        <f t="shared" si="24"/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ht="15.75" x14ac:dyDescent="0.25">
      <c r="A110" s="46">
        <v>6</v>
      </c>
      <c r="B110" s="70" t="s">
        <v>45</v>
      </c>
      <c r="C110" s="71" t="s">
        <v>40</v>
      </c>
      <c r="D110" s="36" t="s">
        <v>21</v>
      </c>
      <c r="E110" s="2">
        <f>SUM(F110:Q110)</f>
        <v>0</v>
      </c>
      <c r="F110" s="2">
        <f t="shared" ref="F110:Q110" si="26">SUM(F111:F116)</f>
        <v>0</v>
      </c>
      <c r="G110" s="2">
        <f t="shared" si="26"/>
        <v>0</v>
      </c>
      <c r="H110" s="2">
        <f t="shared" si="26"/>
        <v>0</v>
      </c>
      <c r="I110" s="2">
        <f t="shared" si="26"/>
        <v>0</v>
      </c>
      <c r="J110" s="2">
        <f t="shared" si="26"/>
        <v>0</v>
      </c>
      <c r="K110" s="2">
        <f t="shared" si="26"/>
        <v>0</v>
      </c>
      <c r="L110" s="2">
        <f t="shared" si="26"/>
        <v>0</v>
      </c>
      <c r="M110" s="2">
        <f t="shared" si="26"/>
        <v>0</v>
      </c>
      <c r="N110" s="2">
        <f t="shared" si="26"/>
        <v>0</v>
      </c>
      <c r="O110" s="2">
        <f t="shared" si="26"/>
        <v>0</v>
      </c>
      <c r="P110" s="2">
        <f t="shared" si="26"/>
        <v>0</v>
      </c>
      <c r="Q110" s="2">
        <f t="shared" si="26"/>
        <v>0</v>
      </c>
    </row>
    <row r="111" spans="1:17" ht="15.75" x14ac:dyDescent="0.25">
      <c r="A111" s="47"/>
      <c r="B111" s="70"/>
      <c r="C111" s="71"/>
      <c r="D111" s="36" t="s">
        <v>22</v>
      </c>
      <c r="E111" s="2">
        <f t="shared" ref="E111:E116" si="27">SUM(F111:Q111)</f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</row>
    <row r="112" spans="1:17" ht="15.75" x14ac:dyDescent="0.25">
      <c r="A112" s="47"/>
      <c r="B112" s="70"/>
      <c r="C112" s="71"/>
      <c r="D112" s="36" t="s">
        <v>23</v>
      </c>
      <c r="E112" s="2">
        <f t="shared" si="27"/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</row>
    <row r="113" spans="1:17" ht="15.75" x14ac:dyDescent="0.25">
      <c r="A113" s="47"/>
      <c r="B113" s="70"/>
      <c r="C113" s="71"/>
      <c r="D113" s="36" t="s">
        <v>24</v>
      </c>
      <c r="E113" s="2">
        <f t="shared" si="27"/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</row>
    <row r="114" spans="1:17" ht="63" x14ac:dyDescent="0.25">
      <c r="A114" s="47"/>
      <c r="B114" s="70"/>
      <c r="C114" s="71"/>
      <c r="D114" s="36" t="s">
        <v>25</v>
      </c>
      <c r="E114" s="2">
        <f t="shared" si="27"/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</row>
    <row r="115" spans="1:17" ht="31.5" x14ac:dyDescent="0.25">
      <c r="A115" s="47"/>
      <c r="B115" s="70"/>
      <c r="C115" s="71"/>
      <c r="D115" s="36" t="s">
        <v>26</v>
      </c>
      <c r="E115" s="2">
        <f t="shared" si="27"/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</row>
    <row r="116" spans="1:17" ht="31.5" x14ac:dyDescent="0.25">
      <c r="A116" s="48"/>
      <c r="B116" s="70"/>
      <c r="C116" s="71"/>
      <c r="D116" s="36" t="s">
        <v>27</v>
      </c>
      <c r="E116" s="2">
        <f t="shared" si="27"/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</row>
    <row r="117" spans="1:17" ht="15.75" x14ac:dyDescent="0.25">
      <c r="A117" s="46">
        <v>7</v>
      </c>
      <c r="B117" s="70" t="s">
        <v>46</v>
      </c>
      <c r="C117" s="71" t="s">
        <v>40</v>
      </c>
      <c r="D117" s="36" t="s">
        <v>21</v>
      </c>
      <c r="E117" s="2">
        <f>SUM(E118:E123)</f>
        <v>0</v>
      </c>
      <c r="F117" s="2">
        <f t="shared" ref="F117:Q117" si="28">SUM(F118:F123)</f>
        <v>0</v>
      </c>
      <c r="G117" s="2">
        <f t="shared" si="28"/>
        <v>0</v>
      </c>
      <c r="H117" s="2">
        <f t="shared" si="28"/>
        <v>0</v>
      </c>
      <c r="I117" s="2">
        <f t="shared" si="28"/>
        <v>0</v>
      </c>
      <c r="J117" s="2">
        <f t="shared" si="28"/>
        <v>0</v>
      </c>
      <c r="K117" s="2">
        <f t="shared" si="28"/>
        <v>0</v>
      </c>
      <c r="L117" s="2">
        <f t="shared" si="28"/>
        <v>0</v>
      </c>
      <c r="M117" s="2">
        <f t="shared" si="28"/>
        <v>0</v>
      </c>
      <c r="N117" s="2">
        <f t="shared" si="28"/>
        <v>0</v>
      </c>
      <c r="O117" s="2">
        <f t="shared" si="28"/>
        <v>0</v>
      </c>
      <c r="P117" s="2">
        <f t="shared" si="28"/>
        <v>0</v>
      </c>
      <c r="Q117" s="2">
        <f t="shared" si="28"/>
        <v>0</v>
      </c>
    </row>
    <row r="118" spans="1:17" ht="15.75" x14ac:dyDescent="0.25">
      <c r="A118" s="47"/>
      <c r="B118" s="70"/>
      <c r="C118" s="71"/>
      <c r="D118" s="36" t="s">
        <v>22</v>
      </c>
      <c r="E118" s="2">
        <f t="shared" ref="E118:E123" si="29">SUM(F118:Q118)</f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</row>
    <row r="119" spans="1:17" ht="15.75" x14ac:dyDescent="0.25">
      <c r="A119" s="47"/>
      <c r="B119" s="70"/>
      <c r="C119" s="71"/>
      <c r="D119" s="36" t="s">
        <v>23</v>
      </c>
      <c r="E119" s="2">
        <f t="shared" si="29"/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ht="15.75" x14ac:dyDescent="0.25">
      <c r="A120" s="47"/>
      <c r="B120" s="70"/>
      <c r="C120" s="71"/>
      <c r="D120" s="36" t="s">
        <v>24</v>
      </c>
      <c r="E120" s="2">
        <f t="shared" si="29"/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ht="63" x14ac:dyDescent="0.25">
      <c r="A121" s="47"/>
      <c r="B121" s="70"/>
      <c r="C121" s="71"/>
      <c r="D121" s="36" t="s">
        <v>25</v>
      </c>
      <c r="E121" s="2">
        <f t="shared" si="29"/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ht="31.5" x14ac:dyDescent="0.25">
      <c r="A122" s="47"/>
      <c r="B122" s="70"/>
      <c r="C122" s="71"/>
      <c r="D122" s="36" t="s">
        <v>26</v>
      </c>
      <c r="E122" s="2">
        <f t="shared" si="29"/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ht="31.5" x14ac:dyDescent="0.25">
      <c r="A123" s="48"/>
      <c r="B123" s="70"/>
      <c r="C123" s="71"/>
      <c r="D123" s="36" t="s">
        <v>27</v>
      </c>
      <c r="E123" s="2">
        <f t="shared" si="29"/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ht="15.75" x14ac:dyDescent="0.25">
      <c r="A124" s="46">
        <v>8</v>
      </c>
      <c r="B124" s="70" t="s">
        <v>47</v>
      </c>
      <c r="C124" s="71" t="s">
        <v>40</v>
      </c>
      <c r="D124" s="36" t="s">
        <v>21</v>
      </c>
      <c r="E124" s="2">
        <f>SUM(E125:E130)</f>
        <v>61723.370790000001</v>
      </c>
      <c r="F124" s="2">
        <f t="shared" ref="F124:Q124" si="30">SUM(F125:F130)</f>
        <v>0</v>
      </c>
      <c r="G124" s="2">
        <f t="shared" si="30"/>
        <v>0</v>
      </c>
      <c r="H124" s="2">
        <f t="shared" si="30"/>
        <v>0</v>
      </c>
      <c r="I124" s="2">
        <f t="shared" si="30"/>
        <v>0</v>
      </c>
      <c r="J124" s="2">
        <f t="shared" si="30"/>
        <v>0</v>
      </c>
      <c r="K124" s="2">
        <f t="shared" si="30"/>
        <v>0</v>
      </c>
      <c r="L124" s="2">
        <f t="shared" si="30"/>
        <v>0</v>
      </c>
      <c r="M124" s="2">
        <f t="shared" si="30"/>
        <v>0</v>
      </c>
      <c r="N124" s="2">
        <f t="shared" si="30"/>
        <v>0</v>
      </c>
      <c r="O124" s="2">
        <f t="shared" si="30"/>
        <v>0</v>
      </c>
      <c r="P124" s="2">
        <f t="shared" si="30"/>
        <v>61723.370790000001</v>
      </c>
      <c r="Q124" s="2">
        <f t="shared" si="30"/>
        <v>0</v>
      </c>
    </row>
    <row r="125" spans="1:17" ht="15.75" x14ac:dyDescent="0.25">
      <c r="A125" s="47"/>
      <c r="B125" s="70"/>
      <c r="C125" s="71"/>
      <c r="D125" s="36" t="s">
        <v>22</v>
      </c>
      <c r="E125" s="2">
        <f t="shared" ref="E125:E130" si="31">SUM(F125:Q125)</f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ht="15.75" x14ac:dyDescent="0.25">
      <c r="A126" s="47"/>
      <c r="B126" s="70"/>
      <c r="C126" s="71"/>
      <c r="D126" s="36" t="s">
        <v>23</v>
      </c>
      <c r="E126" s="2">
        <f t="shared" si="31"/>
        <v>54933.8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54933.8</v>
      </c>
      <c r="Q126" s="2">
        <v>0</v>
      </c>
    </row>
    <row r="127" spans="1:17" ht="15.75" x14ac:dyDescent="0.25">
      <c r="A127" s="47"/>
      <c r="B127" s="70"/>
      <c r="C127" s="71"/>
      <c r="D127" s="36" t="s">
        <v>24</v>
      </c>
      <c r="E127" s="2">
        <f t="shared" si="31"/>
        <v>6789.5707899999998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6789.5707899999998</v>
      </c>
      <c r="Q127" s="2">
        <v>0</v>
      </c>
    </row>
    <row r="128" spans="1:17" ht="63" x14ac:dyDescent="0.25">
      <c r="A128" s="47"/>
      <c r="B128" s="70"/>
      <c r="C128" s="71"/>
      <c r="D128" s="36" t="s">
        <v>25</v>
      </c>
      <c r="E128" s="2">
        <f t="shared" si="31"/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21" ht="31.5" x14ac:dyDescent="0.25">
      <c r="A129" s="47"/>
      <c r="B129" s="70"/>
      <c r="C129" s="71"/>
      <c r="D129" s="36" t="s">
        <v>26</v>
      </c>
      <c r="E129" s="2">
        <f t="shared" si="31"/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21" ht="31.5" x14ac:dyDescent="0.25">
      <c r="A130" s="48"/>
      <c r="B130" s="70"/>
      <c r="C130" s="71"/>
      <c r="D130" s="36" t="s">
        <v>27</v>
      </c>
      <c r="E130" s="2">
        <f t="shared" si="31"/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/>
    </row>
    <row r="131" spans="1:21" ht="15.75" x14ac:dyDescent="0.25">
      <c r="A131" s="72" t="s">
        <v>49</v>
      </c>
      <c r="B131" s="73"/>
      <c r="C131" s="74"/>
      <c r="D131" s="36" t="s">
        <v>21</v>
      </c>
      <c r="E131" s="2">
        <f>SUM(E132:E137)</f>
        <v>92922.597110000002</v>
      </c>
      <c r="F131" s="2">
        <f>SUM(F75,F82,F89,F96,F103,F117,F124,F110)</f>
        <v>0</v>
      </c>
      <c r="G131" s="2">
        <f>SUM(G75,G82,G89,G96,G103,G117,G124,G110)</f>
        <v>0</v>
      </c>
      <c r="H131" s="2">
        <f t="shared" ref="H131:Q131" si="32">SUM(H75,H82,H89,H96,H103,H117,H124,H110)</f>
        <v>0</v>
      </c>
      <c r="I131" s="2">
        <f t="shared" si="32"/>
        <v>0</v>
      </c>
      <c r="J131" s="2">
        <f t="shared" si="32"/>
        <v>0</v>
      </c>
      <c r="K131" s="2">
        <f t="shared" si="32"/>
        <v>0</v>
      </c>
      <c r="L131" s="2">
        <f t="shared" si="32"/>
        <v>0</v>
      </c>
      <c r="M131" s="2">
        <f t="shared" si="32"/>
        <v>0</v>
      </c>
      <c r="N131" s="2">
        <f t="shared" si="32"/>
        <v>0</v>
      </c>
      <c r="O131" s="2">
        <f t="shared" si="32"/>
        <v>31199.226320000002</v>
      </c>
      <c r="P131" s="2">
        <f t="shared" si="32"/>
        <v>61723.370790000001</v>
      </c>
      <c r="Q131" s="2">
        <f t="shared" si="32"/>
        <v>0</v>
      </c>
      <c r="U131" s="14"/>
    </row>
    <row r="132" spans="1:21" ht="15.75" x14ac:dyDescent="0.25">
      <c r="A132" s="75"/>
      <c r="B132" s="76"/>
      <c r="C132" s="77"/>
      <c r="D132" s="36" t="s">
        <v>22</v>
      </c>
      <c r="E132" s="2">
        <f>SUM(F132:Q132)</f>
        <v>28586.3</v>
      </c>
      <c r="F132" s="2">
        <f t="shared" ref="F132:F137" si="33">SUM(F76,F83,F90,F97,F104,F118,F125,F111)</f>
        <v>0</v>
      </c>
      <c r="G132" s="2">
        <f t="shared" ref="G132:Q132" si="34">SUM(G76,G83,G90,G97,G104,G118,G125,G111)</f>
        <v>0</v>
      </c>
      <c r="H132" s="2">
        <f t="shared" si="34"/>
        <v>0</v>
      </c>
      <c r="I132" s="2">
        <f t="shared" si="34"/>
        <v>0</v>
      </c>
      <c r="J132" s="2">
        <f t="shared" si="34"/>
        <v>0</v>
      </c>
      <c r="K132" s="2">
        <f t="shared" si="34"/>
        <v>0</v>
      </c>
      <c r="L132" s="2">
        <f t="shared" si="34"/>
        <v>0</v>
      </c>
      <c r="M132" s="2">
        <f t="shared" si="34"/>
        <v>0</v>
      </c>
      <c r="N132" s="2">
        <f t="shared" si="34"/>
        <v>0</v>
      </c>
      <c r="O132" s="2">
        <f t="shared" si="34"/>
        <v>28586.3</v>
      </c>
      <c r="P132" s="2">
        <f t="shared" si="34"/>
        <v>0</v>
      </c>
      <c r="Q132" s="2">
        <f t="shared" si="34"/>
        <v>0</v>
      </c>
      <c r="U132" s="14"/>
    </row>
    <row r="133" spans="1:21" ht="15.75" x14ac:dyDescent="0.25">
      <c r="A133" s="75"/>
      <c r="B133" s="76"/>
      <c r="C133" s="77"/>
      <c r="D133" s="36" t="s">
        <v>23</v>
      </c>
      <c r="E133" s="2">
        <f t="shared" ref="E133:E137" si="35">SUM(F133:Q133)</f>
        <v>57443.200000000004</v>
      </c>
      <c r="F133" s="2">
        <f t="shared" si="33"/>
        <v>0</v>
      </c>
      <c r="G133" s="2">
        <f t="shared" ref="G133:Q133" si="36">SUM(G77,G84,G91,G98,G105,G119,G126,G112)</f>
        <v>0</v>
      </c>
      <c r="H133" s="2">
        <f t="shared" si="36"/>
        <v>0</v>
      </c>
      <c r="I133" s="2">
        <f t="shared" si="36"/>
        <v>0</v>
      </c>
      <c r="J133" s="2">
        <f t="shared" si="36"/>
        <v>0</v>
      </c>
      <c r="K133" s="2">
        <f t="shared" si="36"/>
        <v>0</v>
      </c>
      <c r="L133" s="2">
        <f t="shared" si="36"/>
        <v>0</v>
      </c>
      <c r="M133" s="2">
        <f t="shared" si="36"/>
        <v>0</v>
      </c>
      <c r="N133" s="2">
        <f t="shared" si="36"/>
        <v>0</v>
      </c>
      <c r="O133" s="2">
        <f t="shared" si="36"/>
        <v>2509.4</v>
      </c>
      <c r="P133" s="2">
        <f t="shared" si="36"/>
        <v>54933.8</v>
      </c>
      <c r="Q133" s="2">
        <f t="shared" si="36"/>
        <v>0</v>
      </c>
      <c r="U133" s="14"/>
    </row>
    <row r="134" spans="1:21" ht="15.75" x14ac:dyDescent="0.25">
      <c r="A134" s="75"/>
      <c r="B134" s="76"/>
      <c r="C134" s="77"/>
      <c r="D134" s="36" t="s">
        <v>24</v>
      </c>
      <c r="E134" s="2">
        <f t="shared" si="35"/>
        <v>6893.0971099999997</v>
      </c>
      <c r="F134" s="2">
        <f t="shared" si="33"/>
        <v>0</v>
      </c>
      <c r="G134" s="2">
        <f t="shared" ref="G134:Q134" si="37">SUM(G78,G85,G92,G99,G106,G120,G127,G113)</f>
        <v>0</v>
      </c>
      <c r="H134" s="2">
        <f t="shared" si="37"/>
        <v>0</v>
      </c>
      <c r="I134" s="2">
        <f t="shared" si="37"/>
        <v>0</v>
      </c>
      <c r="J134" s="2">
        <f t="shared" si="37"/>
        <v>0</v>
      </c>
      <c r="K134" s="2">
        <f t="shared" si="37"/>
        <v>0</v>
      </c>
      <c r="L134" s="2">
        <f t="shared" si="37"/>
        <v>0</v>
      </c>
      <c r="M134" s="2">
        <f t="shared" si="37"/>
        <v>0</v>
      </c>
      <c r="N134" s="2">
        <f t="shared" si="37"/>
        <v>0</v>
      </c>
      <c r="O134" s="2">
        <f t="shared" si="37"/>
        <v>103.52632000000001</v>
      </c>
      <c r="P134" s="2">
        <f t="shared" si="37"/>
        <v>6789.5707899999998</v>
      </c>
      <c r="Q134" s="2">
        <f t="shared" si="37"/>
        <v>0</v>
      </c>
      <c r="U134" s="14"/>
    </row>
    <row r="135" spans="1:21" ht="63" x14ac:dyDescent="0.25">
      <c r="A135" s="75"/>
      <c r="B135" s="76"/>
      <c r="C135" s="77"/>
      <c r="D135" s="36" t="s">
        <v>25</v>
      </c>
      <c r="E135" s="2">
        <f t="shared" si="35"/>
        <v>0</v>
      </c>
      <c r="F135" s="2">
        <f t="shared" si="33"/>
        <v>0</v>
      </c>
      <c r="G135" s="2">
        <f t="shared" ref="G135:Q135" si="38">SUM(G79,G86,G93,G100,G107,G121,G128,G114)</f>
        <v>0</v>
      </c>
      <c r="H135" s="2">
        <f t="shared" si="38"/>
        <v>0</v>
      </c>
      <c r="I135" s="2">
        <f t="shared" si="38"/>
        <v>0</v>
      </c>
      <c r="J135" s="2">
        <f t="shared" si="38"/>
        <v>0</v>
      </c>
      <c r="K135" s="2">
        <f t="shared" si="38"/>
        <v>0</v>
      </c>
      <c r="L135" s="2">
        <f t="shared" si="38"/>
        <v>0</v>
      </c>
      <c r="M135" s="2">
        <f t="shared" si="38"/>
        <v>0</v>
      </c>
      <c r="N135" s="2">
        <f t="shared" si="38"/>
        <v>0</v>
      </c>
      <c r="O135" s="2">
        <f t="shared" si="38"/>
        <v>0</v>
      </c>
      <c r="P135" s="2">
        <f t="shared" si="38"/>
        <v>0</v>
      </c>
      <c r="Q135" s="2">
        <f t="shared" si="38"/>
        <v>0</v>
      </c>
      <c r="U135" s="14"/>
    </row>
    <row r="136" spans="1:21" ht="31.5" x14ac:dyDescent="0.25">
      <c r="A136" s="75"/>
      <c r="B136" s="76"/>
      <c r="C136" s="77"/>
      <c r="D136" s="36" t="s">
        <v>26</v>
      </c>
      <c r="E136" s="2">
        <f t="shared" si="35"/>
        <v>0</v>
      </c>
      <c r="F136" s="2">
        <f t="shared" si="33"/>
        <v>0</v>
      </c>
      <c r="G136" s="2">
        <f t="shared" ref="G136:Q136" si="39">SUM(G80,G87,G94,G101,G108,G122,G129,G115)</f>
        <v>0</v>
      </c>
      <c r="H136" s="2">
        <f t="shared" si="39"/>
        <v>0</v>
      </c>
      <c r="I136" s="2">
        <f t="shared" si="39"/>
        <v>0</v>
      </c>
      <c r="J136" s="2">
        <f t="shared" si="39"/>
        <v>0</v>
      </c>
      <c r="K136" s="2">
        <f t="shared" si="39"/>
        <v>0</v>
      </c>
      <c r="L136" s="2">
        <f t="shared" si="39"/>
        <v>0</v>
      </c>
      <c r="M136" s="2">
        <f t="shared" si="39"/>
        <v>0</v>
      </c>
      <c r="N136" s="2">
        <f t="shared" si="39"/>
        <v>0</v>
      </c>
      <c r="O136" s="2">
        <f t="shared" si="39"/>
        <v>0</v>
      </c>
      <c r="P136" s="2">
        <f t="shared" si="39"/>
        <v>0</v>
      </c>
      <c r="Q136" s="2">
        <f t="shared" si="39"/>
        <v>0</v>
      </c>
      <c r="U136" s="14"/>
    </row>
    <row r="137" spans="1:21" ht="31.5" x14ac:dyDescent="0.25">
      <c r="A137" s="78"/>
      <c r="B137" s="79"/>
      <c r="C137" s="80"/>
      <c r="D137" s="36" t="s">
        <v>27</v>
      </c>
      <c r="E137" s="2">
        <f t="shared" si="35"/>
        <v>0</v>
      </c>
      <c r="F137" s="2">
        <f t="shared" si="33"/>
        <v>0</v>
      </c>
      <c r="G137" s="2">
        <f t="shared" ref="G137:Q137" si="40">SUM(G81,G88,G95,G102,G109,G123,G130,G116)</f>
        <v>0</v>
      </c>
      <c r="H137" s="2">
        <f t="shared" si="40"/>
        <v>0</v>
      </c>
      <c r="I137" s="2">
        <f t="shared" si="40"/>
        <v>0</v>
      </c>
      <c r="J137" s="2">
        <f t="shared" si="40"/>
        <v>0</v>
      </c>
      <c r="K137" s="2">
        <f t="shared" si="40"/>
        <v>0</v>
      </c>
      <c r="L137" s="2">
        <f t="shared" si="40"/>
        <v>0</v>
      </c>
      <c r="M137" s="2">
        <f t="shared" si="40"/>
        <v>0</v>
      </c>
      <c r="N137" s="2">
        <f t="shared" si="40"/>
        <v>0</v>
      </c>
      <c r="O137" s="2">
        <f t="shared" si="40"/>
        <v>0</v>
      </c>
      <c r="P137" s="2">
        <f t="shared" si="40"/>
        <v>0</v>
      </c>
      <c r="Q137" s="2">
        <f t="shared" si="40"/>
        <v>0</v>
      </c>
      <c r="U137" s="14"/>
    </row>
    <row r="138" spans="1:21" ht="15.75" x14ac:dyDescent="0.25">
      <c r="A138" s="70">
        <v>1</v>
      </c>
      <c r="B138" s="70" t="s">
        <v>50</v>
      </c>
      <c r="C138" s="71" t="s">
        <v>51</v>
      </c>
      <c r="D138" s="36" t="s">
        <v>21</v>
      </c>
      <c r="E138" s="2">
        <f>SUM(E139:E144)</f>
        <v>29514.02247</v>
      </c>
      <c r="F138" s="2">
        <f>F139+F140+F141+F142+F143+F144</f>
        <v>0</v>
      </c>
      <c r="G138" s="2">
        <f t="shared" ref="G138:Q138" si="41">G139+G140+G141+G142+G143+G144</f>
        <v>0</v>
      </c>
      <c r="H138" s="2">
        <f t="shared" si="41"/>
        <v>0</v>
      </c>
      <c r="I138" s="2">
        <f t="shared" si="41"/>
        <v>0</v>
      </c>
      <c r="J138" s="2">
        <f t="shared" si="41"/>
        <v>0</v>
      </c>
      <c r="K138" s="2">
        <f t="shared" si="41"/>
        <v>0</v>
      </c>
      <c r="L138" s="2">
        <f t="shared" si="41"/>
        <v>0</v>
      </c>
      <c r="M138" s="2">
        <f t="shared" si="41"/>
        <v>0</v>
      </c>
      <c r="N138" s="2">
        <f t="shared" si="41"/>
        <v>0</v>
      </c>
      <c r="O138" s="2">
        <f t="shared" si="41"/>
        <v>0</v>
      </c>
      <c r="P138" s="2">
        <f t="shared" si="41"/>
        <v>0</v>
      </c>
      <c r="Q138" s="2">
        <f t="shared" si="41"/>
        <v>29514.02247</v>
      </c>
    </row>
    <row r="139" spans="1:21" ht="15.75" x14ac:dyDescent="0.25">
      <c r="A139" s="70"/>
      <c r="B139" s="70"/>
      <c r="C139" s="71"/>
      <c r="D139" s="36" t="s">
        <v>22</v>
      </c>
      <c r="E139" s="2">
        <f>SUM(F139:Q139)</f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</row>
    <row r="140" spans="1:21" ht="15.75" x14ac:dyDescent="0.25">
      <c r="A140" s="70"/>
      <c r="B140" s="70"/>
      <c r="C140" s="71"/>
      <c r="D140" s="36" t="s">
        <v>23</v>
      </c>
      <c r="E140" s="2">
        <f t="shared" ref="E140:E144" si="42">SUM(F140:Q140)</f>
        <v>15603.5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15603.5</v>
      </c>
      <c r="T140" s="14"/>
    </row>
    <row r="141" spans="1:21" ht="15.75" x14ac:dyDescent="0.25">
      <c r="A141" s="70"/>
      <c r="B141" s="70"/>
      <c r="C141" s="71"/>
      <c r="D141" s="36" t="s">
        <v>24</v>
      </c>
      <c r="E141" s="2">
        <f t="shared" si="42"/>
        <v>13910.52247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f>9810.52247+4100</f>
        <v>13910.52247</v>
      </c>
      <c r="T141" s="14"/>
      <c r="U141" s="14"/>
    </row>
    <row r="142" spans="1:21" ht="63" x14ac:dyDescent="0.25">
      <c r="A142" s="70"/>
      <c r="B142" s="70"/>
      <c r="C142" s="71"/>
      <c r="D142" s="36" t="s">
        <v>25</v>
      </c>
      <c r="E142" s="2">
        <f t="shared" si="42"/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</row>
    <row r="143" spans="1:21" ht="31.5" x14ac:dyDescent="0.25">
      <c r="A143" s="70"/>
      <c r="B143" s="70"/>
      <c r="C143" s="71"/>
      <c r="D143" s="36" t="s">
        <v>26</v>
      </c>
      <c r="E143" s="2">
        <f t="shared" si="42"/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T143" s="13"/>
    </row>
    <row r="144" spans="1:21" ht="31.5" x14ac:dyDescent="0.25">
      <c r="A144" s="70"/>
      <c r="B144" s="70"/>
      <c r="C144" s="71"/>
      <c r="D144" s="36" t="s">
        <v>27</v>
      </c>
      <c r="E144" s="2">
        <f t="shared" si="42"/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</row>
    <row r="145" spans="1:21" ht="15.75" x14ac:dyDescent="0.25">
      <c r="A145" s="46">
        <v>2</v>
      </c>
      <c r="B145" s="46" t="s">
        <v>52</v>
      </c>
      <c r="C145" s="49" t="s">
        <v>53</v>
      </c>
      <c r="D145" s="36" t="s">
        <v>21</v>
      </c>
      <c r="E145" s="5">
        <f>SUM(E146:E151)</f>
        <v>19197.844720000001</v>
      </c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>
        <f>P151</f>
        <v>0</v>
      </c>
      <c r="Q145" s="6"/>
    </row>
    <row r="146" spans="1:21" ht="15.75" x14ac:dyDescent="0.25">
      <c r="A146" s="47"/>
      <c r="B146" s="47"/>
      <c r="C146" s="50"/>
      <c r="D146" s="36" t="s">
        <v>22</v>
      </c>
      <c r="E146" s="2">
        <f>SUM(F146:Q146)</f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</row>
    <row r="147" spans="1:21" ht="15.75" x14ac:dyDescent="0.25">
      <c r="A147" s="47"/>
      <c r="B147" s="47"/>
      <c r="C147" s="50"/>
      <c r="D147" s="36" t="s">
        <v>23</v>
      </c>
      <c r="E147" s="2">
        <f t="shared" ref="E147:E151" si="43">SUM(F147:Q147)</f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</row>
    <row r="148" spans="1:21" ht="15.75" x14ac:dyDescent="0.25">
      <c r="A148" s="47"/>
      <c r="B148" s="47"/>
      <c r="C148" s="50"/>
      <c r="D148" s="36" t="s">
        <v>24</v>
      </c>
      <c r="E148" s="2">
        <f t="shared" si="43"/>
        <v>19197.844720000001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19197.844720000001</v>
      </c>
      <c r="U148" s="13"/>
    </row>
    <row r="149" spans="1:21" ht="63" x14ac:dyDescent="0.25">
      <c r="A149" s="47"/>
      <c r="B149" s="47"/>
      <c r="C149" s="50"/>
      <c r="D149" s="36" t="s">
        <v>25</v>
      </c>
      <c r="E149" s="2">
        <f t="shared" si="43"/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21" ht="31.5" x14ac:dyDescent="0.25">
      <c r="A150" s="47"/>
      <c r="B150" s="47"/>
      <c r="C150" s="50"/>
      <c r="D150" s="36" t="s">
        <v>26</v>
      </c>
      <c r="E150" s="2">
        <f t="shared" si="43"/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21" ht="31.5" x14ac:dyDescent="0.25">
      <c r="A151" s="48"/>
      <c r="B151" s="48"/>
      <c r="C151" s="51"/>
      <c r="D151" s="36" t="s">
        <v>27</v>
      </c>
      <c r="E151" s="2">
        <f t="shared" si="43"/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21" ht="15.75" x14ac:dyDescent="0.25">
      <c r="A152" s="52" t="s">
        <v>54</v>
      </c>
      <c r="B152" s="53"/>
      <c r="C152" s="54"/>
      <c r="D152" s="36" t="s">
        <v>21</v>
      </c>
      <c r="E152" s="2">
        <f>SUM(E153:E158)</f>
        <v>48711.867190000004</v>
      </c>
      <c r="F152" s="2">
        <f>F153+F154+F155+F156+F157+F158</f>
        <v>0</v>
      </c>
      <c r="G152" s="2">
        <f t="shared" ref="G152:Q152" si="44">G153+G154+G155+G156+G157+G158</f>
        <v>0</v>
      </c>
      <c r="H152" s="2">
        <f t="shared" si="44"/>
        <v>0</v>
      </c>
      <c r="I152" s="2">
        <f t="shared" si="44"/>
        <v>0</v>
      </c>
      <c r="J152" s="2">
        <f t="shared" si="44"/>
        <v>0</v>
      </c>
      <c r="K152" s="2">
        <f t="shared" si="44"/>
        <v>0</v>
      </c>
      <c r="L152" s="2">
        <f t="shared" si="44"/>
        <v>0</v>
      </c>
      <c r="M152" s="2">
        <f t="shared" si="44"/>
        <v>0</v>
      </c>
      <c r="N152" s="2">
        <f t="shared" si="44"/>
        <v>0</v>
      </c>
      <c r="O152" s="2">
        <f t="shared" si="44"/>
        <v>0</v>
      </c>
      <c r="P152" s="2">
        <f t="shared" si="44"/>
        <v>0</v>
      </c>
      <c r="Q152" s="2">
        <f t="shared" si="44"/>
        <v>48711.867190000004</v>
      </c>
      <c r="U152" s="14"/>
    </row>
    <row r="153" spans="1:21" ht="15.75" x14ac:dyDescent="0.25">
      <c r="A153" s="55"/>
      <c r="B153" s="56"/>
      <c r="C153" s="57"/>
      <c r="D153" s="36" t="s">
        <v>22</v>
      </c>
      <c r="E153" s="2">
        <f t="shared" ref="E153:E158" si="45">E146+E139</f>
        <v>0</v>
      </c>
      <c r="F153" s="2">
        <f>F139+F146</f>
        <v>0</v>
      </c>
      <c r="G153" s="2">
        <f t="shared" ref="G153:Q153" si="46">G139+G146</f>
        <v>0</v>
      </c>
      <c r="H153" s="2">
        <f t="shared" si="46"/>
        <v>0</v>
      </c>
      <c r="I153" s="2">
        <f t="shared" si="46"/>
        <v>0</v>
      </c>
      <c r="J153" s="2">
        <f t="shared" si="46"/>
        <v>0</v>
      </c>
      <c r="K153" s="2">
        <f t="shared" si="46"/>
        <v>0</v>
      </c>
      <c r="L153" s="2">
        <f t="shared" si="46"/>
        <v>0</v>
      </c>
      <c r="M153" s="2">
        <f t="shared" si="46"/>
        <v>0</v>
      </c>
      <c r="N153" s="2">
        <f t="shared" si="46"/>
        <v>0</v>
      </c>
      <c r="O153" s="2">
        <f t="shared" si="46"/>
        <v>0</v>
      </c>
      <c r="P153" s="2">
        <f t="shared" si="46"/>
        <v>0</v>
      </c>
      <c r="Q153" s="2">
        <f t="shared" si="46"/>
        <v>0</v>
      </c>
      <c r="U153" s="14"/>
    </row>
    <row r="154" spans="1:21" ht="15.75" x14ac:dyDescent="0.25">
      <c r="A154" s="55"/>
      <c r="B154" s="56"/>
      <c r="C154" s="57"/>
      <c r="D154" s="36" t="s">
        <v>23</v>
      </c>
      <c r="E154" s="2">
        <f t="shared" si="45"/>
        <v>15603.5</v>
      </c>
      <c r="F154" s="2">
        <f t="shared" ref="F154:Q158" si="47">F140+F147</f>
        <v>0</v>
      </c>
      <c r="G154" s="2">
        <f t="shared" si="47"/>
        <v>0</v>
      </c>
      <c r="H154" s="2">
        <f t="shared" si="47"/>
        <v>0</v>
      </c>
      <c r="I154" s="2">
        <f t="shared" si="47"/>
        <v>0</v>
      </c>
      <c r="J154" s="2">
        <f t="shared" si="47"/>
        <v>0</v>
      </c>
      <c r="K154" s="2">
        <f t="shared" si="47"/>
        <v>0</v>
      </c>
      <c r="L154" s="2">
        <f t="shared" si="47"/>
        <v>0</v>
      </c>
      <c r="M154" s="2">
        <f t="shared" si="47"/>
        <v>0</v>
      </c>
      <c r="N154" s="2">
        <f t="shared" si="47"/>
        <v>0</v>
      </c>
      <c r="O154" s="2">
        <f t="shared" si="47"/>
        <v>0</v>
      </c>
      <c r="P154" s="2">
        <f t="shared" si="47"/>
        <v>0</v>
      </c>
      <c r="Q154" s="2">
        <f t="shared" si="47"/>
        <v>15603.5</v>
      </c>
      <c r="U154" s="14"/>
    </row>
    <row r="155" spans="1:21" ht="15.75" x14ac:dyDescent="0.25">
      <c r="A155" s="55"/>
      <c r="B155" s="56"/>
      <c r="C155" s="57"/>
      <c r="D155" s="36" t="s">
        <v>24</v>
      </c>
      <c r="E155" s="2">
        <f t="shared" si="45"/>
        <v>33108.367190000004</v>
      </c>
      <c r="F155" s="2">
        <f t="shared" si="47"/>
        <v>0</v>
      </c>
      <c r="G155" s="2">
        <f t="shared" si="47"/>
        <v>0</v>
      </c>
      <c r="H155" s="2">
        <f t="shared" si="47"/>
        <v>0</v>
      </c>
      <c r="I155" s="2">
        <f t="shared" si="47"/>
        <v>0</v>
      </c>
      <c r="J155" s="2">
        <f t="shared" si="47"/>
        <v>0</v>
      </c>
      <c r="K155" s="2">
        <f t="shared" si="47"/>
        <v>0</v>
      </c>
      <c r="L155" s="2">
        <f t="shared" si="47"/>
        <v>0</v>
      </c>
      <c r="M155" s="2">
        <f t="shared" si="47"/>
        <v>0</v>
      </c>
      <c r="N155" s="2">
        <f t="shared" si="47"/>
        <v>0</v>
      </c>
      <c r="O155" s="2">
        <f t="shared" si="47"/>
        <v>0</v>
      </c>
      <c r="P155" s="2">
        <f t="shared" si="47"/>
        <v>0</v>
      </c>
      <c r="Q155" s="2">
        <f t="shared" si="47"/>
        <v>33108.367190000004</v>
      </c>
      <c r="U155" s="14"/>
    </row>
    <row r="156" spans="1:21" ht="63" x14ac:dyDescent="0.25">
      <c r="A156" s="55"/>
      <c r="B156" s="56"/>
      <c r="C156" s="57"/>
      <c r="D156" s="36" t="s">
        <v>25</v>
      </c>
      <c r="E156" s="2">
        <f t="shared" si="45"/>
        <v>0</v>
      </c>
      <c r="F156" s="2">
        <f t="shared" si="47"/>
        <v>0</v>
      </c>
      <c r="G156" s="2">
        <f t="shared" si="47"/>
        <v>0</v>
      </c>
      <c r="H156" s="2">
        <f t="shared" si="47"/>
        <v>0</v>
      </c>
      <c r="I156" s="2">
        <f t="shared" si="47"/>
        <v>0</v>
      </c>
      <c r="J156" s="2">
        <f t="shared" si="47"/>
        <v>0</v>
      </c>
      <c r="K156" s="2">
        <f t="shared" si="47"/>
        <v>0</v>
      </c>
      <c r="L156" s="2">
        <f t="shared" si="47"/>
        <v>0</v>
      </c>
      <c r="M156" s="2">
        <f t="shared" si="47"/>
        <v>0</v>
      </c>
      <c r="N156" s="2">
        <f t="shared" si="47"/>
        <v>0</v>
      </c>
      <c r="O156" s="2">
        <f t="shared" si="47"/>
        <v>0</v>
      </c>
      <c r="P156" s="2">
        <f t="shared" si="47"/>
        <v>0</v>
      </c>
      <c r="Q156" s="2">
        <f t="shared" si="47"/>
        <v>0</v>
      </c>
      <c r="U156" s="14"/>
    </row>
    <row r="157" spans="1:21" ht="31.5" x14ac:dyDescent="0.25">
      <c r="A157" s="55"/>
      <c r="B157" s="56"/>
      <c r="C157" s="57"/>
      <c r="D157" s="36" t="s">
        <v>26</v>
      </c>
      <c r="E157" s="2">
        <f t="shared" si="45"/>
        <v>0</v>
      </c>
      <c r="F157" s="2">
        <f t="shared" si="47"/>
        <v>0</v>
      </c>
      <c r="G157" s="2">
        <f t="shared" si="47"/>
        <v>0</v>
      </c>
      <c r="H157" s="2">
        <f t="shared" si="47"/>
        <v>0</v>
      </c>
      <c r="I157" s="2">
        <f t="shared" si="47"/>
        <v>0</v>
      </c>
      <c r="J157" s="2">
        <f t="shared" si="47"/>
        <v>0</v>
      </c>
      <c r="K157" s="2">
        <f t="shared" si="47"/>
        <v>0</v>
      </c>
      <c r="L157" s="2">
        <f t="shared" si="47"/>
        <v>0</v>
      </c>
      <c r="M157" s="2">
        <f t="shared" si="47"/>
        <v>0</v>
      </c>
      <c r="N157" s="2">
        <f t="shared" si="47"/>
        <v>0</v>
      </c>
      <c r="O157" s="2">
        <f t="shared" si="47"/>
        <v>0</v>
      </c>
      <c r="P157" s="2">
        <f t="shared" si="47"/>
        <v>0</v>
      </c>
      <c r="Q157" s="2">
        <f t="shared" si="47"/>
        <v>0</v>
      </c>
      <c r="U157" s="14"/>
    </row>
    <row r="158" spans="1:21" ht="31.5" x14ac:dyDescent="0.25">
      <c r="A158" s="58"/>
      <c r="B158" s="59"/>
      <c r="C158" s="60"/>
      <c r="D158" s="36" t="s">
        <v>27</v>
      </c>
      <c r="E158" s="2">
        <f t="shared" si="45"/>
        <v>0</v>
      </c>
      <c r="F158" s="2">
        <f t="shared" si="47"/>
        <v>0</v>
      </c>
      <c r="G158" s="2">
        <f t="shared" si="47"/>
        <v>0</v>
      </c>
      <c r="H158" s="2">
        <f t="shared" si="47"/>
        <v>0</v>
      </c>
      <c r="I158" s="2">
        <f t="shared" si="47"/>
        <v>0</v>
      </c>
      <c r="J158" s="2">
        <f t="shared" si="47"/>
        <v>0</v>
      </c>
      <c r="K158" s="2">
        <f t="shared" si="47"/>
        <v>0</v>
      </c>
      <c r="L158" s="2">
        <f t="shared" si="47"/>
        <v>0</v>
      </c>
      <c r="M158" s="2">
        <f t="shared" si="47"/>
        <v>0</v>
      </c>
      <c r="N158" s="2">
        <f t="shared" si="47"/>
        <v>0</v>
      </c>
      <c r="O158" s="2">
        <f t="shared" si="47"/>
        <v>0</v>
      </c>
      <c r="P158" s="2">
        <f t="shared" si="47"/>
        <v>0</v>
      </c>
      <c r="Q158" s="2">
        <f t="shared" si="47"/>
        <v>0</v>
      </c>
      <c r="U158" s="14"/>
    </row>
    <row r="159" spans="1:21" ht="15.75" x14ac:dyDescent="0.25">
      <c r="A159" s="61" t="s">
        <v>55</v>
      </c>
      <c r="B159" s="62"/>
      <c r="C159" s="63"/>
      <c r="D159" s="35" t="s">
        <v>21</v>
      </c>
      <c r="E159" s="3">
        <f>SUM(E160:E165)</f>
        <v>814735.96759000013</v>
      </c>
      <c r="F159" s="2">
        <f>F152+F131+F68+F26</f>
        <v>0</v>
      </c>
      <c r="G159" s="2">
        <f>G152+G131+G68+G26</f>
        <v>0</v>
      </c>
      <c r="H159" s="2">
        <f>H152+H131+H68+H26</f>
        <v>0</v>
      </c>
      <c r="I159" s="2">
        <f>I152+I131+I68+I26</f>
        <v>61.660000000000004</v>
      </c>
      <c r="J159" s="2">
        <f>J152+J131+J68+J26</f>
        <v>0</v>
      </c>
      <c r="K159" s="2">
        <f>K152+K131+K68+K26</f>
        <v>12584.269662921348</v>
      </c>
      <c r="L159" s="2">
        <f>L152+L131+L68+L26</f>
        <v>0</v>
      </c>
      <c r="M159" s="2">
        <f>M152+M131+M68+M26</f>
        <v>656352.49731707864</v>
      </c>
      <c r="N159" s="2">
        <f>N152+N131+N68+N26</f>
        <v>0</v>
      </c>
      <c r="O159" s="2">
        <f>O152+O131+O68+O26</f>
        <v>31199.226320000002</v>
      </c>
      <c r="P159" s="2">
        <f>P152+P131+P68+P26</f>
        <v>62937.830289999998</v>
      </c>
      <c r="Q159" s="2">
        <f>Q152+Q131+Q68+Q26</f>
        <v>51600.484000000004</v>
      </c>
      <c r="U159" s="14"/>
    </row>
    <row r="160" spans="1:21" ht="15.75" x14ac:dyDescent="0.25">
      <c r="A160" s="64"/>
      <c r="B160" s="65"/>
      <c r="C160" s="66"/>
      <c r="D160" s="36" t="s">
        <v>22</v>
      </c>
      <c r="E160" s="2">
        <f>SUM(F160:Q160)</f>
        <v>28586.3</v>
      </c>
      <c r="F160" s="2">
        <f>F153+F132+F69+F27</f>
        <v>0</v>
      </c>
      <c r="G160" s="2">
        <f>G153+G132+G69+G27</f>
        <v>0</v>
      </c>
      <c r="H160" s="2">
        <f>H153+H132+H69+H27</f>
        <v>0</v>
      </c>
      <c r="I160" s="2">
        <f>I153+I132+I69+I27</f>
        <v>0</v>
      </c>
      <c r="J160" s="2">
        <f>J153+J132+J69+J27</f>
        <v>0</v>
      </c>
      <c r="K160" s="2">
        <f>K153+K132+K69+K27</f>
        <v>0</v>
      </c>
      <c r="L160" s="2">
        <f>L153+L132+L69+L27</f>
        <v>0</v>
      </c>
      <c r="M160" s="2">
        <f>M153+M132+M69+M27</f>
        <v>0</v>
      </c>
      <c r="N160" s="2">
        <f>N153+N132+N69+N27</f>
        <v>0</v>
      </c>
      <c r="O160" s="2">
        <f>O153+O132+O69+O27</f>
        <v>28586.3</v>
      </c>
      <c r="P160" s="2">
        <f>P153+P132+P69+P27</f>
        <v>0</v>
      </c>
      <c r="Q160" s="2">
        <f>Q153+Q132+Q69+Q27</f>
        <v>0</v>
      </c>
      <c r="U160" s="14"/>
    </row>
    <row r="161" spans="1:21" ht="15.75" x14ac:dyDescent="0.25">
      <c r="A161" s="64"/>
      <c r="B161" s="65"/>
      <c r="C161" s="66"/>
      <c r="D161" s="36" t="s">
        <v>23</v>
      </c>
      <c r="E161" s="2">
        <f>SUM(F161:Q161)</f>
        <v>669055.30000000005</v>
      </c>
      <c r="F161" s="2">
        <f>F154+F133+F70+F28</f>
        <v>0</v>
      </c>
      <c r="G161" s="2">
        <f>G154+G133+G70+G28</f>
        <v>0</v>
      </c>
      <c r="H161" s="2">
        <f>H154+H133+H70+H28</f>
        <v>0</v>
      </c>
      <c r="I161" s="2">
        <f>I154+I133+I70+I28</f>
        <v>54.877400000000002</v>
      </c>
      <c r="J161" s="2">
        <f>J154+J133+J70+J28</f>
        <v>0</v>
      </c>
      <c r="K161" s="2">
        <f>K154+K133+K70+K28</f>
        <v>11200</v>
      </c>
      <c r="L161" s="2">
        <f>L154+L133+L70+L28</f>
        <v>0</v>
      </c>
      <c r="M161" s="2">
        <f>M154+M133+M70+M28</f>
        <v>584153.72259999998</v>
      </c>
      <c r="N161" s="2">
        <f>N154+N133+N70+N28</f>
        <v>0</v>
      </c>
      <c r="O161" s="2">
        <f>O154+O133+O70+O28</f>
        <v>2509.4</v>
      </c>
      <c r="P161" s="2">
        <f>P154+P133+P70+P28</f>
        <v>54933.8</v>
      </c>
      <c r="Q161" s="2">
        <f>Q154+Q133+Q70+Q28</f>
        <v>16203.5</v>
      </c>
      <c r="U161" s="14"/>
    </row>
    <row r="162" spans="1:21" ht="15.75" x14ac:dyDescent="0.25">
      <c r="A162" s="64"/>
      <c r="B162" s="65"/>
      <c r="C162" s="66"/>
      <c r="D162" s="36" t="s">
        <v>24</v>
      </c>
      <c r="E162" s="2">
        <f>SUM(F162:Q162)</f>
        <v>117094.36759000001</v>
      </c>
      <c r="F162" s="2">
        <f>F155+F134+F71+F29</f>
        <v>0</v>
      </c>
      <c r="G162" s="2">
        <f>G155+G134+G71+G29</f>
        <v>0</v>
      </c>
      <c r="H162" s="2">
        <f>H155+H134+H71+H29</f>
        <v>0</v>
      </c>
      <c r="I162" s="2">
        <f>I155+I134+I71+I29</f>
        <v>6.7826000000000004</v>
      </c>
      <c r="J162" s="2">
        <f>J155+J134+J71+J29</f>
        <v>0</v>
      </c>
      <c r="K162" s="2">
        <f>K155+K134+K71+K29</f>
        <v>1384.2696629213483</v>
      </c>
      <c r="L162" s="2">
        <f>L155+L134+L71+L29</f>
        <v>0</v>
      </c>
      <c r="M162" s="2">
        <f>M155+M134+M71+M29</f>
        <v>72198.774717078661</v>
      </c>
      <c r="N162" s="2">
        <f>N155+N134+N71+N29</f>
        <v>0</v>
      </c>
      <c r="O162" s="2">
        <f>O155+O134+O71+O29</f>
        <v>103.52632000000001</v>
      </c>
      <c r="P162" s="2">
        <f>P155+P134+P71+P29</f>
        <v>8004.0302899999997</v>
      </c>
      <c r="Q162" s="2">
        <f>Q155+Q134+Q71+Q29</f>
        <v>35396.984000000004</v>
      </c>
      <c r="U162" s="14"/>
    </row>
    <row r="163" spans="1:21" ht="63" x14ac:dyDescent="0.25">
      <c r="A163" s="64"/>
      <c r="B163" s="65"/>
      <c r="C163" s="66"/>
      <c r="D163" s="36" t="s">
        <v>25</v>
      </c>
      <c r="E163" s="2">
        <f t="shared" ref="E163:E164" si="48">SUM(F163:Q163)</f>
        <v>0</v>
      </c>
      <c r="F163" s="2">
        <f>F156+F135+F72+F30</f>
        <v>0</v>
      </c>
      <c r="G163" s="2">
        <f>G156+G135+G72+G30</f>
        <v>0</v>
      </c>
      <c r="H163" s="2">
        <f>H156+H135+H72+H30</f>
        <v>0</v>
      </c>
      <c r="I163" s="2">
        <f>I156+I135+I72+I30</f>
        <v>0</v>
      </c>
      <c r="J163" s="2">
        <f>J156+J135+J72+J30</f>
        <v>0</v>
      </c>
      <c r="K163" s="2">
        <f>K156+K135+K72+K30</f>
        <v>0</v>
      </c>
      <c r="L163" s="2">
        <f>L156+L135+L72+L30</f>
        <v>0</v>
      </c>
      <c r="M163" s="2">
        <f>M156+M135+M72+M30</f>
        <v>0</v>
      </c>
      <c r="N163" s="2">
        <f>N156+N135+N72+N30</f>
        <v>0</v>
      </c>
      <c r="O163" s="2">
        <f>O156+O135+O72+O30</f>
        <v>0</v>
      </c>
      <c r="P163" s="2">
        <f>P156+P135+P72+P30</f>
        <v>0</v>
      </c>
      <c r="Q163" s="2">
        <f>Q156+Q135+Q72+Q30</f>
        <v>0</v>
      </c>
      <c r="U163" s="14"/>
    </row>
    <row r="164" spans="1:21" ht="31.5" x14ac:dyDescent="0.25">
      <c r="A164" s="64"/>
      <c r="B164" s="65"/>
      <c r="C164" s="66"/>
      <c r="D164" s="36" t="s">
        <v>26</v>
      </c>
      <c r="E164" s="2">
        <f t="shared" si="48"/>
        <v>0</v>
      </c>
      <c r="F164" s="2">
        <f>F157+F136+F73+F31</f>
        <v>0</v>
      </c>
      <c r="G164" s="2">
        <f>G157+G136+G73+G31</f>
        <v>0</v>
      </c>
      <c r="H164" s="2">
        <f>H157+H136+H73+H31</f>
        <v>0</v>
      </c>
      <c r="I164" s="2">
        <f>I157+I136+I73+I31</f>
        <v>0</v>
      </c>
      <c r="J164" s="2">
        <f>J157+J136+J73+J31</f>
        <v>0</v>
      </c>
      <c r="K164" s="2">
        <f>K157+K136+K73+K31</f>
        <v>0</v>
      </c>
      <c r="L164" s="2">
        <f>L157+L136+L73+L31</f>
        <v>0</v>
      </c>
      <c r="M164" s="2">
        <f>M157+M136+M73+M31</f>
        <v>0</v>
      </c>
      <c r="N164" s="2">
        <f>N157+N136+N73+N31</f>
        <v>0</v>
      </c>
      <c r="O164" s="2">
        <f>O157+O136+O73+O31</f>
        <v>0</v>
      </c>
      <c r="P164" s="2">
        <f>P157+P136+P73+P31</f>
        <v>0</v>
      </c>
      <c r="Q164" s="2">
        <f>Q157+Q136+Q73+Q31</f>
        <v>0</v>
      </c>
      <c r="U164" s="14"/>
    </row>
    <row r="165" spans="1:21" ht="31.5" x14ac:dyDescent="0.25">
      <c r="A165" s="67"/>
      <c r="B165" s="68"/>
      <c r="C165" s="69"/>
      <c r="D165" s="36" t="s">
        <v>27</v>
      </c>
      <c r="E165" s="2">
        <f>SUM(F165:Q165)</f>
        <v>0</v>
      </c>
      <c r="F165" s="2">
        <f>F158+F137+F74+F32</f>
        <v>0</v>
      </c>
      <c r="G165" s="2">
        <f>G158+G137+G74+G32</f>
        <v>0</v>
      </c>
      <c r="H165" s="2">
        <f>H158+H137+H74+H32</f>
        <v>0</v>
      </c>
      <c r="I165" s="2">
        <f>I158+I137+I74+I32</f>
        <v>0</v>
      </c>
      <c r="J165" s="2">
        <f>J158+J137+J74+J32</f>
        <v>0</v>
      </c>
      <c r="K165" s="2">
        <f>K158+K137+K74+K32</f>
        <v>0</v>
      </c>
      <c r="L165" s="2">
        <f>L158+L137+L74+L32</f>
        <v>0</v>
      </c>
      <c r="M165" s="2">
        <f>M158+M137+M74+M32</f>
        <v>0</v>
      </c>
      <c r="N165" s="2">
        <f>N158+N137+N74+N32</f>
        <v>0</v>
      </c>
      <c r="O165" s="2">
        <f>O158+O137+O74+O32</f>
        <v>0</v>
      </c>
      <c r="P165" s="2">
        <f>P158+P137+P74+P32</f>
        <v>0</v>
      </c>
      <c r="Q165" s="2">
        <f>Q158+Q137+Q74+Q32</f>
        <v>0</v>
      </c>
      <c r="U165" s="14"/>
    </row>
    <row r="166" spans="1:21" ht="26.25" customHeight="1" x14ac:dyDescent="0.25">
      <c r="A166" s="37"/>
      <c r="B166" s="37"/>
      <c r="C166" s="37"/>
      <c r="D166" s="37"/>
      <c r="E166" s="38"/>
      <c r="F166" s="38"/>
      <c r="G166" s="38"/>
      <c r="H166" s="38"/>
      <c r="I166" s="38"/>
      <c r="J166" s="7"/>
      <c r="K166" s="7"/>
      <c r="L166" s="7"/>
      <c r="M166" s="7"/>
      <c r="N166" s="7"/>
      <c r="O166" s="7"/>
      <c r="P166" s="7"/>
      <c r="Q166" s="7"/>
    </row>
    <row r="167" spans="1:21" ht="15.75" x14ac:dyDescent="0.25">
      <c r="A167" s="42" t="s">
        <v>68</v>
      </c>
      <c r="B167" s="42"/>
      <c r="C167" s="42"/>
      <c r="D167" s="8"/>
      <c r="E167" s="20"/>
      <c r="F167" s="45" t="s">
        <v>69</v>
      </c>
      <c r="G167" s="45"/>
      <c r="H167" s="9"/>
      <c r="I167" s="9"/>
      <c r="J167" s="38"/>
      <c r="K167" s="38"/>
      <c r="L167" s="38"/>
      <c r="M167" s="38"/>
      <c r="N167" s="38"/>
      <c r="O167" s="38"/>
      <c r="P167" s="38"/>
      <c r="Q167" s="38"/>
    </row>
    <row r="168" spans="1:21" ht="31.5" customHeight="1" x14ac:dyDescent="0.25">
      <c r="A168" s="41"/>
      <c r="B168" s="41"/>
      <c r="C168" s="37"/>
      <c r="D168" s="37"/>
      <c r="E168" s="40" t="s">
        <v>58</v>
      </c>
      <c r="F168" s="37"/>
      <c r="G168" s="39"/>
      <c r="H168" s="39"/>
      <c r="I168" s="39"/>
      <c r="J168" s="38"/>
      <c r="K168" s="38"/>
      <c r="L168" s="38"/>
      <c r="M168" s="38"/>
      <c r="N168" s="38"/>
      <c r="O168" s="38"/>
      <c r="P168" s="38"/>
      <c r="Q168" s="38"/>
    </row>
    <row r="169" spans="1:21" ht="15.75" x14ac:dyDescent="0.25">
      <c r="A169" s="41" t="s">
        <v>59</v>
      </c>
      <c r="B169" s="41"/>
      <c r="C169" s="10"/>
      <c r="D169" s="11"/>
      <c r="E169" s="11"/>
      <c r="F169" s="43" t="s">
        <v>60</v>
      </c>
      <c r="G169" s="43"/>
      <c r="H169" s="39"/>
      <c r="I169" s="12"/>
      <c r="J169" s="38"/>
      <c r="K169" s="38"/>
      <c r="L169" s="38"/>
      <c r="M169" s="38"/>
      <c r="N169" s="38"/>
      <c r="O169" s="38"/>
      <c r="P169" s="38"/>
      <c r="Q169" s="38"/>
    </row>
    <row r="170" spans="1:21" ht="15.75" x14ac:dyDescent="0.25">
      <c r="A170" s="41"/>
      <c r="B170" s="41"/>
      <c r="C170" s="37"/>
      <c r="D170" s="44" t="s">
        <v>58</v>
      </c>
      <c r="E170" s="44"/>
      <c r="F170" s="44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</row>
    <row r="171" spans="1:21" s="28" customFormat="1" ht="15.75" x14ac:dyDescent="0.25">
      <c r="A171" s="42"/>
      <c r="B171" s="42"/>
      <c r="C171" s="42"/>
      <c r="D171" s="27"/>
      <c r="E171" s="37"/>
      <c r="F171" s="45"/>
      <c r="G171" s="45"/>
      <c r="H171" s="9"/>
      <c r="I171" s="9"/>
      <c r="J171" s="38"/>
      <c r="K171" s="38"/>
      <c r="L171" s="38"/>
      <c r="M171" s="38"/>
      <c r="N171" s="38"/>
      <c r="O171" s="38"/>
      <c r="P171" s="38"/>
      <c r="Q171" s="38"/>
    </row>
    <row r="172" spans="1:21" s="28" customFormat="1" ht="15.75" x14ac:dyDescent="0.25">
      <c r="A172" s="41" t="s">
        <v>57</v>
      </c>
      <c r="B172" s="41"/>
      <c r="C172" s="37"/>
      <c r="D172" s="37"/>
      <c r="E172" s="40"/>
      <c r="F172" s="37"/>
      <c r="G172" s="39"/>
      <c r="H172" s="39"/>
      <c r="I172" s="39"/>
      <c r="J172" s="38"/>
      <c r="K172" s="38"/>
      <c r="L172" s="38"/>
      <c r="M172" s="38"/>
      <c r="N172" s="38"/>
      <c r="O172" s="38"/>
      <c r="P172" s="38"/>
      <c r="Q172" s="38"/>
    </row>
    <row r="173" spans="1:21" s="28" customFormat="1" ht="15.75" x14ac:dyDescent="0.25">
      <c r="A173" s="42" t="s">
        <v>56</v>
      </c>
      <c r="B173" s="42"/>
      <c r="C173" s="42"/>
      <c r="D173" s="27"/>
      <c r="E173" s="37"/>
      <c r="F173" s="43"/>
      <c r="G173" s="43"/>
      <c r="H173" s="9"/>
      <c r="I173" s="9"/>
      <c r="J173" s="38"/>
      <c r="K173" s="38"/>
      <c r="L173" s="38"/>
      <c r="M173" s="38"/>
      <c r="N173" s="38"/>
      <c r="O173" s="38"/>
      <c r="P173" s="38"/>
      <c r="Q173" s="38"/>
    </row>
    <row r="174" spans="1:21" s="28" customFormat="1" ht="15.75" x14ac:dyDescent="0.25">
      <c r="A174" s="41"/>
      <c r="B174" s="41"/>
      <c r="C174" s="37"/>
      <c r="D174" s="37"/>
      <c r="E174" s="40"/>
      <c r="F174" s="37"/>
      <c r="G174" s="39"/>
      <c r="H174" s="39"/>
      <c r="I174" s="39"/>
      <c r="J174" s="38"/>
      <c r="K174" s="38"/>
      <c r="L174" s="38"/>
      <c r="M174" s="38"/>
      <c r="N174" s="38"/>
      <c r="O174" s="38"/>
      <c r="P174" s="38"/>
      <c r="Q174" s="38"/>
    </row>
  </sheetData>
  <mergeCells count="82">
    <mergeCell ref="A174:B174"/>
    <mergeCell ref="A170:B170"/>
    <mergeCell ref="D170:F170"/>
    <mergeCell ref="A171:C171"/>
    <mergeCell ref="F171:G171"/>
    <mergeCell ref="A172:B172"/>
    <mergeCell ref="A173:C173"/>
    <mergeCell ref="F173:G173"/>
    <mergeCell ref="A152:C158"/>
    <mergeCell ref="A159:C165"/>
    <mergeCell ref="A167:C167"/>
    <mergeCell ref="F167:G167"/>
    <mergeCell ref="A168:B168"/>
    <mergeCell ref="A169:B169"/>
    <mergeCell ref="F169:G169"/>
    <mergeCell ref="A131:C137"/>
    <mergeCell ref="A138:A144"/>
    <mergeCell ref="B138:B144"/>
    <mergeCell ref="C138:C144"/>
    <mergeCell ref="A145:A151"/>
    <mergeCell ref="B145:B151"/>
    <mergeCell ref="C145:C151"/>
    <mergeCell ref="A124:A130"/>
    <mergeCell ref="B124:B130"/>
    <mergeCell ref="C124:C130"/>
    <mergeCell ref="A110:A116"/>
    <mergeCell ref="B110:B116"/>
    <mergeCell ref="C110:C116"/>
    <mergeCell ref="A117:A123"/>
    <mergeCell ref="B117:B123"/>
    <mergeCell ref="C117:C123"/>
    <mergeCell ref="A96:A102"/>
    <mergeCell ref="B96:B102"/>
    <mergeCell ref="C96:C102"/>
    <mergeCell ref="A103:A109"/>
    <mergeCell ref="B103:B109"/>
    <mergeCell ref="C103:C109"/>
    <mergeCell ref="A82:A88"/>
    <mergeCell ref="B82:B88"/>
    <mergeCell ref="C82:C88"/>
    <mergeCell ref="A89:A95"/>
    <mergeCell ref="B89:B95"/>
    <mergeCell ref="C89:C95"/>
    <mergeCell ref="A33:A39"/>
    <mergeCell ref="B33:B39"/>
    <mergeCell ref="C33:C39"/>
    <mergeCell ref="A68:C74"/>
    <mergeCell ref="A75:A81"/>
    <mergeCell ref="B75:B81"/>
    <mergeCell ref="C75:C81"/>
    <mergeCell ref="A54:A60"/>
    <mergeCell ref="B54:B60"/>
    <mergeCell ref="C54:C60"/>
    <mergeCell ref="A61:A67"/>
    <mergeCell ref="B61:B67"/>
    <mergeCell ref="C61:C67"/>
    <mergeCell ref="A26:C32"/>
    <mergeCell ref="A40:A46"/>
    <mergeCell ref="B40:B46"/>
    <mergeCell ref="C40:C46"/>
    <mergeCell ref="A47:A53"/>
    <mergeCell ref="B47:B53"/>
    <mergeCell ref="C47:C53"/>
    <mergeCell ref="A12:A18"/>
    <mergeCell ref="B12:B18"/>
    <mergeCell ref="C12:C18"/>
    <mergeCell ref="A19:A25"/>
    <mergeCell ref="B19:B25"/>
    <mergeCell ref="C19:C25"/>
    <mergeCell ref="A7:Q7"/>
    <mergeCell ref="A9:A10"/>
    <mergeCell ref="B9:B10"/>
    <mergeCell ref="C9:C10"/>
    <mergeCell ref="D9:D10"/>
    <mergeCell ref="E9:E10"/>
    <mergeCell ref="F9:Q9"/>
    <mergeCell ref="O1:Q1"/>
    <mergeCell ref="O2:Q2"/>
    <mergeCell ref="O3:Q3"/>
    <mergeCell ref="O4:Q4"/>
    <mergeCell ref="O5:Q5"/>
    <mergeCell ref="A6:Q6"/>
  </mergeCells>
  <pageMargins left="0.23622047244094491" right="0.23622047244094491" top="0.74803149606299213" bottom="0.74803149606299213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№695 от 18.12.2021</vt:lpstr>
      <vt:lpstr>№443-па-нпа от 29.03.2022</vt:lpstr>
      <vt:lpstr>№939-па-нпа от 31.05.2022</vt:lpstr>
      <vt:lpstr>'№695 от 18.12.2021'!Заголовки_для_печати</vt:lpstr>
      <vt:lpstr>'№939-па-нпа от 31.05.2022'!Заголовки_для_печати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Сахаров Алексей Николаевич</dc:creator>
  <cp:lastModifiedBy>Сахаров Алексей Николаевич</cp:lastModifiedBy>
  <cp:lastPrinted>2022-06-08T05:51:40Z</cp:lastPrinted>
  <dcterms:created xsi:type="dcterms:W3CDTF">2021-02-02T12:33:19Z</dcterms:created>
  <dcterms:modified xsi:type="dcterms:W3CDTF">2022-06-08T05:51:43Z</dcterms:modified>
</cp:coreProperties>
</file>