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3040" windowHeight="9396"/>
  </bookViews>
  <sheets>
    <sheet name="КП 5 МП 15 2022  " sheetId="9" r:id="rId1"/>
    <sheet name="таблица № 2 13.12.16" sheetId="8" state="hidden" r:id="rId2"/>
    <sheet name="таблица 1" sheetId="6" state="hidden" r:id="rId3"/>
    <sheet name="таблица № 2" sheetId="4" state="hidden" r:id="rId4"/>
  </sheets>
  <definedNames>
    <definedName name="_xlnm.Print_Titles" localSheetId="0">'КП 5 МП 15 2022  '!$A:$B,'КП 5 МП 15 2022  '!$10:$11</definedName>
    <definedName name="_xlnm.Print_Titles" localSheetId="2">'таблица 1'!$A:$B,'таблица 1'!$18:$19</definedName>
    <definedName name="_xlnm.Print_Titles" localSheetId="3">'таблица № 2'!$A:$B,'таблица № 2'!$9:$10</definedName>
    <definedName name="_xlnm.Print_Titles" localSheetId="1">'таблица № 2 13.12.16'!$A:$B,'таблица № 2 13.12.16'!$9:$10</definedName>
    <definedName name="_xlnm.Print_Area" localSheetId="0">'КП 5 МП 15 2022  '!$A$1:$Q$340</definedName>
    <definedName name="_xlnm.Print_Area" localSheetId="2">'таблица 1'!$A$1:$P$82</definedName>
    <definedName name="_xlnm.Print_Area" localSheetId="3">'таблица № 2'!$A$1:$E$30</definedName>
    <definedName name="_xlnm.Print_Area" localSheetId="1">'таблица № 2 13.12.16'!$A$1:$D$28</definedName>
  </definedNames>
  <calcPr calcId="162913"/>
</workbook>
</file>

<file path=xl/calcChain.xml><?xml version="1.0" encoding="utf-8"?>
<calcChain xmlns="http://schemas.openxmlformats.org/spreadsheetml/2006/main">
  <c r="Q315" i="9" l="1"/>
  <c r="N316" i="9" l="1"/>
  <c r="M316" i="9"/>
  <c r="N318" i="9"/>
  <c r="M318" i="9"/>
  <c r="Q41" i="9" l="1"/>
  <c r="Q90" i="9" l="1"/>
  <c r="F134" i="9" l="1"/>
  <c r="F135" i="9"/>
  <c r="F136" i="9"/>
  <c r="G134" i="9"/>
  <c r="G135" i="9"/>
  <c r="G136" i="9"/>
  <c r="H134" i="9"/>
  <c r="H135" i="9"/>
  <c r="H136" i="9"/>
  <c r="I134" i="9"/>
  <c r="I135" i="9"/>
  <c r="I136" i="9"/>
  <c r="J134" i="9"/>
  <c r="J135" i="9"/>
  <c r="J136" i="9"/>
  <c r="K134" i="9"/>
  <c r="K135" i="9"/>
  <c r="K136" i="9"/>
  <c r="L134" i="9"/>
  <c r="L135" i="9"/>
  <c r="L136" i="9"/>
  <c r="M134" i="9"/>
  <c r="M135" i="9"/>
  <c r="M136" i="9"/>
  <c r="N134" i="9"/>
  <c r="N135" i="9"/>
  <c r="O134" i="9"/>
  <c r="O135" i="9"/>
  <c r="O318" i="9" s="1"/>
  <c r="E318" i="9" s="1"/>
  <c r="N136" i="9"/>
  <c r="O136" i="9"/>
  <c r="P134" i="9"/>
  <c r="P135" i="9"/>
  <c r="Q134" i="9"/>
  <c r="Q135" i="9"/>
  <c r="P136" i="9"/>
  <c r="Q136" i="9"/>
  <c r="F137" i="9"/>
  <c r="G137" i="9"/>
  <c r="H137" i="9"/>
  <c r="I137" i="9"/>
  <c r="J137" i="9"/>
  <c r="K137" i="9"/>
  <c r="L137" i="9"/>
  <c r="M137" i="9"/>
  <c r="N137" i="9"/>
  <c r="O137" i="9"/>
  <c r="P137" i="9"/>
  <c r="Q137" i="9"/>
  <c r="F138" i="9"/>
  <c r="G138" i="9"/>
  <c r="H138" i="9"/>
  <c r="I138" i="9"/>
  <c r="J138" i="9"/>
  <c r="K138" i="9"/>
  <c r="L138" i="9"/>
  <c r="M138" i="9"/>
  <c r="N138" i="9"/>
  <c r="O138" i="9"/>
  <c r="P138" i="9"/>
  <c r="Q138" i="9"/>
  <c r="F139" i="9"/>
  <c r="G139" i="9"/>
  <c r="H139" i="9"/>
  <c r="I139" i="9"/>
  <c r="J139" i="9"/>
  <c r="K139" i="9"/>
  <c r="L139" i="9"/>
  <c r="M139" i="9"/>
  <c r="N139" i="9"/>
  <c r="O139" i="9"/>
  <c r="P139" i="9"/>
  <c r="Q139" i="9"/>
  <c r="F43" i="9"/>
  <c r="F44" i="9"/>
  <c r="F45" i="9"/>
  <c r="F46" i="9"/>
  <c r="F47" i="9"/>
  <c r="F48" i="9"/>
  <c r="G43" i="9"/>
  <c r="G44" i="9"/>
  <c r="G45" i="9"/>
  <c r="G46" i="9"/>
  <c r="G47" i="9"/>
  <c r="G48" i="9"/>
  <c r="H43" i="9"/>
  <c r="H44" i="9"/>
  <c r="H45" i="9"/>
  <c r="H46" i="9"/>
  <c r="H47" i="9"/>
  <c r="H48" i="9"/>
  <c r="I43" i="9"/>
  <c r="I44" i="9"/>
  <c r="I45" i="9"/>
  <c r="I46" i="9"/>
  <c r="I47" i="9"/>
  <c r="I48" i="9"/>
  <c r="J43" i="9"/>
  <c r="J46" i="9"/>
  <c r="J47" i="9"/>
  <c r="J48" i="9"/>
  <c r="K43" i="9"/>
  <c r="K46" i="9"/>
  <c r="K47" i="9"/>
  <c r="K48" i="9"/>
  <c r="L43" i="9"/>
  <c r="L46" i="9"/>
  <c r="L47" i="9"/>
  <c r="L48" i="9"/>
  <c r="M43" i="9"/>
  <c r="M46" i="9"/>
  <c r="M47" i="9"/>
  <c r="M48" i="9"/>
  <c r="N43" i="9"/>
  <c r="N44" i="9"/>
  <c r="N45" i="9"/>
  <c r="N46" i="9"/>
  <c r="N47" i="9"/>
  <c r="N48" i="9"/>
  <c r="O43" i="9"/>
  <c r="O44" i="9"/>
  <c r="O45" i="9"/>
  <c r="O46" i="9"/>
  <c r="O47" i="9"/>
  <c r="O48" i="9"/>
  <c r="P43" i="9"/>
  <c r="P44" i="9"/>
  <c r="P46" i="9"/>
  <c r="P47" i="9"/>
  <c r="P48" i="9"/>
  <c r="Q43" i="9"/>
  <c r="Q44" i="9"/>
  <c r="Q45" i="9"/>
  <c r="Q46" i="9"/>
  <c r="Q47" i="9"/>
  <c r="Q48" i="9"/>
  <c r="Q125" i="9" l="1"/>
  <c r="Q118" i="9"/>
  <c r="Q97" i="9"/>
  <c r="N311" i="9" l="1"/>
  <c r="O311" i="9"/>
  <c r="N154" i="9"/>
  <c r="O154" i="9"/>
  <c r="P154" i="9"/>
  <c r="M154" i="9" l="1"/>
  <c r="Q146" i="9" l="1"/>
  <c r="J154" i="9" l="1"/>
  <c r="M311" i="9" l="1"/>
  <c r="K311" i="9"/>
  <c r="J311" i="9"/>
  <c r="E69" i="9" l="1"/>
  <c r="E68" i="9"/>
  <c r="E67" i="9"/>
  <c r="E66" i="9"/>
  <c r="E65" i="9"/>
  <c r="E64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 l="1"/>
  <c r="E160" i="9"/>
  <c r="Q154" i="9"/>
  <c r="E315" i="9" l="1"/>
  <c r="E156" i="9"/>
  <c r="M52" i="9"/>
  <c r="M45" i="9" s="1"/>
  <c r="M51" i="9"/>
  <c r="M44" i="9" s="1"/>
  <c r="L51" i="9"/>
  <c r="L44" i="9" s="1"/>
  <c r="K51" i="9"/>
  <c r="K44" i="9" s="1"/>
  <c r="J51" i="9"/>
  <c r="J44" i="9" s="1"/>
  <c r="L52" i="9"/>
  <c r="L45" i="9" s="1"/>
  <c r="J52" i="9" l="1"/>
  <c r="J45" i="9" s="1"/>
  <c r="K52" i="9"/>
  <c r="K45" i="9" s="1"/>
  <c r="L329" i="9"/>
  <c r="K329" i="9"/>
  <c r="J329" i="9"/>
  <c r="I329" i="9"/>
  <c r="H329" i="9"/>
  <c r="G329" i="9"/>
  <c r="F329" i="9"/>
  <c r="L328" i="9"/>
  <c r="K328" i="9"/>
  <c r="J328" i="9"/>
  <c r="I328" i="9"/>
  <c r="H328" i="9"/>
  <c r="G328" i="9"/>
  <c r="F328" i="9"/>
  <c r="L327" i="9"/>
  <c r="K327" i="9"/>
  <c r="J327" i="9"/>
  <c r="I327" i="9"/>
  <c r="H327" i="9"/>
  <c r="G327" i="9"/>
  <c r="F327" i="9"/>
  <c r="L325" i="9"/>
  <c r="K325" i="9"/>
  <c r="J325" i="9"/>
  <c r="I325" i="9"/>
  <c r="H325" i="9"/>
  <c r="G325" i="9"/>
  <c r="F325" i="9"/>
  <c r="L324" i="9"/>
  <c r="K324" i="9"/>
  <c r="J324" i="9"/>
  <c r="I324" i="9"/>
  <c r="H324" i="9"/>
  <c r="G324" i="9"/>
  <c r="F324" i="9"/>
  <c r="E308" i="9"/>
  <c r="L307" i="9"/>
  <c r="K307" i="9"/>
  <c r="J307" i="9"/>
  <c r="I307" i="9"/>
  <c r="H307" i="9"/>
  <c r="G307" i="9"/>
  <c r="F307" i="9"/>
  <c r="L305" i="9"/>
  <c r="K305" i="9"/>
  <c r="J305" i="9"/>
  <c r="I305" i="9"/>
  <c r="H305" i="9"/>
  <c r="L304" i="9"/>
  <c r="K304" i="9"/>
  <c r="J304" i="9"/>
  <c r="I304" i="9"/>
  <c r="H304" i="9"/>
  <c r="G304" i="9"/>
  <c r="F304" i="9"/>
  <c r="L303" i="9"/>
  <c r="K303" i="9"/>
  <c r="J303" i="9"/>
  <c r="I303" i="9"/>
  <c r="H303" i="9"/>
  <c r="G303" i="9"/>
  <c r="F303" i="9"/>
  <c r="E280" i="9"/>
  <c r="E279" i="9"/>
  <c r="E278" i="9"/>
  <c r="E277" i="9"/>
  <c r="E276" i="9"/>
  <c r="E275" i="9"/>
  <c r="Q274" i="9"/>
  <c r="P274" i="9"/>
  <c r="O274" i="9"/>
  <c r="N274" i="9"/>
  <c r="M274" i="9"/>
  <c r="L274" i="9"/>
  <c r="K274" i="9"/>
  <c r="J274" i="9"/>
  <c r="I274" i="9"/>
  <c r="H274" i="9"/>
  <c r="G274" i="9"/>
  <c r="F274" i="9"/>
  <c r="Q273" i="9"/>
  <c r="P273" i="9"/>
  <c r="O273" i="9"/>
  <c r="N273" i="9"/>
  <c r="M273" i="9"/>
  <c r="L273" i="9"/>
  <c r="K273" i="9"/>
  <c r="J273" i="9"/>
  <c r="I273" i="9"/>
  <c r="H273" i="9"/>
  <c r="G273" i="9"/>
  <c r="F273" i="9"/>
  <c r="Q272" i="9"/>
  <c r="P272" i="9"/>
  <c r="O272" i="9"/>
  <c r="N272" i="9"/>
  <c r="M272" i="9"/>
  <c r="L272" i="9"/>
  <c r="K272" i="9"/>
  <c r="J272" i="9"/>
  <c r="I272" i="9"/>
  <c r="H272" i="9"/>
  <c r="G272" i="9"/>
  <c r="F272" i="9"/>
  <c r="Q271" i="9"/>
  <c r="P271" i="9"/>
  <c r="O271" i="9"/>
  <c r="N271" i="9"/>
  <c r="M271" i="9"/>
  <c r="L271" i="9"/>
  <c r="K271" i="9"/>
  <c r="J271" i="9"/>
  <c r="I271" i="9"/>
  <c r="H271" i="9"/>
  <c r="G271" i="9"/>
  <c r="F271" i="9"/>
  <c r="Q270" i="9"/>
  <c r="P270" i="9"/>
  <c r="O270" i="9"/>
  <c r="N270" i="9"/>
  <c r="M270" i="9"/>
  <c r="L270" i="9"/>
  <c r="K270" i="9"/>
  <c r="J270" i="9"/>
  <c r="I270" i="9"/>
  <c r="I284" i="9" s="1"/>
  <c r="H270" i="9"/>
  <c r="G270" i="9"/>
  <c r="F270" i="9"/>
  <c r="Q269" i="9"/>
  <c r="P269" i="9"/>
  <c r="O269" i="9"/>
  <c r="N269" i="9"/>
  <c r="M269" i="9"/>
  <c r="L269" i="9"/>
  <c r="K269" i="9"/>
  <c r="J269" i="9"/>
  <c r="I269" i="9"/>
  <c r="H269" i="9"/>
  <c r="G269" i="9"/>
  <c r="F269" i="9"/>
  <c r="Q268" i="9"/>
  <c r="P268" i="9"/>
  <c r="O268" i="9"/>
  <c r="N268" i="9"/>
  <c r="M268" i="9"/>
  <c r="L268" i="9"/>
  <c r="K268" i="9"/>
  <c r="J268" i="9"/>
  <c r="I268" i="9"/>
  <c r="H268" i="9"/>
  <c r="G268" i="9"/>
  <c r="F268" i="9"/>
  <c r="E266" i="9"/>
  <c r="E265" i="9"/>
  <c r="E264" i="9"/>
  <c r="E263" i="9"/>
  <c r="E262" i="9"/>
  <c r="E261" i="9"/>
  <c r="Q260" i="9"/>
  <c r="P260" i="9"/>
  <c r="O260" i="9"/>
  <c r="N260" i="9"/>
  <c r="M260" i="9"/>
  <c r="L260" i="9"/>
  <c r="K260" i="9"/>
  <c r="J260" i="9"/>
  <c r="I260" i="9"/>
  <c r="H260" i="9"/>
  <c r="G260" i="9"/>
  <c r="F260" i="9"/>
  <c r="E259" i="9"/>
  <c r="E258" i="9"/>
  <c r="E257" i="9"/>
  <c r="E256" i="9"/>
  <c r="E255" i="9"/>
  <c r="E254" i="9"/>
  <c r="Q253" i="9"/>
  <c r="P253" i="9"/>
  <c r="O253" i="9"/>
  <c r="N253" i="9"/>
  <c r="M253" i="9"/>
  <c r="L253" i="9"/>
  <c r="L326" i="9" s="1"/>
  <c r="K253" i="9"/>
  <c r="K326" i="9" s="1"/>
  <c r="J253" i="9"/>
  <c r="J326" i="9" s="1"/>
  <c r="I253" i="9"/>
  <c r="I326" i="9" s="1"/>
  <c r="H253" i="9"/>
  <c r="H326" i="9" s="1"/>
  <c r="G253" i="9"/>
  <c r="G326" i="9" s="1"/>
  <c r="F253" i="9"/>
  <c r="F326" i="9" s="1"/>
  <c r="E252" i="9"/>
  <c r="E251" i="9"/>
  <c r="E250" i="9"/>
  <c r="E249" i="9"/>
  <c r="E248" i="9"/>
  <c r="E247" i="9"/>
  <c r="Q246" i="9"/>
  <c r="P246" i="9"/>
  <c r="O246" i="9"/>
  <c r="N246" i="9"/>
  <c r="M246" i="9"/>
  <c r="L246" i="9"/>
  <c r="K246" i="9"/>
  <c r="J246" i="9"/>
  <c r="I246" i="9"/>
  <c r="H246" i="9"/>
  <c r="G246" i="9"/>
  <c r="F246" i="9"/>
  <c r="E245" i="9"/>
  <c r="E244" i="9"/>
  <c r="E243" i="9"/>
  <c r="E242" i="9"/>
  <c r="E241" i="9"/>
  <c r="E240" i="9"/>
  <c r="Q239" i="9"/>
  <c r="P239" i="9"/>
  <c r="O239" i="9"/>
  <c r="N239" i="9"/>
  <c r="M239" i="9"/>
  <c r="L239" i="9"/>
  <c r="K239" i="9"/>
  <c r="J239" i="9"/>
  <c r="I239" i="9"/>
  <c r="H239" i="9"/>
  <c r="G239" i="9"/>
  <c r="F239" i="9"/>
  <c r="E238" i="9"/>
  <c r="E237" i="9"/>
  <c r="E236" i="9"/>
  <c r="E235" i="9"/>
  <c r="E234" i="9"/>
  <c r="E233" i="9"/>
  <c r="Q232" i="9"/>
  <c r="P232" i="9"/>
  <c r="O232" i="9"/>
  <c r="N232" i="9"/>
  <c r="M232" i="9"/>
  <c r="L232" i="9"/>
  <c r="K232" i="9"/>
  <c r="J232" i="9"/>
  <c r="I232" i="9"/>
  <c r="H232" i="9"/>
  <c r="G232" i="9"/>
  <c r="F232" i="9"/>
  <c r="E231" i="9"/>
  <c r="E230" i="9"/>
  <c r="E229" i="9"/>
  <c r="E228" i="9"/>
  <c r="E227" i="9"/>
  <c r="E226" i="9"/>
  <c r="Q225" i="9"/>
  <c r="P225" i="9"/>
  <c r="O225" i="9"/>
  <c r="N225" i="9"/>
  <c r="M225" i="9"/>
  <c r="L225" i="9"/>
  <c r="K225" i="9"/>
  <c r="J225" i="9"/>
  <c r="I225" i="9"/>
  <c r="H225" i="9"/>
  <c r="G225" i="9"/>
  <c r="F225" i="9"/>
  <c r="E224" i="9"/>
  <c r="E223" i="9"/>
  <c r="E222" i="9"/>
  <c r="E221" i="9"/>
  <c r="E220" i="9"/>
  <c r="E219" i="9"/>
  <c r="Q218" i="9"/>
  <c r="P218" i="9"/>
  <c r="O218" i="9"/>
  <c r="N218" i="9"/>
  <c r="M218" i="9"/>
  <c r="L218" i="9"/>
  <c r="K218" i="9"/>
  <c r="J218" i="9"/>
  <c r="I218" i="9"/>
  <c r="H218" i="9"/>
  <c r="G218" i="9"/>
  <c r="F218" i="9"/>
  <c r="E217" i="9"/>
  <c r="E216" i="9"/>
  <c r="E215" i="9"/>
  <c r="E214" i="9"/>
  <c r="E213" i="9"/>
  <c r="E212" i="9"/>
  <c r="Q211" i="9"/>
  <c r="P211" i="9"/>
  <c r="O211" i="9"/>
  <c r="N211" i="9"/>
  <c r="M211" i="9"/>
  <c r="L211" i="9"/>
  <c r="L306" i="9" s="1"/>
  <c r="K211" i="9"/>
  <c r="K306" i="9" s="1"/>
  <c r="J211" i="9"/>
  <c r="J306" i="9" s="1"/>
  <c r="I211" i="9"/>
  <c r="I306" i="9" s="1"/>
  <c r="H211" i="9"/>
  <c r="H306" i="9" s="1"/>
  <c r="G211" i="9"/>
  <c r="G306" i="9" s="1"/>
  <c r="F211" i="9"/>
  <c r="F306" i="9" s="1"/>
  <c r="E210" i="9"/>
  <c r="E209" i="9"/>
  <c r="E208" i="9"/>
  <c r="E207" i="9"/>
  <c r="E206" i="9"/>
  <c r="E205" i="9"/>
  <c r="Q204" i="9"/>
  <c r="P204" i="9"/>
  <c r="O204" i="9"/>
  <c r="N204" i="9"/>
  <c r="M204" i="9"/>
  <c r="L204" i="9"/>
  <c r="K204" i="9"/>
  <c r="J204" i="9"/>
  <c r="I204" i="9"/>
  <c r="H204" i="9"/>
  <c r="G204" i="9"/>
  <c r="F204" i="9"/>
  <c r="E203" i="9"/>
  <c r="E202" i="9"/>
  <c r="E201" i="9"/>
  <c r="E200" i="9"/>
  <c r="E199" i="9"/>
  <c r="E198" i="9"/>
  <c r="Q197" i="9"/>
  <c r="P197" i="9"/>
  <c r="O197" i="9"/>
  <c r="N197" i="9"/>
  <c r="M197" i="9"/>
  <c r="L197" i="9"/>
  <c r="K197" i="9"/>
  <c r="J197" i="9"/>
  <c r="I197" i="9"/>
  <c r="H197" i="9"/>
  <c r="G197" i="9"/>
  <c r="F197" i="9"/>
  <c r="E196" i="9"/>
  <c r="E195" i="9"/>
  <c r="E194" i="9"/>
  <c r="E193" i="9"/>
  <c r="E192" i="9"/>
  <c r="E191" i="9"/>
  <c r="Q190" i="9"/>
  <c r="P190" i="9"/>
  <c r="O190" i="9"/>
  <c r="N190" i="9"/>
  <c r="M190" i="9"/>
  <c r="L190" i="9"/>
  <c r="K190" i="9"/>
  <c r="J190" i="9"/>
  <c r="I190" i="9"/>
  <c r="H190" i="9"/>
  <c r="G190" i="9"/>
  <c r="F190" i="9"/>
  <c r="E189" i="9"/>
  <c r="E188" i="9"/>
  <c r="E187" i="9"/>
  <c r="E186" i="9"/>
  <c r="E185" i="9"/>
  <c r="E184" i="9"/>
  <c r="Q183" i="9"/>
  <c r="P183" i="9"/>
  <c r="O183" i="9"/>
  <c r="N183" i="9"/>
  <c r="M183" i="9"/>
  <c r="L183" i="9"/>
  <c r="K183" i="9"/>
  <c r="J183" i="9"/>
  <c r="I183" i="9"/>
  <c r="H183" i="9"/>
  <c r="G183" i="9"/>
  <c r="F183" i="9"/>
  <c r="E182" i="9"/>
  <c r="E181" i="9"/>
  <c r="E180" i="9"/>
  <c r="E179" i="9"/>
  <c r="E178" i="9"/>
  <c r="E177" i="9"/>
  <c r="Q176" i="9"/>
  <c r="P176" i="9"/>
  <c r="O176" i="9"/>
  <c r="N176" i="9"/>
  <c r="M176" i="9"/>
  <c r="L176" i="9"/>
  <c r="K176" i="9"/>
  <c r="J176" i="9"/>
  <c r="I176" i="9"/>
  <c r="H176" i="9"/>
  <c r="G176" i="9"/>
  <c r="F176" i="9"/>
  <c r="Q175" i="9"/>
  <c r="P175" i="9"/>
  <c r="O175" i="9"/>
  <c r="N175" i="9"/>
  <c r="M175" i="9"/>
  <c r="L175" i="9"/>
  <c r="K175" i="9"/>
  <c r="J175" i="9"/>
  <c r="I175" i="9"/>
  <c r="H175" i="9"/>
  <c r="G175" i="9"/>
  <c r="F175" i="9"/>
  <c r="Q174" i="9"/>
  <c r="P174" i="9"/>
  <c r="O174" i="9"/>
  <c r="N174" i="9"/>
  <c r="M174" i="9"/>
  <c r="L174" i="9"/>
  <c r="K174" i="9"/>
  <c r="J174" i="9"/>
  <c r="I174" i="9"/>
  <c r="H174" i="9"/>
  <c r="G174" i="9"/>
  <c r="F174" i="9"/>
  <c r="Q173" i="9"/>
  <c r="P173" i="9"/>
  <c r="O173" i="9"/>
  <c r="N173" i="9"/>
  <c r="M173" i="9"/>
  <c r="L173" i="9"/>
  <c r="K173" i="9"/>
  <c r="J173" i="9"/>
  <c r="I173" i="9"/>
  <c r="H173" i="9"/>
  <c r="G173" i="9"/>
  <c r="F173" i="9"/>
  <c r="Q172" i="9"/>
  <c r="P172" i="9"/>
  <c r="O172" i="9"/>
  <c r="N172" i="9"/>
  <c r="M172" i="9"/>
  <c r="L172" i="9"/>
  <c r="K172" i="9"/>
  <c r="J172" i="9"/>
  <c r="H172" i="9"/>
  <c r="G172" i="9"/>
  <c r="F172" i="9"/>
  <c r="Q171" i="9"/>
  <c r="P171" i="9"/>
  <c r="O171" i="9"/>
  <c r="O283" i="9" s="1"/>
  <c r="N171" i="9"/>
  <c r="M171" i="9"/>
  <c r="M283" i="9" s="1"/>
  <c r="L171" i="9"/>
  <c r="K171" i="9"/>
  <c r="K283" i="9" s="1"/>
  <c r="J171" i="9"/>
  <c r="I171" i="9"/>
  <c r="I283" i="9" s="1"/>
  <c r="H171" i="9"/>
  <c r="G171" i="9"/>
  <c r="F171" i="9"/>
  <c r="Q170" i="9"/>
  <c r="P170" i="9"/>
  <c r="O170" i="9"/>
  <c r="O282" i="9" s="1"/>
  <c r="N170" i="9"/>
  <c r="M170" i="9"/>
  <c r="L170" i="9"/>
  <c r="K170" i="9"/>
  <c r="K282" i="9" s="1"/>
  <c r="J170" i="9"/>
  <c r="I170" i="9"/>
  <c r="H170" i="9"/>
  <c r="G170" i="9"/>
  <c r="G282" i="9" s="1"/>
  <c r="F170" i="9"/>
  <c r="E157" i="9"/>
  <c r="E154" i="9" s="1"/>
  <c r="L154" i="9"/>
  <c r="K154" i="9"/>
  <c r="E153" i="9"/>
  <c r="E152" i="9"/>
  <c r="E151" i="9"/>
  <c r="E150" i="9"/>
  <c r="E149" i="9"/>
  <c r="E148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6" i="9"/>
  <c r="E145" i="9"/>
  <c r="E144" i="9"/>
  <c r="E143" i="9"/>
  <c r="E142" i="9"/>
  <c r="E141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Q132" i="9"/>
  <c r="P132" i="9"/>
  <c r="O132" i="9"/>
  <c r="N132" i="9"/>
  <c r="L132" i="9"/>
  <c r="K132" i="9"/>
  <c r="J132" i="9"/>
  <c r="I132" i="9"/>
  <c r="H132" i="9"/>
  <c r="G132" i="9"/>
  <c r="Q131" i="9"/>
  <c r="O131" i="9"/>
  <c r="N131" i="9"/>
  <c r="M131" i="9"/>
  <c r="L131" i="9"/>
  <c r="K131" i="9"/>
  <c r="J131" i="9"/>
  <c r="I131" i="9"/>
  <c r="H131" i="9"/>
  <c r="G131" i="9"/>
  <c r="Q130" i="9"/>
  <c r="P130" i="9"/>
  <c r="O130" i="9"/>
  <c r="N130" i="9"/>
  <c r="M130" i="9"/>
  <c r="L130" i="9"/>
  <c r="K130" i="9"/>
  <c r="J130" i="9"/>
  <c r="I130" i="9"/>
  <c r="H130" i="9"/>
  <c r="G130" i="9"/>
  <c r="Q129" i="9"/>
  <c r="P129" i="9"/>
  <c r="O129" i="9"/>
  <c r="N129" i="9"/>
  <c r="M129" i="9"/>
  <c r="L129" i="9"/>
  <c r="K129" i="9"/>
  <c r="J129" i="9"/>
  <c r="I129" i="9"/>
  <c r="H129" i="9"/>
  <c r="G129" i="9"/>
  <c r="Q128" i="9"/>
  <c r="P128" i="9"/>
  <c r="N128" i="9"/>
  <c r="M128" i="9"/>
  <c r="L128" i="9"/>
  <c r="J128" i="9"/>
  <c r="I128" i="9"/>
  <c r="H128" i="9"/>
  <c r="P127" i="9"/>
  <c r="L127" i="9"/>
  <c r="M132" i="9"/>
  <c r="P131" i="9"/>
  <c r="F129" i="9"/>
  <c r="O128" i="9"/>
  <c r="K128" i="9"/>
  <c r="G128" i="9"/>
  <c r="E125" i="9"/>
  <c r="E124" i="9"/>
  <c r="E123" i="9"/>
  <c r="E122" i="9"/>
  <c r="E121" i="9"/>
  <c r="E120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8" i="9"/>
  <c r="E117" i="9"/>
  <c r="E116" i="9"/>
  <c r="E115" i="9"/>
  <c r="E114" i="9"/>
  <c r="E113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1" i="9"/>
  <c r="E110" i="9"/>
  <c r="E109" i="9"/>
  <c r="E108" i="9"/>
  <c r="E107" i="9"/>
  <c r="E106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4" i="9"/>
  <c r="E103" i="9"/>
  <c r="E102" i="9"/>
  <c r="E101" i="9"/>
  <c r="E100" i="9"/>
  <c r="E99" i="9"/>
  <c r="Q98" i="9"/>
  <c r="P98" i="9"/>
  <c r="O98" i="9"/>
  <c r="N98" i="9"/>
  <c r="M98" i="9"/>
  <c r="L98" i="9"/>
  <c r="K98" i="9"/>
  <c r="J98" i="9"/>
  <c r="I98" i="9"/>
  <c r="H98" i="9"/>
  <c r="G98" i="9"/>
  <c r="F98" i="9"/>
  <c r="E97" i="9"/>
  <c r="E96" i="9"/>
  <c r="E95" i="9"/>
  <c r="E94" i="9"/>
  <c r="E93" i="9"/>
  <c r="E92" i="9"/>
  <c r="Q91" i="9"/>
  <c r="P91" i="9"/>
  <c r="O91" i="9"/>
  <c r="N91" i="9"/>
  <c r="M91" i="9"/>
  <c r="L91" i="9"/>
  <c r="K91" i="9"/>
  <c r="J91" i="9"/>
  <c r="I91" i="9"/>
  <c r="H91" i="9"/>
  <c r="G91" i="9"/>
  <c r="F91" i="9"/>
  <c r="E89" i="9"/>
  <c r="E88" i="9"/>
  <c r="E87" i="9"/>
  <c r="E86" i="9"/>
  <c r="E85" i="9"/>
  <c r="P84" i="9"/>
  <c r="O84" i="9"/>
  <c r="N84" i="9"/>
  <c r="M84" i="9"/>
  <c r="L84" i="9"/>
  <c r="K84" i="9"/>
  <c r="J84" i="9"/>
  <c r="I84" i="9"/>
  <c r="H84" i="9"/>
  <c r="G84" i="9"/>
  <c r="F84" i="9"/>
  <c r="E83" i="9"/>
  <c r="E82" i="9"/>
  <c r="E81" i="9"/>
  <c r="E80" i="9"/>
  <c r="E79" i="9"/>
  <c r="E78" i="9"/>
  <c r="Q77" i="9"/>
  <c r="P77" i="9"/>
  <c r="O77" i="9"/>
  <c r="N77" i="9"/>
  <c r="M77" i="9"/>
  <c r="L77" i="9"/>
  <c r="K77" i="9"/>
  <c r="J77" i="9"/>
  <c r="I77" i="9"/>
  <c r="H77" i="9"/>
  <c r="G77" i="9"/>
  <c r="F77" i="9"/>
  <c r="P76" i="9"/>
  <c r="O76" i="9"/>
  <c r="O41" i="9" s="1"/>
  <c r="N76" i="9"/>
  <c r="M76" i="9"/>
  <c r="L76" i="9"/>
  <c r="K76" i="9"/>
  <c r="K41" i="9" s="1"/>
  <c r="J76" i="9"/>
  <c r="J41" i="9" s="1"/>
  <c r="I76" i="9"/>
  <c r="H76" i="9"/>
  <c r="G76" i="9"/>
  <c r="G41" i="9" s="1"/>
  <c r="F76" i="9"/>
  <c r="F41" i="9" s="1"/>
  <c r="Q75" i="9"/>
  <c r="P75" i="9"/>
  <c r="O75" i="9"/>
  <c r="O40" i="9" s="1"/>
  <c r="N75" i="9"/>
  <c r="N40" i="9" s="1"/>
  <c r="M75" i="9"/>
  <c r="L75" i="9"/>
  <c r="K75" i="9"/>
  <c r="K40" i="9" s="1"/>
  <c r="J75" i="9"/>
  <c r="J40" i="9" s="1"/>
  <c r="I75" i="9"/>
  <c r="H75" i="9"/>
  <c r="G75" i="9"/>
  <c r="F75" i="9"/>
  <c r="Q74" i="9"/>
  <c r="P74" i="9"/>
  <c r="O74" i="9"/>
  <c r="N74" i="9"/>
  <c r="M74" i="9"/>
  <c r="L74" i="9"/>
  <c r="K74" i="9"/>
  <c r="J74" i="9"/>
  <c r="J39" i="9" s="1"/>
  <c r="I74" i="9"/>
  <c r="H74" i="9"/>
  <c r="G74" i="9"/>
  <c r="F74" i="9"/>
  <c r="F39" i="9" s="1"/>
  <c r="Q73" i="9"/>
  <c r="P73" i="9"/>
  <c r="O73" i="9"/>
  <c r="N73" i="9"/>
  <c r="M73" i="9"/>
  <c r="M38" i="9" s="1"/>
  <c r="M312" i="9" s="1"/>
  <c r="M309" i="9" s="1"/>
  <c r="L73" i="9"/>
  <c r="K73" i="9"/>
  <c r="K38" i="9" s="1"/>
  <c r="K312" i="9" s="1"/>
  <c r="K309" i="9" s="1"/>
  <c r="J73" i="9"/>
  <c r="I73" i="9"/>
  <c r="I38" i="9" s="1"/>
  <c r="I312" i="9" s="1"/>
  <c r="I309" i="9" s="1"/>
  <c r="H73" i="9"/>
  <c r="G73" i="9"/>
  <c r="G38" i="9" s="1"/>
  <c r="G312" i="9" s="1"/>
  <c r="G309" i="9" s="1"/>
  <c r="F73" i="9"/>
  <c r="Q72" i="9"/>
  <c r="P72" i="9"/>
  <c r="O72" i="9"/>
  <c r="O37" i="9" s="1"/>
  <c r="N72" i="9"/>
  <c r="M72" i="9"/>
  <c r="M37" i="9" s="1"/>
  <c r="L72" i="9"/>
  <c r="K72" i="9"/>
  <c r="J72" i="9"/>
  <c r="I72" i="9"/>
  <c r="I37" i="9" s="1"/>
  <c r="H72" i="9"/>
  <c r="G72" i="9"/>
  <c r="G37" i="9" s="1"/>
  <c r="F72" i="9"/>
  <c r="F37" i="9" s="1"/>
  <c r="Q71" i="9"/>
  <c r="P71" i="9"/>
  <c r="O71" i="9"/>
  <c r="O36" i="9" s="1"/>
  <c r="N71" i="9"/>
  <c r="M71" i="9"/>
  <c r="L71" i="9"/>
  <c r="K71" i="9"/>
  <c r="J71" i="9"/>
  <c r="I71" i="9"/>
  <c r="H71" i="9"/>
  <c r="G71" i="9"/>
  <c r="F71" i="9"/>
  <c r="F70" i="9" s="1"/>
  <c r="E62" i="9"/>
  <c r="E61" i="9"/>
  <c r="E60" i="9"/>
  <c r="E59" i="9"/>
  <c r="E58" i="9"/>
  <c r="E57" i="9"/>
  <c r="Q56" i="9"/>
  <c r="P56" i="9"/>
  <c r="O56" i="9"/>
  <c r="N56" i="9"/>
  <c r="M56" i="9"/>
  <c r="L56" i="9"/>
  <c r="K56" i="9"/>
  <c r="J56" i="9"/>
  <c r="I56" i="9"/>
  <c r="H56" i="9"/>
  <c r="G56" i="9"/>
  <c r="F56" i="9"/>
  <c r="E55" i="9"/>
  <c r="E54" i="9"/>
  <c r="E53" i="9"/>
  <c r="P52" i="9"/>
  <c r="P45" i="9" s="1"/>
  <c r="L49" i="9"/>
  <c r="K49" i="9"/>
  <c r="E51" i="9"/>
  <c r="E50" i="9"/>
  <c r="Q49" i="9"/>
  <c r="O49" i="9"/>
  <c r="N49" i="9"/>
  <c r="M49" i="9"/>
  <c r="I49" i="9"/>
  <c r="H49" i="9"/>
  <c r="G49" i="9"/>
  <c r="F49" i="9"/>
  <c r="N39" i="9"/>
  <c r="E44" i="9"/>
  <c r="G36" i="9"/>
  <c r="P41" i="9"/>
  <c r="G40" i="9"/>
  <c r="N37" i="9"/>
  <c r="E34" i="9"/>
  <c r="E33" i="9"/>
  <c r="E32" i="9"/>
  <c r="E31" i="9"/>
  <c r="E30" i="9"/>
  <c r="E29" i="9"/>
  <c r="Q28" i="9"/>
  <c r="P28" i="9"/>
  <c r="O28" i="9"/>
  <c r="N28" i="9"/>
  <c r="M28" i="9"/>
  <c r="L28" i="9"/>
  <c r="K28" i="9"/>
  <c r="J28" i="9"/>
  <c r="I28" i="9"/>
  <c r="H28" i="9"/>
  <c r="G28" i="9"/>
  <c r="F28" i="9"/>
  <c r="E27" i="9"/>
  <c r="E26" i="9"/>
  <c r="E25" i="9"/>
  <c r="E24" i="9"/>
  <c r="E23" i="9"/>
  <c r="E22" i="9"/>
  <c r="Q21" i="9"/>
  <c r="P21" i="9"/>
  <c r="O21" i="9"/>
  <c r="O14" i="9" s="1"/>
  <c r="N21" i="9"/>
  <c r="M21" i="9"/>
  <c r="L21" i="9"/>
  <c r="K21" i="9"/>
  <c r="J21" i="9"/>
  <c r="I21" i="9"/>
  <c r="H21" i="9"/>
  <c r="G21" i="9"/>
  <c r="F21" i="9"/>
  <c r="Q20" i="9"/>
  <c r="P20" i="9"/>
  <c r="O20" i="9"/>
  <c r="N20" i="9"/>
  <c r="M20" i="9"/>
  <c r="L20" i="9"/>
  <c r="K20" i="9"/>
  <c r="J20" i="9"/>
  <c r="I20" i="9"/>
  <c r="H20" i="9"/>
  <c r="G20" i="9"/>
  <c r="F20" i="9"/>
  <c r="Q19" i="9"/>
  <c r="P19" i="9"/>
  <c r="O19" i="9"/>
  <c r="N19" i="9"/>
  <c r="M19" i="9"/>
  <c r="L19" i="9"/>
  <c r="K19" i="9"/>
  <c r="J19" i="9"/>
  <c r="I19" i="9"/>
  <c r="H19" i="9"/>
  <c r="G19" i="9"/>
  <c r="F19" i="9"/>
  <c r="Q18" i="9"/>
  <c r="P18" i="9"/>
  <c r="O18" i="9"/>
  <c r="N18" i="9"/>
  <c r="M18" i="9"/>
  <c r="L18" i="9"/>
  <c r="K18" i="9"/>
  <c r="J18" i="9"/>
  <c r="I18" i="9"/>
  <c r="H18" i="9"/>
  <c r="G18" i="9"/>
  <c r="F18" i="9"/>
  <c r="Q17" i="9"/>
  <c r="P17" i="9"/>
  <c r="O17" i="9"/>
  <c r="N17" i="9"/>
  <c r="M17" i="9"/>
  <c r="L17" i="9"/>
  <c r="K17" i="9"/>
  <c r="J17" i="9"/>
  <c r="I17" i="9"/>
  <c r="H17" i="9"/>
  <c r="G17" i="9"/>
  <c r="F17" i="9"/>
  <c r="Q16" i="9"/>
  <c r="P16" i="9"/>
  <c r="O16" i="9"/>
  <c r="N16" i="9"/>
  <c r="M16" i="9"/>
  <c r="L16" i="9"/>
  <c r="K16" i="9"/>
  <c r="J16" i="9"/>
  <c r="I16" i="9"/>
  <c r="H16" i="9"/>
  <c r="G16" i="9"/>
  <c r="F16" i="9"/>
  <c r="Q15" i="9"/>
  <c r="P15" i="9"/>
  <c r="O15" i="9"/>
  <c r="N15" i="9"/>
  <c r="M15" i="9"/>
  <c r="L15" i="9"/>
  <c r="K15" i="9"/>
  <c r="J15" i="9"/>
  <c r="I15" i="9"/>
  <c r="H15" i="9"/>
  <c r="G15" i="9"/>
  <c r="F15" i="9"/>
  <c r="I14" i="9" l="1"/>
  <c r="M14" i="9"/>
  <c r="Q14" i="9"/>
  <c r="H285" i="9"/>
  <c r="L285" i="9"/>
  <c r="P285" i="9"/>
  <c r="O38" i="9"/>
  <c r="O312" i="9" s="1"/>
  <c r="O309" i="9" s="1"/>
  <c r="E112" i="9"/>
  <c r="J37" i="9"/>
  <c r="E190" i="9"/>
  <c r="E270" i="9"/>
  <c r="E305" i="9"/>
  <c r="I169" i="9"/>
  <c r="G302" i="9"/>
  <c r="G14" i="9"/>
  <c r="K14" i="9"/>
  <c r="E147" i="9"/>
  <c r="N163" i="9"/>
  <c r="J163" i="9"/>
  <c r="E20" i="9"/>
  <c r="E43" i="9"/>
  <c r="E47" i="9"/>
  <c r="I36" i="9"/>
  <c r="M36" i="9"/>
  <c r="Q36" i="9"/>
  <c r="I40" i="9"/>
  <c r="I166" i="9" s="1"/>
  <c r="M40" i="9"/>
  <c r="M166" i="9" s="1"/>
  <c r="Q40" i="9"/>
  <c r="Q166" i="9" s="1"/>
  <c r="I41" i="9"/>
  <c r="I167" i="9" s="1"/>
  <c r="E98" i="9"/>
  <c r="E136" i="9"/>
  <c r="E174" i="9"/>
  <c r="E176" i="9"/>
  <c r="E303" i="9"/>
  <c r="E28" i="9"/>
  <c r="H42" i="9"/>
  <c r="L42" i="9"/>
  <c r="H39" i="9"/>
  <c r="H165" i="9" s="1"/>
  <c r="L39" i="9"/>
  <c r="L165" i="9" s="1"/>
  <c r="L292" i="9" s="1"/>
  <c r="L299" i="9" s="1"/>
  <c r="P39" i="9"/>
  <c r="P165" i="9" s="1"/>
  <c r="P292" i="9" s="1"/>
  <c r="P299" i="9" s="1"/>
  <c r="H40" i="9"/>
  <c r="H166" i="9" s="1"/>
  <c r="L40" i="9"/>
  <c r="L166" i="9" s="1"/>
  <c r="P40" i="9"/>
  <c r="P166" i="9" s="1"/>
  <c r="H41" i="9"/>
  <c r="H167" i="9" s="1"/>
  <c r="L41" i="9"/>
  <c r="L167" i="9" s="1"/>
  <c r="K36" i="9"/>
  <c r="E105" i="9"/>
  <c r="E183" i="9"/>
  <c r="I302" i="9"/>
  <c r="E73" i="9"/>
  <c r="E75" i="9"/>
  <c r="P126" i="9"/>
  <c r="H133" i="9"/>
  <c r="P133" i="9"/>
  <c r="E246" i="9"/>
  <c r="E268" i="9"/>
  <c r="P267" i="9"/>
  <c r="E324" i="9"/>
  <c r="E327" i="9"/>
  <c r="E329" i="9"/>
  <c r="E140" i="9"/>
  <c r="N42" i="9"/>
  <c r="E16" i="9"/>
  <c r="G163" i="9"/>
  <c r="I163" i="9"/>
  <c r="I290" i="9" s="1"/>
  <c r="I297" i="9" s="1"/>
  <c r="M163" i="9"/>
  <c r="M290" i="9" s="1"/>
  <c r="O163" i="9"/>
  <c r="O290" i="9" s="1"/>
  <c r="N41" i="9"/>
  <c r="N167" i="9" s="1"/>
  <c r="J42" i="9"/>
  <c r="F283" i="9"/>
  <c r="N283" i="9"/>
  <c r="O286" i="9"/>
  <c r="E218" i="9"/>
  <c r="E232" i="9"/>
  <c r="E239" i="9"/>
  <c r="G323" i="9"/>
  <c r="I323" i="9"/>
  <c r="K323" i="9"/>
  <c r="E274" i="9"/>
  <c r="G35" i="9"/>
  <c r="G166" i="9"/>
  <c r="O166" i="9"/>
  <c r="J167" i="9"/>
  <c r="L126" i="9"/>
  <c r="H283" i="9"/>
  <c r="L283" i="9"/>
  <c r="P283" i="9"/>
  <c r="E18" i="9"/>
  <c r="G167" i="9"/>
  <c r="K167" i="9"/>
  <c r="I42" i="9"/>
  <c r="H38" i="9"/>
  <c r="H312" i="9" s="1"/>
  <c r="H309" i="9" s="1"/>
  <c r="J38" i="9"/>
  <c r="J312" i="9" s="1"/>
  <c r="J309" i="9" s="1"/>
  <c r="L38" i="9"/>
  <c r="L312" i="9" s="1"/>
  <c r="N38" i="9"/>
  <c r="N312" i="9" s="1"/>
  <c r="N309" i="9" s="1"/>
  <c r="E56" i="9"/>
  <c r="E71" i="9"/>
  <c r="J70" i="9"/>
  <c r="N70" i="9"/>
  <c r="E72" i="9"/>
  <c r="H37" i="9"/>
  <c r="H163" i="9" s="1"/>
  <c r="L37" i="9"/>
  <c r="L163" i="9" s="1"/>
  <c r="P37" i="9"/>
  <c r="P163" i="9" s="1"/>
  <c r="P311" i="9" s="1"/>
  <c r="Q38" i="9"/>
  <c r="Q312" i="9" s="1"/>
  <c r="G39" i="9"/>
  <c r="G165" i="9" s="1"/>
  <c r="I39" i="9"/>
  <c r="I165" i="9" s="1"/>
  <c r="K39" i="9"/>
  <c r="K165" i="9" s="1"/>
  <c r="M39" i="9"/>
  <c r="M165" i="9" s="1"/>
  <c r="O39" i="9"/>
  <c r="O165" i="9" s="1"/>
  <c r="Q39" i="9"/>
  <c r="Q165" i="9" s="1"/>
  <c r="E77" i="9"/>
  <c r="H127" i="9"/>
  <c r="H126" i="9" s="1"/>
  <c r="L133" i="9"/>
  <c r="E171" i="9"/>
  <c r="G286" i="9"/>
  <c r="K286" i="9"/>
  <c r="Q286" i="9"/>
  <c r="G287" i="9"/>
  <c r="I287" i="9"/>
  <c r="K287" i="9"/>
  <c r="M287" i="9"/>
  <c r="O287" i="9"/>
  <c r="Q287" i="9"/>
  <c r="E204" i="9"/>
  <c r="E211" i="9"/>
  <c r="E260" i="9"/>
  <c r="E272" i="9"/>
  <c r="E273" i="9"/>
  <c r="H267" i="9"/>
  <c r="E304" i="9"/>
  <c r="E307" i="9"/>
  <c r="E325" i="9"/>
  <c r="E328" i="9"/>
  <c r="M164" i="9"/>
  <c r="J166" i="9"/>
  <c r="N166" i="9"/>
  <c r="O167" i="9"/>
  <c r="K37" i="9"/>
  <c r="K42" i="9"/>
  <c r="Q37" i="9"/>
  <c r="Q163" i="9" s="1"/>
  <c r="Q311" i="9" s="1"/>
  <c r="Q42" i="9"/>
  <c r="P49" i="9"/>
  <c r="P38" i="9"/>
  <c r="P312" i="9" s="1"/>
  <c r="P309" i="9" s="1"/>
  <c r="E134" i="9"/>
  <c r="F133" i="9"/>
  <c r="F127" i="9"/>
  <c r="J133" i="9"/>
  <c r="J127" i="9"/>
  <c r="J126" i="9" s="1"/>
  <c r="N133" i="9"/>
  <c r="N127" i="9"/>
  <c r="K166" i="9"/>
  <c r="F14" i="9"/>
  <c r="H14" i="9"/>
  <c r="J14" i="9"/>
  <c r="L14" i="9"/>
  <c r="N14" i="9"/>
  <c r="P14" i="9"/>
  <c r="E21" i="9"/>
  <c r="F40" i="9"/>
  <c r="G42" i="9"/>
  <c r="O42" i="9"/>
  <c r="E138" i="9"/>
  <c r="F131" i="9"/>
  <c r="E131" i="9" s="1"/>
  <c r="G283" i="9"/>
  <c r="G169" i="9"/>
  <c r="Q283" i="9"/>
  <c r="Q169" i="9"/>
  <c r="H302" i="9"/>
  <c r="L267" i="9"/>
  <c r="J267" i="9"/>
  <c r="N267" i="9"/>
  <c r="G284" i="9"/>
  <c r="E46" i="9"/>
  <c r="G70" i="9"/>
  <c r="I70" i="9"/>
  <c r="K70" i="9"/>
  <c r="M70" i="9"/>
  <c r="O70" i="9"/>
  <c r="E74" i="9"/>
  <c r="H70" i="9"/>
  <c r="L70" i="9"/>
  <c r="P70" i="9"/>
  <c r="E91" i="9"/>
  <c r="E119" i="9"/>
  <c r="E129" i="9"/>
  <c r="E175" i="9"/>
  <c r="H287" i="9"/>
  <c r="J287" i="9"/>
  <c r="L287" i="9"/>
  <c r="N287" i="9"/>
  <c r="P287" i="9"/>
  <c r="E197" i="9"/>
  <c r="E225" i="9"/>
  <c r="H323" i="9"/>
  <c r="J323" i="9"/>
  <c r="L323" i="9"/>
  <c r="E253" i="9"/>
  <c r="E271" i="9"/>
  <c r="K302" i="9"/>
  <c r="Q322" i="9"/>
  <c r="G133" i="9"/>
  <c r="G127" i="9"/>
  <c r="G126" i="9" s="1"/>
  <c r="I133" i="9"/>
  <c r="I127" i="9"/>
  <c r="I126" i="9" s="1"/>
  <c r="K133" i="9"/>
  <c r="K127" i="9"/>
  <c r="K126" i="9" s="1"/>
  <c r="M133" i="9"/>
  <c r="M127" i="9"/>
  <c r="M126" i="9" s="1"/>
  <c r="O133" i="9"/>
  <c r="O127" i="9"/>
  <c r="O126" i="9" s="1"/>
  <c r="Q133" i="9"/>
  <c r="Q127" i="9"/>
  <c r="Q126" i="9" s="1"/>
  <c r="E137" i="9"/>
  <c r="F130" i="9"/>
  <c r="E130" i="9" s="1"/>
  <c r="I164" i="9"/>
  <c r="I291" i="9" s="1"/>
  <c r="F284" i="9"/>
  <c r="E172" i="9"/>
  <c r="H284" i="9"/>
  <c r="K284" i="9"/>
  <c r="K169" i="9"/>
  <c r="O284" i="9"/>
  <c r="O169" i="9"/>
  <c r="F323" i="9"/>
  <c r="E326" i="9"/>
  <c r="Q284" i="9"/>
  <c r="E15" i="9"/>
  <c r="E17" i="9"/>
  <c r="G164" i="9"/>
  <c r="K164" i="9"/>
  <c r="J165" i="9"/>
  <c r="N165" i="9"/>
  <c r="E19" i="9"/>
  <c r="P167" i="9"/>
  <c r="F36" i="9"/>
  <c r="H36" i="9"/>
  <c r="J36" i="9"/>
  <c r="L36" i="9"/>
  <c r="N36" i="9"/>
  <c r="P36" i="9"/>
  <c r="F38" i="9"/>
  <c r="F164" i="9" s="1"/>
  <c r="F42" i="9"/>
  <c r="E48" i="9"/>
  <c r="E52" i="9"/>
  <c r="E49" i="9" s="1"/>
  <c r="J49" i="9"/>
  <c r="E90" i="9"/>
  <c r="Q84" i="9"/>
  <c r="E84" i="9" s="1"/>
  <c r="Q76" i="9"/>
  <c r="Q167" i="9" s="1"/>
  <c r="N126" i="9"/>
  <c r="E135" i="9"/>
  <c r="F128" i="9"/>
  <c r="E128" i="9" s="1"/>
  <c r="E139" i="9"/>
  <c r="F132" i="9"/>
  <c r="E132" i="9" s="1"/>
  <c r="M169" i="9"/>
  <c r="E269" i="9"/>
  <c r="F267" i="9"/>
  <c r="J283" i="9"/>
  <c r="M284" i="9"/>
  <c r="F287" i="9"/>
  <c r="F282" i="9"/>
  <c r="E170" i="9"/>
  <c r="F169" i="9"/>
  <c r="H282" i="9"/>
  <c r="H169" i="9"/>
  <c r="J282" i="9"/>
  <c r="J169" i="9"/>
  <c r="L282" i="9"/>
  <c r="L169" i="9"/>
  <c r="N282" i="9"/>
  <c r="N169" i="9"/>
  <c r="P282" i="9"/>
  <c r="P169" i="9"/>
  <c r="E173" i="9"/>
  <c r="E306" i="9"/>
  <c r="F302" i="9"/>
  <c r="G267" i="9"/>
  <c r="I267" i="9"/>
  <c r="K267" i="9"/>
  <c r="M267" i="9"/>
  <c r="O267" i="9"/>
  <c r="Q267" i="9"/>
  <c r="I282" i="9"/>
  <c r="M282" i="9"/>
  <c r="Q282" i="9"/>
  <c r="F285" i="9"/>
  <c r="J285" i="9"/>
  <c r="N285" i="9"/>
  <c r="I286" i="9"/>
  <c r="M286" i="9"/>
  <c r="J284" i="9"/>
  <c r="L284" i="9"/>
  <c r="N284" i="9"/>
  <c r="P284" i="9"/>
  <c r="G285" i="9"/>
  <c r="I285" i="9"/>
  <c r="K285" i="9"/>
  <c r="M285" i="9"/>
  <c r="O285" i="9"/>
  <c r="Q285" i="9"/>
  <c r="F286" i="9"/>
  <c r="H286" i="9"/>
  <c r="J286" i="9"/>
  <c r="L286" i="9"/>
  <c r="N286" i="9"/>
  <c r="P286" i="9"/>
  <c r="O35" i="9" l="1"/>
  <c r="N290" i="9"/>
  <c r="O164" i="9"/>
  <c r="O291" i="9" s="1"/>
  <c r="H292" i="9"/>
  <c r="H299" i="9" s="1"/>
  <c r="Q162" i="9"/>
  <c r="I35" i="9"/>
  <c r="H281" i="9"/>
  <c r="G293" i="9"/>
  <c r="G300" i="9" s="1"/>
  <c r="K35" i="9"/>
  <c r="Q164" i="9"/>
  <c r="Q291" i="9" s="1"/>
  <c r="H293" i="9"/>
  <c r="H300" i="9" s="1"/>
  <c r="P293" i="9"/>
  <c r="P300" i="9" s="1"/>
  <c r="L293" i="9"/>
  <c r="L300" i="9" s="1"/>
  <c r="L294" i="9"/>
  <c r="L301" i="9" s="1"/>
  <c r="O293" i="9"/>
  <c r="O300" i="9" s="1"/>
  <c r="E40" i="9"/>
  <c r="O294" i="9"/>
  <c r="O301" i="9" s="1"/>
  <c r="K163" i="9"/>
  <c r="K290" i="9" s="1"/>
  <c r="F126" i="9"/>
  <c r="F165" i="9"/>
  <c r="F292" i="9" s="1"/>
  <c r="K291" i="9"/>
  <c r="E39" i="9"/>
  <c r="F163" i="9"/>
  <c r="L290" i="9"/>
  <c r="L311" i="9"/>
  <c r="E311" i="9" s="1"/>
  <c r="N35" i="9"/>
  <c r="Q35" i="9"/>
  <c r="P290" i="9"/>
  <c r="H290" i="9"/>
  <c r="H297" i="9" s="1"/>
  <c r="N164" i="9"/>
  <c r="N291" i="9" s="1"/>
  <c r="M291" i="9"/>
  <c r="L164" i="9"/>
  <c r="L291" i="9" s="1"/>
  <c r="J35" i="9"/>
  <c r="J164" i="9"/>
  <c r="J291" i="9" s="1"/>
  <c r="Q293" i="9"/>
  <c r="Q300" i="9" s="1"/>
  <c r="Q290" i="9"/>
  <c r="K294" i="9"/>
  <c r="K301" i="9" s="1"/>
  <c r="G294" i="9"/>
  <c r="G301" i="9" s="1"/>
  <c r="Q292" i="9"/>
  <c r="Q299" i="9" s="1"/>
  <c r="M292" i="9"/>
  <c r="M299" i="9" s="1"/>
  <c r="I292" i="9"/>
  <c r="I299" i="9" s="1"/>
  <c r="J290" i="9"/>
  <c r="P35" i="9"/>
  <c r="L35" i="9"/>
  <c r="H35" i="9"/>
  <c r="P294" i="9"/>
  <c r="P301" i="9" s="1"/>
  <c r="H294" i="9"/>
  <c r="H301" i="9" s="1"/>
  <c r="G291" i="9"/>
  <c r="I162" i="9"/>
  <c r="I161" i="9" s="1"/>
  <c r="E323" i="9"/>
  <c r="P164" i="9"/>
  <c r="H164" i="9"/>
  <c r="H291" i="9" s="1"/>
  <c r="G290" i="9"/>
  <c r="G297" i="9" s="1"/>
  <c r="E267" i="9"/>
  <c r="J294" i="9"/>
  <c r="J301" i="9" s="1"/>
  <c r="E45" i="9"/>
  <c r="E42" i="9" s="1"/>
  <c r="K293" i="9"/>
  <c r="K300" i="9" s="1"/>
  <c r="E127" i="9"/>
  <c r="E126" i="9" s="1"/>
  <c r="I294" i="9"/>
  <c r="I301" i="9" s="1"/>
  <c r="E133" i="9"/>
  <c r="E14" i="9"/>
  <c r="F166" i="9"/>
  <c r="E166" i="9" s="1"/>
  <c r="N293" i="9"/>
  <c r="N300" i="9" s="1"/>
  <c r="J293" i="9"/>
  <c r="J300" i="9" s="1"/>
  <c r="O281" i="9"/>
  <c r="K292" i="9"/>
  <c r="K299" i="9" s="1"/>
  <c r="G292" i="9"/>
  <c r="G299" i="9" s="1"/>
  <c r="E287" i="9"/>
  <c r="M162" i="9"/>
  <c r="M289" i="9" s="1"/>
  <c r="M296" i="9" s="1"/>
  <c r="K162" i="9"/>
  <c r="K289" i="9" s="1"/>
  <c r="N294" i="9"/>
  <c r="N301" i="9" s="1"/>
  <c r="P42" i="9"/>
  <c r="E37" i="9"/>
  <c r="F291" i="9"/>
  <c r="E286" i="9"/>
  <c r="Q281" i="9"/>
  <c r="I281" i="9"/>
  <c r="N281" i="9"/>
  <c r="E169" i="9"/>
  <c r="G281" i="9"/>
  <c r="M293" i="9"/>
  <c r="M300" i="9" s="1"/>
  <c r="J292" i="9"/>
  <c r="J299" i="9" s="1"/>
  <c r="E283" i="9"/>
  <c r="Q70" i="9"/>
  <c r="M41" i="9"/>
  <c r="M42" i="9"/>
  <c r="O292" i="9"/>
  <c r="O299" i="9" s="1"/>
  <c r="J162" i="9"/>
  <c r="Q294" i="9"/>
  <c r="P162" i="9"/>
  <c r="H162" i="9"/>
  <c r="O162" i="9"/>
  <c r="E285" i="9"/>
  <c r="M281" i="9"/>
  <c r="P281" i="9"/>
  <c r="L281" i="9"/>
  <c r="J281" i="9"/>
  <c r="E282" i="9"/>
  <c r="F281" i="9"/>
  <c r="E76" i="9"/>
  <c r="E70" i="9" s="1"/>
  <c r="F312" i="9"/>
  <c r="E312" i="9" s="1"/>
  <c r="E38" i="9"/>
  <c r="E36" i="9"/>
  <c r="F35" i="9"/>
  <c r="I293" i="9"/>
  <c r="I300" i="9" s="1"/>
  <c r="N292" i="9"/>
  <c r="N299" i="9" s="1"/>
  <c r="E165" i="9"/>
  <c r="Q289" i="9"/>
  <c r="K281" i="9"/>
  <c r="E284" i="9"/>
  <c r="N162" i="9"/>
  <c r="F162" i="9"/>
  <c r="Q316" i="9"/>
  <c r="E322" i="9"/>
  <c r="E316" i="9" s="1"/>
  <c r="L162" i="9"/>
  <c r="F167" i="9"/>
  <c r="G162" i="9"/>
  <c r="F293" i="9" l="1"/>
  <c r="E293" i="9" s="1"/>
  <c r="I289" i="9"/>
  <c r="I288" i="9" s="1"/>
  <c r="K288" i="9"/>
  <c r="L309" i="9"/>
  <c r="K161" i="9"/>
  <c r="E164" i="9"/>
  <c r="P291" i="9"/>
  <c r="E291" i="9" s="1"/>
  <c r="K296" i="9"/>
  <c r="K295" i="9" s="1"/>
  <c r="Q161" i="9"/>
  <c r="L289" i="9"/>
  <c r="L161" i="9"/>
  <c r="F294" i="9"/>
  <c r="N289" i="9"/>
  <c r="N161" i="9"/>
  <c r="F290" i="9"/>
  <c r="E163" i="9"/>
  <c r="H289" i="9"/>
  <c r="H161" i="9"/>
  <c r="J289" i="9"/>
  <c r="J161" i="9"/>
  <c r="M35" i="9"/>
  <c r="E41" i="9"/>
  <c r="M167" i="9"/>
  <c r="E167" i="9" s="1"/>
  <c r="F298" i="9"/>
  <c r="E298" i="9" s="1"/>
  <c r="G289" i="9"/>
  <c r="G161" i="9"/>
  <c r="F289" i="9"/>
  <c r="E162" i="9"/>
  <c r="F161" i="9"/>
  <c r="Q288" i="9"/>
  <c r="Q296" i="9"/>
  <c r="Q295" i="9" s="1"/>
  <c r="E292" i="9"/>
  <c r="F299" i="9"/>
  <c r="E299" i="9" s="1"/>
  <c r="E281" i="9"/>
  <c r="O289" i="9"/>
  <c r="O161" i="9"/>
  <c r="P289" i="9"/>
  <c r="P161" i="9"/>
  <c r="F300" i="9" l="1"/>
  <c r="E300" i="9" s="1"/>
  <c r="I296" i="9"/>
  <c r="I295" i="9" s="1"/>
  <c r="E35" i="9"/>
  <c r="E161" i="9"/>
  <c r="P288" i="9"/>
  <c r="P296" i="9"/>
  <c r="P295" i="9" s="1"/>
  <c r="O288" i="9"/>
  <c r="O296" i="9"/>
  <c r="O295" i="9" s="1"/>
  <c r="E289" i="9"/>
  <c r="F288" i="9"/>
  <c r="F296" i="9"/>
  <c r="G288" i="9"/>
  <c r="G296" i="9"/>
  <c r="G295" i="9" s="1"/>
  <c r="M294" i="9"/>
  <c r="M161" i="9"/>
  <c r="J288" i="9"/>
  <c r="J296" i="9"/>
  <c r="J295" i="9" s="1"/>
  <c r="H288" i="9"/>
  <c r="H296" i="9"/>
  <c r="H295" i="9" s="1"/>
  <c r="E290" i="9"/>
  <c r="F297" i="9"/>
  <c r="E297" i="9" s="1"/>
  <c r="N288" i="9"/>
  <c r="N296" i="9"/>
  <c r="N295" i="9" s="1"/>
  <c r="E294" i="9"/>
  <c r="F301" i="9"/>
  <c r="L288" i="9"/>
  <c r="L296" i="9"/>
  <c r="L295" i="9" s="1"/>
  <c r="E314" i="9" l="1"/>
  <c r="E309" i="9" s="1"/>
  <c r="Q309" i="9"/>
  <c r="E296" i="9"/>
  <c r="F295" i="9"/>
  <c r="E288" i="9"/>
  <c r="M301" i="9"/>
  <c r="M295" i="9" s="1"/>
  <c r="M288" i="9"/>
  <c r="E301" i="9" l="1"/>
  <c r="E295" i="9" s="1"/>
  <c r="P65" i="6" l="1"/>
  <c r="O65" i="6"/>
  <c r="N65" i="6"/>
  <c r="M65" i="6"/>
  <c r="L65" i="6"/>
  <c r="K65" i="6"/>
  <c r="J65" i="6"/>
  <c r="I65" i="6"/>
  <c r="H65" i="6"/>
  <c r="G65" i="6"/>
  <c r="F65" i="6"/>
  <c r="E65" i="6"/>
  <c r="D63" i="6"/>
  <c r="D60" i="6"/>
  <c r="D59" i="6"/>
  <c r="D57" i="6" s="1"/>
  <c r="D58" i="6"/>
  <c r="P57" i="6"/>
  <c r="O57" i="6"/>
  <c r="N57" i="6"/>
  <c r="M57" i="6"/>
  <c r="L57" i="6"/>
  <c r="K57" i="6"/>
  <c r="J57" i="6"/>
  <c r="I57" i="6"/>
  <c r="H57" i="6"/>
  <c r="G57" i="6"/>
  <c r="F57" i="6"/>
  <c r="E57" i="6"/>
  <c r="D56" i="6"/>
  <c r="D53" i="6"/>
  <c r="D46" i="6" s="1"/>
  <c r="D52" i="6"/>
  <c r="D51" i="6"/>
  <c r="P50" i="6"/>
  <c r="O50" i="6"/>
  <c r="N50" i="6"/>
  <c r="M50" i="6"/>
  <c r="L50" i="6"/>
  <c r="K50" i="6"/>
  <c r="J50" i="6"/>
  <c r="I50" i="6"/>
  <c r="H50" i="6"/>
  <c r="G50" i="6"/>
  <c r="F50" i="6"/>
  <c r="E50" i="6"/>
  <c r="D49" i="6"/>
  <c r="D44" i="6"/>
  <c r="P43" i="6"/>
  <c r="O43" i="6"/>
  <c r="N43" i="6"/>
  <c r="M43" i="6"/>
  <c r="L43" i="6"/>
  <c r="K43" i="6"/>
  <c r="J43" i="6"/>
  <c r="I43" i="6"/>
  <c r="H43" i="6"/>
  <c r="G43" i="6"/>
  <c r="F43" i="6"/>
  <c r="E43" i="6"/>
  <c r="D41" i="6"/>
  <c r="D38" i="6"/>
  <c r="D37" i="6"/>
  <c r="D36" i="6"/>
  <c r="P35" i="6"/>
  <c r="O35" i="6"/>
  <c r="N35" i="6"/>
  <c r="M35" i="6"/>
  <c r="L35" i="6"/>
  <c r="K35" i="6"/>
  <c r="J35" i="6"/>
  <c r="I35" i="6"/>
  <c r="H35" i="6"/>
  <c r="G35" i="6"/>
  <c r="F35" i="6"/>
  <c r="E35" i="6"/>
  <c r="D34" i="6"/>
  <c r="D31" i="6"/>
  <c r="D30" i="6"/>
  <c r="D23" i="6" s="1"/>
  <c r="D29" i="6"/>
  <c r="P28" i="6"/>
  <c r="O28" i="6"/>
  <c r="N28" i="6"/>
  <c r="M28" i="6"/>
  <c r="L28" i="6"/>
  <c r="K28" i="6"/>
  <c r="J28" i="6"/>
  <c r="I28" i="6"/>
  <c r="H28" i="6"/>
  <c r="G28" i="6"/>
  <c r="F28" i="6"/>
  <c r="E28" i="6"/>
  <c r="D25" i="6"/>
  <c r="D69" i="6" s="1"/>
  <c r="D24" i="6"/>
  <c r="D68" i="6" s="1"/>
  <c r="P21" i="6"/>
  <c r="O21" i="6"/>
  <c r="N21" i="6"/>
  <c r="M21" i="6"/>
  <c r="L21" i="6"/>
  <c r="K21" i="6"/>
  <c r="J21" i="6"/>
  <c r="I21" i="6"/>
  <c r="H21" i="6"/>
  <c r="G21" i="6"/>
  <c r="F21" i="6"/>
  <c r="E21" i="6"/>
  <c r="D35" i="6" l="1"/>
  <c r="D50" i="6"/>
  <c r="D22" i="6"/>
  <c r="D28" i="6"/>
  <c r="D45" i="6"/>
  <c r="D43" i="6" s="1"/>
  <c r="D21" i="6" l="1"/>
  <c r="D66" i="6"/>
  <c r="D67" i="6"/>
  <c r="D65" i="6" l="1"/>
</calcChain>
</file>

<file path=xl/comments1.xml><?xml version="1.0" encoding="utf-8"?>
<comments xmlns="http://schemas.openxmlformats.org/spreadsheetml/2006/main">
  <authors>
    <author>Автор</author>
  </authors>
  <commentList>
    <comment ref="Q34" authorId="0" shapeId="0">
      <text>
        <r>
          <rPr>
            <sz val="9"/>
            <color indexed="81"/>
            <rFont val="Tahoma"/>
            <family val="2"/>
            <charset val="204"/>
          </rPr>
          <t>организация регулярных перевозок по мун.маршрутам в гп.Пойковский и сп.Салым.
Размер иных межбюджетных ьрансфертов бюджету каждого поселения определяется по мотивиронному обращению глав поселений в АНР с обоснованием потребности в финансовых средствах</t>
        </r>
      </text>
    </comment>
    <comment ref="Q62" authorId="0" shapeId="0">
      <text>
        <r>
          <rPr>
            <sz val="9"/>
            <color indexed="81"/>
            <rFont val="Tahoma"/>
            <family val="2"/>
            <charset val="204"/>
          </rPr>
          <t xml:space="preserve">ремонт автодороги «Подъездная автомобильная дорога к сп.Усть-Юган участок 3 (от северной границы п.Усть-Юган до южной границы п.Юганская Обь), протяжённостью 14,365 км» (восстановление изношенных верхних слоев асфальтобетонных покрытий, протяжённостью 4 км) в сумме 2 659,60888 тыс. рублей. Данное мероприятие запланировано к реализации по итогам встречи Главы Нефтеюганского района с жителями сп.Усть-Юган. </t>
        </r>
        <r>
          <rPr>
            <b/>
            <sz val="9"/>
            <color indexed="81"/>
            <rFont val="Tahoma"/>
            <charset val="1"/>
          </rPr>
          <t xml:space="preserve">  </t>
        </r>
      </text>
    </comment>
    <comment ref="Q69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замена водопропускной трубы на км 1+499 автодороги «Подъезд  к п.г.т.Пойковский», протяженностью 2,634 км на сумму 500,00 тыс. рублей. Данное мероприятие запланировано к реализации на основании Акта о выявленных недостатках в эксплуатационном состоянии автомобильной дороги «Подъезд к п.г.т.Пойковский», составленному государственным инспектором дорожного надзора ОГИБДД ОМВД России по Нефтеюганскому району лейтенантом полиции Свитиным Я.И. от 24.09.2020.
</t>
        </r>
      </text>
    </comment>
    <comment ref="Q118" authorId="0" shapeId="0">
      <text>
        <r>
          <rPr>
            <sz val="9"/>
            <color indexed="81"/>
            <rFont val="Tahoma"/>
            <family val="2"/>
            <charset val="204"/>
          </rPr>
          <t>нанесение разметки</t>
        </r>
      </text>
    </comment>
    <comment ref="Q125" authorId="0" shapeId="0">
      <text>
        <r>
          <rPr>
            <sz val="9"/>
            <color indexed="81"/>
            <rFont val="Tahoma"/>
            <family val="2"/>
            <charset val="204"/>
          </rPr>
          <t>нанесение разметки</t>
        </r>
      </text>
    </comment>
    <comment ref="M142" authorId="0" shapeId="0">
      <text>
        <r>
          <rPr>
            <sz val="9"/>
            <color indexed="81"/>
            <rFont val="Tahoma"/>
            <family val="2"/>
            <charset val="204"/>
          </rPr>
          <t>дотация для реализации мероприятий:
 6 615,9т.р. ремонт уч.а/д улица №1 (ул.Северная) протяженность 0,622 км;
 1 902,6 т.р. ремонт участка а/д улица №6 протяженностью 0,1 км</t>
        </r>
      </text>
    </comment>
    <comment ref="N149" authorId="0" shapeId="0">
      <text>
        <r>
          <rPr>
            <sz val="9"/>
            <color indexed="81"/>
            <rFont val="Tahoma"/>
            <family val="2"/>
            <charset val="204"/>
          </rPr>
          <t>дотация для реализации мероприятий:
 ремонт муниципальной а/д ул.Промышленная протяженностью 0,174 км</t>
        </r>
      </text>
    </comment>
    <comment ref="Q157" authorId="0" shapeId="0">
      <text>
        <r>
          <rPr>
            <sz val="9"/>
            <color indexed="81"/>
            <rFont val="Tahoma"/>
            <family val="2"/>
            <charset val="204"/>
          </rPr>
          <t>из них:
375,8566 т.р. на проведение авторского надзора по объекту «Капитальный ремонт автомобильной дороги «Подъездная автодорога к п.Усть-Юган, протяжённостью 17,606 км», производимого в рамках переходящего муниципального контракта от 31.07.2020 № 59-02 (далее – МК).</t>
        </r>
      </text>
    </comment>
    <comment ref="Q160" authorId="0" shapeId="0">
      <text>
        <r>
          <rPr>
            <sz val="9"/>
            <color indexed="81"/>
            <rFont val="Tahoma"/>
            <family val="2"/>
            <charset val="204"/>
          </rPr>
          <t>увеличение стоимости работ по объекту</t>
        </r>
      </text>
    </comment>
  </commentList>
</comments>
</file>

<file path=xl/sharedStrings.xml><?xml version="1.0" encoding="utf-8"?>
<sst xmlns="http://schemas.openxmlformats.org/spreadsheetml/2006/main" count="643" uniqueCount="181">
  <si>
    <t xml:space="preserve">№ </t>
  </si>
  <si>
    <t>Основное мероприятие</t>
  </si>
  <si>
    <t>1.</t>
  </si>
  <si>
    <t>1.1.</t>
  </si>
  <si>
    <t>1.2.</t>
  </si>
  <si>
    <t>……</t>
  </si>
  <si>
    <t>2.</t>
  </si>
  <si>
    <t>2.1.</t>
  </si>
  <si>
    <t>2.2.</t>
  </si>
  <si>
    <t>ФБ</t>
  </si>
  <si>
    <t>БАО</t>
  </si>
  <si>
    <t>МБ</t>
  </si>
  <si>
    <t>Наименование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</si>
  <si>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</si>
  <si>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</si>
  <si>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</si>
  <si>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</si>
  <si>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</si>
  <si>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</si>
  <si>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</si>
  <si>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</si>
  <si>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</si>
  <si>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</si>
  <si>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</si>
  <si>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</si>
  <si>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мероприятие</t>
  </si>
  <si>
    <t>к распоряжению администрации</t>
  </si>
  <si>
    <t>Нефтеюганского района</t>
  </si>
  <si>
    <t>от  _____________ № _________</t>
  </si>
  <si>
    <t xml:space="preserve">Целевой показатель </t>
  </si>
  <si>
    <t>Наименовавние целевого показателя 
(идентично таблице 1 МП)</t>
  </si>
  <si>
    <t>Исполнитель</t>
  </si>
  <si>
    <t>№ телефона</t>
  </si>
  <si>
    <t>Таблица № 1</t>
  </si>
  <si>
    <t>Источники финансирования</t>
  </si>
  <si>
    <t>всего</t>
  </si>
  <si>
    <t>* заполняется при наличии информации в таблице 2</t>
  </si>
  <si>
    <t>Всего</t>
  </si>
  <si>
    <t>(подпись)</t>
  </si>
  <si>
    <t>Ф.И.О.</t>
  </si>
  <si>
    <t>"______"________________201_______</t>
  </si>
  <si>
    <t xml:space="preserve">КОМПЛЕКСНЫЙ ПЛАН </t>
  </si>
  <si>
    <t>к муниципальной программе  " _____________________________________________________________________________  "  на __________год</t>
  </si>
  <si>
    <t>тыс.рублей</t>
  </si>
  <si>
    <t>Финансовые затраты на реализацию муниципальной программы
(планируемое освоение)</t>
  </si>
  <si>
    <t>СОГЛАСОВАНО</t>
  </si>
  <si>
    <t>средства поселений *</t>
  </si>
  <si>
    <t>иные источники</t>
  </si>
  <si>
    <t>средства по Соглашениям по передаче полномочий*</t>
  </si>
  <si>
    <t>Ответственные должностные лица по  реализации мероприятий комплексного плана  
к муниципальной программе   " ___________________________________________________________________  "  на __________год</t>
  </si>
  <si>
    <t>…</t>
  </si>
  <si>
    <t>Таблица № 2</t>
  </si>
  <si>
    <t>Исполнитель мероприятия
( структурное подразделение, ФИО, должность, № тел.)</t>
  </si>
  <si>
    <t>Исполнитель
 (структурное подразделение, ФИО, должность, № тел. )</t>
  </si>
  <si>
    <t xml:space="preserve">Всего по муниципальной программе
</t>
  </si>
  <si>
    <t>Главный бухгалтер МКУ</t>
  </si>
  <si>
    <t>Главный бухгалтер ГРБС</t>
  </si>
  <si>
    <t>Ответственный исполнитель</t>
  </si>
  <si>
    <t>Ответственные должностные лица по  реализации мероприятий комплексного плана  
к муниципальной программе   " ___________________________________________________  "  на __________год</t>
  </si>
  <si>
    <t>Основное мероприятие
(номер целевого показателя из таблицы 1)</t>
  </si>
  <si>
    <r>
      <t xml:space="preserve">Основное мероприятие </t>
    </r>
    <r>
      <rPr>
        <sz val="14"/>
        <color theme="1"/>
        <rFont val="Times New Roman"/>
        <family val="1"/>
        <charset val="204"/>
      </rPr>
      <t>(номер целевого показателя из таблицы 1)</t>
    </r>
  </si>
  <si>
    <t>Ответственный исполнитель, соисполнитель мероприятия
( структурное подразделение, ФИО, должность,
 № тел.)</t>
  </si>
  <si>
    <t>Содержание подъездных автомобильных дорог к сельским населенным пунктам</t>
  </si>
  <si>
    <t>гп.Пойковский</t>
  </si>
  <si>
    <t>сп.Лемпино</t>
  </si>
  <si>
    <t>Администрация             сп.Лемпино  (Фоменкина  Н.Н., глава, 259-601)</t>
  </si>
  <si>
    <t xml:space="preserve">Приобретение автобусов  для пассажирских перевозок на внутри поселковых маршрутах </t>
  </si>
  <si>
    <t>Содержание автомобильной дороги "Подъезд к базе отдыха Сказка"</t>
  </si>
  <si>
    <t>Проектирование, капитальный ремонт и ремонт автомобильных дорог общего пользования местного значения и искусственных дорожных сооружений на них</t>
  </si>
  <si>
    <t>Подпрограмма I. Автомобильный транспорт и дорожное хозяйство</t>
  </si>
  <si>
    <t>1.2.1.</t>
  </si>
  <si>
    <t>1.2.2.</t>
  </si>
  <si>
    <t>1.3.</t>
  </si>
  <si>
    <t>1.3.1.</t>
  </si>
  <si>
    <t>1.3.1.1.</t>
  </si>
  <si>
    <t>1.3.1.2.</t>
  </si>
  <si>
    <t>Всего по Подпрограмме I</t>
  </si>
  <si>
    <t>Подпрограмма II. Формирование законопослушного поведения участников дорожного движения</t>
  </si>
  <si>
    <t>Всего по Подпрограмме II</t>
  </si>
  <si>
    <t>Всего по муниципальной программе</t>
  </si>
  <si>
    <t>Бабина Елена Мусагалеевна, методист отдела обеспечения безопасности образовательных учреждений,              тел. 23-10-60</t>
  </si>
  <si>
    <t>Чирун Елена Анатольевна, начальник отдела дополнительного образования и воспитательной работы,                     тел. 25-01-29</t>
  </si>
  <si>
    <t>2.1.1.</t>
  </si>
  <si>
    <t>2.1.2.</t>
  </si>
  <si>
    <t>2.2.1.</t>
  </si>
  <si>
    <t>Ремонт автогородков на базе образовательных организаций МОБУ «СОШ № 4» пгт.Пойковский и НРМ ДОБУ "Д/с "Морошка"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</si>
  <si>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</si>
  <si>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</si>
  <si>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</si>
  <si>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</si>
  <si>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</si>
  <si>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</si>
  <si>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</si>
  <si>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</si>
  <si>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</si>
  <si>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</si>
  <si>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</si>
  <si>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 xml:space="preserve">Организация проведения сотрудниками Госавтоинспекции профилактических бесед, занятий по правилам дорожного движения и безопасного поведения на улично-дорожной сети с детьми и родителями в образовательных  учреждениях. </t>
  </si>
  <si>
    <t>Проведение родительских собраний в дошкольных и общеобразовательных организациях, в ходе которых необходимо осветить вопрос ответственности родителей за нарушение ПДД несовершеннолетними.</t>
  </si>
  <si>
    <t>Проведение проверки готовности детских автоплощадок и автогородков в летний период. Разработка совместного тематического плана работы автогородков с учетом состояния детского дорожно-транспортного травматизма, первоочередных задач и на период школьных каникул.</t>
  </si>
  <si>
    <t>Организация распространения методической литературы, печатной продукции (буклеты, листовки, плакаты), транслирование социальных роликов, по обеспечению безопасности дорожного движения: использованию световозвращающих элементов, детских удерживающих устройств при перевозке детей-пассажиров.</t>
  </si>
  <si>
    <t xml:space="preserve">Актуализация  информации на официальном сайте Департамента образования и молодежной политики Нефтеюганского района, в разделе «Здоровье и безопасность детей»/«Комплексная безопасность образовательных организаций» </t>
  </si>
  <si>
    <t>Организация и проведение конкурсов на лучший световозвращающий элемент, среди учащихся начальных классов и их родителей «Чем ярче, тем заметнее!».</t>
  </si>
  <si>
    <t>Проведение профилактических акций, с привлечением отрядов юных инспекторов движения и молодёжных общественных объединений: 
(«Внимание, дети!», «Неделя безопасности дорожного движения», «Неделя  памяти жертв ДТП» и т.д.)</t>
  </si>
  <si>
    <t>Проведение в дошкольных образовательных организациях праздников, сюжетно-ролевых игр, конкурсов с целью обучения детей основам безопасного поведения на дорогах с использованием наглядного материала (мультфильмы, видеоролики, плакаты и т.д.)</t>
  </si>
  <si>
    <t>Обеспечение проведения организационных и профилактических мероприятий по безопасности дорожного движения в период проведения «Дня знаний».</t>
  </si>
  <si>
    <t>Проверка и разработка паспортов дорожной безопасности и схем безопасных маршрутов движения детей на вновь созданные образовательные организации, а также их размещение в холлах и возле выходов, на интернет-сайтах образовательных организаций и в дневниках учащихся.</t>
  </si>
  <si>
    <t>Проведение в общеобразовательных организациях праздника «Посвящение первоклассников в пешеходы».</t>
  </si>
  <si>
    <t>Организация и проведение в образовательных учреждениях соревнований юных инспекторов движения «Безопасное колесо».</t>
  </si>
  <si>
    <t xml:space="preserve">Участие команды Нефтеюганского района в окружном этапе </t>
  </si>
  <si>
    <t>Организация регулярных перевозок по муниципальным маршрутам по регулируемым тарифам, связанных с улучшением качества обслуживания пассажиров</t>
  </si>
  <si>
    <t xml:space="preserve">Содержание автомобильной дороги "Подъезд к п.Куть-Ях" </t>
  </si>
  <si>
    <t>Капитальный ремонт моста через ручей на км 21+217 а/д "Подъездная дорога к сп.Усть-Юган участок 3  (от северной границы п.Усть-Юган до южной границы п.Юганская Обь)" (СМР)</t>
  </si>
  <si>
    <t>Ремонт автомобильной дороги "Подъездная дорога к сп.Усть-Юган участок 3 (от северной границы п.Усть-Юган до южной границы п.Юганская Обь)", протяженностью 14,365 км</t>
  </si>
  <si>
    <t>Субсидии, иные межбюдждетные трансферты на  ремонт автомобильных дорог общего пользования местного значения поселений</t>
  </si>
  <si>
    <t>Наименование мероприятия/мероприятия</t>
  </si>
  <si>
    <t>Финансовые затраты на реализацию муниципальной программы (планируемое освоение)</t>
  </si>
  <si>
    <t>средства поселений **</t>
  </si>
  <si>
    <t xml:space="preserve">средства поселений** </t>
  </si>
  <si>
    <t>иные источники***</t>
  </si>
  <si>
    <t>Администрация гп.Пойковский            (заместитель директора МКУ "Служба ЖКХ и благоустройства гп.Пойковский",              255-557)</t>
  </si>
  <si>
    <t>1.4.</t>
  </si>
  <si>
    <t>Основное мероприятие "Реализация мероприятий профилактического и агитационного характера, направленных на предупреждение детского дорожно-транспортного  травматизма"</t>
  </si>
  <si>
    <t xml:space="preserve">Основное мероприятие "Укрепление материально-технической базы для организации профилактической работы по предупреждению детского дорожно-транспортного травматизма"                     </t>
  </si>
  <si>
    <t>федеральный бюджет</t>
  </si>
  <si>
    <t>бюджет автономного округа</t>
  </si>
  <si>
    <t>местный бюджет</t>
  </si>
  <si>
    <t>средства по Соглашениям по передаче полномочий **</t>
  </si>
  <si>
    <t>средства поселений ***</t>
  </si>
  <si>
    <t xml:space="preserve">Соисполнитель 1 (Департамент имущественных отношений Нефтеюганского района)
 </t>
  </si>
  <si>
    <t xml:space="preserve">Соисполнитель 2 (Муниципальное казённое учреждение   «Управление капитального строительства и жилищно-коммунального комплекса Нефтеюганского района»)
 </t>
  </si>
  <si>
    <t>Соисполнитель 3 (Администрации поселений Нефтеюганского района)</t>
  </si>
  <si>
    <t xml:space="preserve">Соисполнитель 4 (Департамент образования и молодежной политики Нефтеюганского района)
</t>
  </si>
  <si>
    <t xml:space="preserve">Ответственный исполнитель
(Департамент строительства и жилищно-коммунального комплекса Нефтеюганского района) </t>
  </si>
  <si>
    <t>Департамент строительства и жилищно-коммунального комплекса Нефтеюганского района (отдел по транспорту и дорогам)/МКУ «Управление капитального строительства и жилищно-коммунального комплекса Нефтеюганского района»</t>
  </si>
  <si>
    <t xml:space="preserve">Департамент строительства и жилищно-коммунального комплекса Нефтеюганского района (отдел по транспорту и дорогам)/Департамент имушественных отношени Нефтеюганского района,                    Администрации поселений Нефтеюганского района  </t>
  </si>
  <si>
    <t>Департамент строительства и жилищно-коммунального комплекса Нефтеюганского района (отдел по транспорту и дорогам)/Муниципальное казенное учреждение «Управление капитального строительства и жилищно-коммунального комплекса Нефтеюганского района»</t>
  </si>
  <si>
    <t>Департамент строительства и жилищно-коммунального комплекса Нефтеюганского района(отдел по транспорту и дорогам)/Администрации поселений Нефтеюганского района</t>
  </si>
  <si>
    <t>Департамент строительства и жилищно-коммунального комплекса Нефтеюганского района(отдел по транспорту и дорогам)/Департамент образования и молодежной политики Нефтеюганского района</t>
  </si>
  <si>
    <t>1.1.1.</t>
  </si>
  <si>
    <t>1.1.2.</t>
  </si>
  <si>
    <t>1.2.1.1.</t>
  </si>
  <si>
    <t>1.2.1.2.</t>
  </si>
  <si>
    <t>1.2.1.3.</t>
  </si>
  <si>
    <t>1.2.2.1.</t>
  </si>
  <si>
    <t>1.2.2.2.</t>
  </si>
  <si>
    <t>1.2.2.3.</t>
  </si>
  <si>
    <t>1.2.2.4.</t>
  </si>
  <si>
    <t>1.2.2.5.</t>
  </si>
  <si>
    <t>1.2.2.6.</t>
  </si>
  <si>
    <t>1.2.2.7.</t>
  </si>
  <si>
    <t>Директор департамента имущественных отношений                                   Нефтеюганского района</t>
  </si>
  <si>
    <t>Т.Н.Жадан</t>
  </si>
  <si>
    <t>Директор МКУ "Управление капитального строительства и жилищно-коммунального комплекса Нефтеюганского района"</t>
  </si>
  <si>
    <t>С.М.Бабин</t>
  </si>
  <si>
    <t>Исп. Рахматуллина Э.И.                               8(3463)229699</t>
  </si>
  <si>
    <t>Основное мероприятие "Обеспечение повышения качества и доступности транспортных услуг, оказываемых с использованием автомобильного транспорта" (показатель №1,2 таблица 1)</t>
  </si>
  <si>
    <t>Основное мероприятие "Капитальный ремонт, ремонт и содержание  автомобильных дорог и искусственных дорожных сооружений общего пользования местного значения муниципального района"  (показатель №3 таблица 1, №1,2,3 таблица 8)</t>
  </si>
  <si>
    <t>Основное мероприятие "Строительство, реконструкция, капитальный ремонт, ремонт и содержание автомобильных дорог общего пользования местного значения поселений"   (показатель №3 таблица 1, №1,2,3 таблица 8)</t>
  </si>
  <si>
    <t xml:space="preserve">Основное мероприятие "Проект Нефтеюганского района "Капитальный ремонт автомобильной дороги «Подъездная автодорога к п.Усть-Юган, протяженностью 17,606 км" (показатель №3 таблица 1, №1,2,3 таблица 8) </t>
  </si>
  <si>
    <t>Содержание пешеходного моста на 510 км ст.Салым линии Тюмень-Нижневартовск</t>
  </si>
  <si>
    <t>Содержание автомобильной дороги "Подъездная дорога к п.Усть-Юган" (4 участка)</t>
  </si>
  <si>
    <t xml:space="preserve">Содержание автомобильной дороги "Подъезд к пгт.Пойковский", "Подъезд к пгт.Пойковский №2" </t>
  </si>
  <si>
    <t xml:space="preserve">Ремонт автомобильной дороги "Подъезд к п.г.т.Пойковский" протяженностью 2,634км </t>
  </si>
  <si>
    <t>Содержание автомобильной дороги "Подъезд к п.Каркатеевы" участок 1,2</t>
  </si>
  <si>
    <t>Содержание автомобильной дороги "Подъезд к п.Сивыс-Ях", "Проезд Линейный участок 1"</t>
  </si>
  <si>
    <t xml:space="preserve">Директор департамента строительства и жилищно-коммунального                                                                                                                                                                                                                                                                                               комплекса Нефтеюганского района - заместитель главы района                                                                                                                                                                                           </t>
  </si>
  <si>
    <t>_______________________________________В.С.Кошаков                                                                                                                                                                                                     (куратор ответственного исполнителя)</t>
  </si>
  <si>
    <t xml:space="preserve">Департамент строительства и жилищно-коммунального комплекса Нефтеюганского района (Отдел по транспорту и дорогам, Гончарова Л.Г., начальник отдела, 250-186)/Департамент имушественных отношений Нефтеюганского района                          (Отдел правовой и организационной работы, Седых А.А., главный специалист,   250-131) </t>
  </si>
  <si>
    <t xml:space="preserve">Департамент строительства и жилищно-коммунального комплекса Нефтеюганского района (Отдел по транспорту и дорогам, Гончарова Л.Г.,начальник отдела, 250-186)/ Администрация сп.Салым (Шарифова Е.Е., ведущий специалист, 290-444) </t>
  </si>
  <si>
    <t xml:space="preserve"> Отдел по транспорту и дорогам Гончарова Л.Г., начальник отдела, 250-186 / Отдел проектных работ и обеспечения текущей застройки, Калита Е.В., начальник отдела, 250-308; Отдел строительного контроля и технического надзора, 250-241</t>
  </si>
  <si>
    <t xml:space="preserve">  Отдел по транспорту и дорогам Гончарова Л.Г.,начальник отдела, 250-186 /  Отдел строительного контроля и технического надзора, начальник отдела, 250-241</t>
  </si>
  <si>
    <t xml:space="preserve"> Отдел по транспорту и дорогам Гончарова Л.Г.,начальник отдела, 250-186 / Отдел проектных работ и обеспечения текущей застройки, Калита Е.В., начальник отдела, 250-308; Отдел строительного контроля и технического надзора, 250-241</t>
  </si>
  <si>
    <t>Отдел по транспорту и дорогам Гончарова Л.Г.,начальник отдела, 250-186 / Отдел строительного контроля и технического надзора, 250-241</t>
  </si>
  <si>
    <t>Отдел по транспорту и дорогам Гончарова Л.Г., начальник отдела, 250-186 / Отдел строительного контроля и технического надзора, 250-241</t>
  </si>
  <si>
    <t>Начальник отдела по транспорту и дорогам департамента строительства и жилищно-коммунального комплекса Нефтеюганского района</t>
  </si>
  <si>
    <t>Л.Г.Гончарова</t>
  </si>
  <si>
    <t xml:space="preserve"> </t>
  </si>
  <si>
    <t xml:space="preserve">(в соответствии с Постановлением администрации Нефтеюганского района от 31.10.2016 №1792-па-нпа "Об утверждении муниципальной программы Нефтеюганского района "Развитие транспортной системы Нефтеюганского района на 2019-2024 годы и на период до 2030 года" (в редакции от 22.09.2022 №1777-па-нпа))
</t>
  </si>
  <si>
    <t>к муниципальной программе  "Развитие транспортной системы Нефтеюганского района на 2019-2024 годы и на период до 2030 года" на 2022 год</t>
  </si>
  <si>
    <t>" 22 "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</si>
</sst>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000_р_._-;\-* #,##0.00000_р_._-;_-* &quot;-&quot;??_р_._-;_-@_-"/>
    <numFmt numFmtId="166" formatCode="0.00000"/>
    <numFmt numFmtId="167" formatCode="_-* #,##0_р_._-;\-* #,##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u/>
      <sz val="13"/>
      <name val="Times New Roman"/>
      <family val="1"/>
      <charset val="204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Alignment="1"/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left" vertical="center"/>
    </xf>
    <xf numFmtId="164" fontId="10" fillId="2" borderId="2" xfId="0" applyNumberFormat="1" applyFont="1" applyFill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/>
    <xf numFmtId="0" fontId="7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3" borderId="2" xfId="0" applyNumberFormat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0" fillId="3" borderId="2" xfId="0" applyNumberFormat="1" applyFont="1" applyFill="1" applyBorder="1" applyAlignment="1">
      <alignment horizontal="left" vertical="center" wrapText="1"/>
    </xf>
    <xf numFmtId="164" fontId="10" fillId="3" borderId="2" xfId="0" applyNumberFormat="1" applyFont="1" applyFill="1" applyBorder="1" applyAlignment="1">
      <alignment horizontal="left" vertical="center"/>
    </xf>
    <xf numFmtId="164" fontId="9" fillId="3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165" fontId="9" fillId="2" borderId="2" xfId="0" applyNumberFormat="1" applyFont="1" applyFill="1" applyBorder="1" applyAlignment="1">
      <alignment horizontal="left" vertical="center" wrapText="1"/>
    </xf>
    <xf numFmtId="165" fontId="9" fillId="3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166" fontId="1" fillId="0" borderId="0" xfId="0" applyNumberFormat="1" applyFont="1"/>
    <xf numFmtId="165" fontId="1" fillId="3" borderId="2" xfId="0" applyNumberFormat="1" applyFont="1" applyFill="1" applyBorder="1" applyAlignment="1">
      <alignment horizontal="left" vertical="center" wrapText="1"/>
    </xf>
    <xf numFmtId="167" fontId="9" fillId="0" borderId="2" xfId="0" applyNumberFormat="1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9"/>
  <sheetViews>
    <sheetView tabSelected="1" view="pageBreakPreview" zoomScale="60" zoomScaleNormal="60" workbookViewId="0">
      <selection activeCell="C3" sqref="C3"/>
    </sheetView>
  </sheetViews>
  <sheetFormatPr defaultColWidth="9.109375" defaultRowHeight="13.8" x14ac:dyDescent="0.25"/>
  <cols>
    <col min="1" max="1" width="6.6640625" style="73" customWidth="1"/>
    <col min="2" max="2" width="22.44140625" style="1" customWidth="1"/>
    <col min="3" max="3" width="21.88671875" style="1" customWidth="1"/>
    <col min="4" max="4" width="17.109375" style="1" customWidth="1"/>
    <col min="5" max="5" width="24.6640625" style="1" bestFit="1" customWidth="1"/>
    <col min="6" max="6" width="11" style="51" customWidth="1"/>
    <col min="7" max="9" width="21.88671875" style="51" bestFit="1" customWidth="1"/>
    <col min="10" max="10" width="22.5546875" style="51" customWidth="1"/>
    <col min="11" max="11" width="19.44140625" style="51" bestFit="1" customWidth="1"/>
    <col min="12" max="12" width="23.33203125" style="51" bestFit="1" customWidth="1"/>
    <col min="13" max="13" width="19.6640625" style="51" customWidth="1"/>
    <col min="14" max="14" width="16.5546875" style="51" customWidth="1"/>
    <col min="15" max="15" width="19.88671875" style="51" customWidth="1"/>
    <col min="16" max="16" width="16" style="51" customWidth="1"/>
    <col min="17" max="17" width="16.88671875" style="51" customWidth="1"/>
    <col min="18" max="18" width="16" style="1" customWidth="1"/>
    <col min="19" max="16384" width="9.109375" style="1"/>
  </cols>
  <sheetData>
    <row r="1" spans="1:17" ht="30.75" customHeight="1" x14ac:dyDescent="0.25">
      <c r="F1" s="53"/>
      <c r="M1" s="90" t="s">
        <v>45</v>
      </c>
      <c r="N1" s="90"/>
      <c r="O1" s="90"/>
      <c r="P1" s="90"/>
      <c r="Q1" s="90"/>
    </row>
    <row r="2" spans="1:17" ht="38.25" customHeight="1" x14ac:dyDescent="0.25">
      <c r="F2" s="53"/>
      <c r="M2" s="91" t="s">
        <v>166</v>
      </c>
      <c r="N2" s="91"/>
      <c r="O2" s="91"/>
      <c r="P2" s="91"/>
      <c r="Q2" s="91"/>
    </row>
    <row r="3" spans="1:17" ht="48" customHeight="1" x14ac:dyDescent="0.25">
      <c r="F3" s="53"/>
      <c r="M3" s="92" t="s">
        <v>167</v>
      </c>
      <c r="N3" s="92"/>
      <c r="O3" s="92"/>
      <c r="P3" s="92"/>
      <c r="Q3" s="92"/>
    </row>
    <row r="4" spans="1:17" ht="30" customHeight="1" x14ac:dyDescent="0.25">
      <c r="F4" s="53"/>
      <c r="M4" s="93" t="s">
        <v>180</v>
      </c>
      <c r="N4" s="93"/>
      <c r="O4" s="93"/>
      <c r="P4" s="93"/>
      <c r="Q4" s="93"/>
    </row>
    <row r="5" spans="1:17" ht="32.25" customHeight="1" x14ac:dyDescent="0.25">
      <c r="F5" s="53"/>
      <c r="M5" s="71"/>
      <c r="N5" s="71"/>
      <c r="O5" s="71"/>
      <c r="P5" s="71"/>
      <c r="Q5" s="71"/>
    </row>
    <row r="6" spans="1:17" ht="21" customHeight="1" x14ac:dyDescent="0.25">
      <c r="A6" s="94" t="s">
        <v>41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7" ht="22.5" customHeight="1" x14ac:dyDescent="0.25">
      <c r="A7" s="95" t="s">
        <v>179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24" customHeight="1" x14ac:dyDescent="0.25">
      <c r="A8" s="109" t="s">
        <v>178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</row>
    <row r="9" spans="1:17" x14ac:dyDescent="0.25">
      <c r="P9" s="111" t="s">
        <v>43</v>
      </c>
      <c r="Q9" s="111"/>
    </row>
    <row r="10" spans="1:17" ht="86.25" customHeight="1" x14ac:dyDescent="0.25">
      <c r="A10" s="112" t="s">
        <v>0</v>
      </c>
      <c r="B10" s="112" t="s">
        <v>115</v>
      </c>
      <c r="C10" s="106" t="s">
        <v>61</v>
      </c>
      <c r="D10" s="112" t="s">
        <v>34</v>
      </c>
      <c r="E10" s="112" t="s">
        <v>37</v>
      </c>
      <c r="F10" s="113" t="s">
        <v>116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ht="34.5" customHeight="1" x14ac:dyDescent="0.25">
      <c r="A11" s="112"/>
      <c r="B11" s="112"/>
      <c r="C11" s="108"/>
      <c r="D11" s="112"/>
      <c r="E11" s="112"/>
      <c r="F11" s="72" t="s">
        <v>13</v>
      </c>
      <c r="G11" s="72" t="s">
        <v>14</v>
      </c>
      <c r="H11" s="72" t="s">
        <v>15</v>
      </c>
      <c r="I11" s="72" t="s">
        <v>16</v>
      </c>
      <c r="J11" s="72" t="s">
        <v>17</v>
      </c>
      <c r="K11" s="72" t="s">
        <v>18</v>
      </c>
      <c r="L11" s="72" t="s">
        <v>19</v>
      </c>
      <c r="M11" s="72" t="s">
        <v>20</v>
      </c>
      <c r="N11" s="72" t="s">
        <v>21</v>
      </c>
      <c r="O11" s="72" t="s">
        <v>22</v>
      </c>
      <c r="P11" s="72" t="s">
        <v>23</v>
      </c>
      <c r="Q11" s="72" t="s">
        <v>24</v>
      </c>
    </row>
    <row r="12" spans="1:17" s="3" customFormat="1" ht="15" customHeight="1" x14ac:dyDescent="0.25">
      <c r="A12" s="8">
        <v>1</v>
      </c>
      <c r="B12" s="8">
        <v>2</v>
      </c>
      <c r="C12" s="8">
        <v>3</v>
      </c>
      <c r="D12" s="8">
        <v>4</v>
      </c>
      <c r="E12" s="1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>
        <v>13</v>
      </c>
      <c r="N12" s="52">
        <v>14</v>
      </c>
      <c r="O12" s="52">
        <v>15</v>
      </c>
      <c r="P12" s="52">
        <v>16</v>
      </c>
      <c r="Q12" s="52">
        <v>17</v>
      </c>
    </row>
    <row r="13" spans="1:17" s="3" customFormat="1" ht="27" customHeight="1" x14ac:dyDescent="0.25">
      <c r="A13" s="96" t="s">
        <v>69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</row>
    <row r="14" spans="1:17" ht="21.75" customHeight="1" x14ac:dyDescent="0.25">
      <c r="A14" s="99" t="s">
        <v>3</v>
      </c>
      <c r="B14" s="102" t="s">
        <v>156</v>
      </c>
      <c r="C14" s="106" t="s">
        <v>135</v>
      </c>
      <c r="D14" s="9" t="s">
        <v>35</v>
      </c>
      <c r="E14" s="76">
        <f>SUM(F14:Q14)</f>
        <v>34500</v>
      </c>
      <c r="F14" s="76">
        <f t="shared" ref="F14:Q20" si="0">SUM(F21,F28)</f>
        <v>0</v>
      </c>
      <c r="G14" s="76">
        <f t="shared" si="0"/>
        <v>0</v>
      </c>
      <c r="H14" s="76">
        <f t="shared" si="0"/>
        <v>0</v>
      </c>
      <c r="I14" s="76">
        <f t="shared" si="0"/>
        <v>0</v>
      </c>
      <c r="J14" s="76">
        <f t="shared" si="0"/>
        <v>0</v>
      </c>
      <c r="K14" s="76">
        <f t="shared" si="0"/>
        <v>0</v>
      </c>
      <c r="L14" s="76">
        <f t="shared" si="0"/>
        <v>0</v>
      </c>
      <c r="M14" s="76">
        <f t="shared" si="0"/>
        <v>0</v>
      </c>
      <c r="N14" s="76">
        <f t="shared" si="0"/>
        <v>0</v>
      </c>
      <c r="O14" s="76">
        <f t="shared" si="0"/>
        <v>0</v>
      </c>
      <c r="P14" s="76">
        <f t="shared" si="0"/>
        <v>0</v>
      </c>
      <c r="Q14" s="76">
        <f t="shared" si="0"/>
        <v>34500</v>
      </c>
    </row>
    <row r="15" spans="1:17" ht="28.5" customHeight="1" x14ac:dyDescent="0.25">
      <c r="A15" s="100"/>
      <c r="B15" s="103"/>
      <c r="C15" s="107"/>
      <c r="D15" s="10" t="s">
        <v>124</v>
      </c>
      <c r="E15" s="59">
        <f t="shared" ref="E15:E19" si="1">SUM(F15:Q15)</f>
        <v>0</v>
      </c>
      <c r="F15" s="60">
        <f t="shared" si="0"/>
        <v>0</v>
      </c>
      <c r="G15" s="60">
        <f t="shared" si="0"/>
        <v>0</v>
      </c>
      <c r="H15" s="60">
        <f t="shared" si="0"/>
        <v>0</v>
      </c>
      <c r="I15" s="60">
        <f t="shared" si="0"/>
        <v>0</v>
      </c>
      <c r="J15" s="60">
        <f t="shared" si="0"/>
        <v>0</v>
      </c>
      <c r="K15" s="60">
        <f t="shared" si="0"/>
        <v>0</v>
      </c>
      <c r="L15" s="60">
        <f t="shared" si="0"/>
        <v>0</v>
      </c>
      <c r="M15" s="60">
        <f t="shared" si="0"/>
        <v>0</v>
      </c>
      <c r="N15" s="60">
        <f t="shared" si="0"/>
        <v>0</v>
      </c>
      <c r="O15" s="59">
        <f t="shared" si="0"/>
        <v>0</v>
      </c>
      <c r="P15" s="60">
        <f t="shared" si="0"/>
        <v>0</v>
      </c>
      <c r="Q15" s="60">
        <f t="shared" si="0"/>
        <v>0</v>
      </c>
    </row>
    <row r="16" spans="1:17" ht="50.25" customHeight="1" x14ac:dyDescent="0.25">
      <c r="A16" s="100"/>
      <c r="B16" s="103"/>
      <c r="C16" s="107"/>
      <c r="D16" s="10" t="s">
        <v>125</v>
      </c>
      <c r="E16" s="59">
        <f t="shared" si="1"/>
        <v>0</v>
      </c>
      <c r="F16" s="60">
        <f t="shared" si="0"/>
        <v>0</v>
      </c>
      <c r="G16" s="60">
        <f t="shared" si="0"/>
        <v>0</v>
      </c>
      <c r="H16" s="60">
        <f t="shared" si="0"/>
        <v>0</v>
      </c>
      <c r="I16" s="60">
        <f t="shared" si="0"/>
        <v>0</v>
      </c>
      <c r="J16" s="60">
        <f t="shared" si="0"/>
        <v>0</v>
      </c>
      <c r="K16" s="60">
        <f t="shared" si="0"/>
        <v>0</v>
      </c>
      <c r="L16" s="60">
        <f t="shared" si="0"/>
        <v>0</v>
      </c>
      <c r="M16" s="60">
        <f t="shared" si="0"/>
        <v>0</v>
      </c>
      <c r="N16" s="60">
        <f t="shared" si="0"/>
        <v>0</v>
      </c>
      <c r="O16" s="59">
        <f t="shared" si="0"/>
        <v>0</v>
      </c>
      <c r="P16" s="60">
        <f t="shared" si="0"/>
        <v>0</v>
      </c>
      <c r="Q16" s="60">
        <f t="shared" si="0"/>
        <v>0</v>
      </c>
    </row>
    <row r="17" spans="1:17" ht="41.25" customHeight="1" x14ac:dyDescent="0.25">
      <c r="A17" s="100"/>
      <c r="B17" s="103"/>
      <c r="C17" s="107"/>
      <c r="D17" s="10" t="s">
        <v>126</v>
      </c>
      <c r="E17" s="59">
        <f t="shared" si="1"/>
        <v>0</v>
      </c>
      <c r="F17" s="60">
        <f t="shared" si="0"/>
        <v>0</v>
      </c>
      <c r="G17" s="60">
        <f t="shared" si="0"/>
        <v>0</v>
      </c>
      <c r="H17" s="60">
        <f t="shared" si="0"/>
        <v>0</v>
      </c>
      <c r="I17" s="60">
        <f t="shared" si="0"/>
        <v>0</v>
      </c>
      <c r="J17" s="60">
        <f t="shared" si="0"/>
        <v>0</v>
      </c>
      <c r="K17" s="60">
        <f t="shared" si="0"/>
        <v>0</v>
      </c>
      <c r="L17" s="60">
        <f t="shared" si="0"/>
        <v>0</v>
      </c>
      <c r="M17" s="60">
        <f t="shared" si="0"/>
        <v>0</v>
      </c>
      <c r="N17" s="60">
        <f t="shared" si="0"/>
        <v>0</v>
      </c>
      <c r="O17" s="59">
        <f t="shared" si="0"/>
        <v>0</v>
      </c>
      <c r="P17" s="60">
        <f t="shared" si="0"/>
        <v>0</v>
      </c>
      <c r="Q17" s="60">
        <f t="shared" si="0"/>
        <v>0</v>
      </c>
    </row>
    <row r="18" spans="1:17" ht="66" customHeight="1" x14ac:dyDescent="0.25">
      <c r="A18" s="100"/>
      <c r="B18" s="104"/>
      <c r="C18" s="107"/>
      <c r="D18" s="26" t="s">
        <v>127</v>
      </c>
      <c r="E18" s="59">
        <f t="shared" si="1"/>
        <v>0</v>
      </c>
      <c r="F18" s="60">
        <f t="shared" si="0"/>
        <v>0</v>
      </c>
      <c r="G18" s="60">
        <f t="shared" si="0"/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60">
        <f t="shared" si="0"/>
        <v>0</v>
      </c>
      <c r="N18" s="60">
        <f t="shared" si="0"/>
        <v>0</v>
      </c>
      <c r="O18" s="59">
        <f t="shared" si="0"/>
        <v>0</v>
      </c>
      <c r="P18" s="60">
        <f t="shared" si="0"/>
        <v>0</v>
      </c>
      <c r="Q18" s="60">
        <f t="shared" si="0"/>
        <v>0</v>
      </c>
    </row>
    <row r="19" spans="1:17" ht="33" customHeight="1" x14ac:dyDescent="0.25">
      <c r="A19" s="100"/>
      <c r="B19" s="104"/>
      <c r="C19" s="107"/>
      <c r="D19" s="26" t="s">
        <v>128</v>
      </c>
      <c r="E19" s="59">
        <f t="shared" si="1"/>
        <v>0</v>
      </c>
      <c r="F19" s="60">
        <f t="shared" si="0"/>
        <v>0</v>
      </c>
      <c r="G19" s="60">
        <f t="shared" si="0"/>
        <v>0</v>
      </c>
      <c r="H19" s="60">
        <f t="shared" si="0"/>
        <v>0</v>
      </c>
      <c r="I19" s="60">
        <f t="shared" si="0"/>
        <v>0</v>
      </c>
      <c r="J19" s="60">
        <f t="shared" si="0"/>
        <v>0</v>
      </c>
      <c r="K19" s="60">
        <f t="shared" si="0"/>
        <v>0</v>
      </c>
      <c r="L19" s="60">
        <f t="shared" si="0"/>
        <v>0</v>
      </c>
      <c r="M19" s="60">
        <f t="shared" si="0"/>
        <v>0</v>
      </c>
      <c r="N19" s="60">
        <f t="shared" si="0"/>
        <v>0</v>
      </c>
      <c r="O19" s="59">
        <f t="shared" si="0"/>
        <v>0</v>
      </c>
      <c r="P19" s="60">
        <f t="shared" si="0"/>
        <v>0</v>
      </c>
      <c r="Q19" s="60">
        <f t="shared" si="0"/>
        <v>0</v>
      </c>
    </row>
    <row r="20" spans="1:17" ht="24" customHeight="1" x14ac:dyDescent="0.25">
      <c r="A20" s="101"/>
      <c r="B20" s="105"/>
      <c r="C20" s="108"/>
      <c r="D20" s="26" t="s">
        <v>47</v>
      </c>
      <c r="E20" s="59">
        <f>F20+G20+H20+I20+J20+K20+L20+M20+N20+O20+P20+Q20</f>
        <v>34500</v>
      </c>
      <c r="F20" s="60">
        <f t="shared" si="0"/>
        <v>0</v>
      </c>
      <c r="G20" s="60">
        <f t="shared" si="0"/>
        <v>0</v>
      </c>
      <c r="H20" s="60">
        <f t="shared" si="0"/>
        <v>0</v>
      </c>
      <c r="I20" s="60">
        <f t="shared" si="0"/>
        <v>0</v>
      </c>
      <c r="J20" s="60">
        <f t="shared" si="0"/>
        <v>0</v>
      </c>
      <c r="K20" s="60">
        <f t="shared" si="0"/>
        <v>0</v>
      </c>
      <c r="L20" s="60">
        <f t="shared" si="0"/>
        <v>0</v>
      </c>
      <c r="M20" s="60">
        <f t="shared" si="0"/>
        <v>0</v>
      </c>
      <c r="N20" s="60">
        <f t="shared" si="0"/>
        <v>0</v>
      </c>
      <c r="O20" s="59">
        <f t="shared" si="0"/>
        <v>0</v>
      </c>
      <c r="P20" s="60">
        <f t="shared" si="0"/>
        <v>0</v>
      </c>
      <c r="Q20" s="59">
        <f t="shared" si="0"/>
        <v>34500</v>
      </c>
    </row>
    <row r="21" spans="1:17" ht="18.600000000000001" customHeight="1" x14ac:dyDescent="0.25">
      <c r="A21" s="106" t="s">
        <v>139</v>
      </c>
      <c r="B21" s="106" t="s">
        <v>66</v>
      </c>
      <c r="C21" s="106" t="s">
        <v>168</v>
      </c>
      <c r="D21" s="9" t="s">
        <v>35</v>
      </c>
      <c r="E21" s="57">
        <f>E22+E23+E24+E25+E27</f>
        <v>0</v>
      </c>
      <c r="F21" s="58">
        <f t="shared" ref="F21:Q21" si="2">F22+F23+F24+F27</f>
        <v>0</v>
      </c>
      <c r="G21" s="58">
        <f t="shared" si="2"/>
        <v>0</v>
      </c>
      <c r="H21" s="58">
        <f t="shared" si="2"/>
        <v>0</v>
      </c>
      <c r="I21" s="58">
        <f t="shared" si="2"/>
        <v>0</v>
      </c>
      <c r="J21" s="58">
        <f t="shared" si="2"/>
        <v>0</v>
      </c>
      <c r="K21" s="58">
        <f t="shared" si="2"/>
        <v>0</v>
      </c>
      <c r="L21" s="58">
        <f t="shared" si="2"/>
        <v>0</v>
      </c>
      <c r="M21" s="58">
        <f t="shared" si="2"/>
        <v>0</v>
      </c>
      <c r="N21" s="58">
        <f t="shared" si="2"/>
        <v>0</v>
      </c>
      <c r="O21" s="57">
        <f t="shared" si="2"/>
        <v>0</v>
      </c>
      <c r="P21" s="58">
        <f t="shared" si="2"/>
        <v>0</v>
      </c>
      <c r="Q21" s="58">
        <f t="shared" si="2"/>
        <v>0</v>
      </c>
    </row>
    <row r="22" spans="1:17" ht="27.6" x14ac:dyDescent="0.25">
      <c r="A22" s="107"/>
      <c r="B22" s="107"/>
      <c r="C22" s="107"/>
      <c r="D22" s="10" t="s">
        <v>124</v>
      </c>
      <c r="E22" s="59">
        <f t="shared" ref="E22:E27" si="3">SUM(F22:Q22)</f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59">
        <v>0</v>
      </c>
      <c r="P22" s="60">
        <v>0</v>
      </c>
      <c r="Q22" s="60">
        <v>0</v>
      </c>
    </row>
    <row r="23" spans="1:17" ht="47.4" customHeight="1" x14ac:dyDescent="0.25">
      <c r="A23" s="107"/>
      <c r="B23" s="107"/>
      <c r="C23" s="107"/>
      <c r="D23" s="10" t="s">
        <v>125</v>
      </c>
      <c r="E23" s="59">
        <f t="shared" si="3"/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59">
        <v>0</v>
      </c>
      <c r="P23" s="60">
        <v>0</v>
      </c>
      <c r="Q23" s="60">
        <v>0</v>
      </c>
    </row>
    <row r="24" spans="1:17" ht="35.25" customHeight="1" x14ac:dyDescent="0.25">
      <c r="A24" s="107"/>
      <c r="B24" s="107"/>
      <c r="C24" s="107"/>
      <c r="D24" s="10" t="s">
        <v>126</v>
      </c>
      <c r="E24" s="59">
        <f t="shared" si="3"/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59">
        <v>0</v>
      </c>
      <c r="P24" s="60">
        <v>0</v>
      </c>
      <c r="Q24" s="60">
        <v>0</v>
      </c>
    </row>
    <row r="25" spans="1:17" ht="67.5" customHeight="1" x14ac:dyDescent="0.25">
      <c r="A25" s="107"/>
      <c r="B25" s="107"/>
      <c r="C25" s="107"/>
      <c r="D25" s="26" t="s">
        <v>127</v>
      </c>
      <c r="E25" s="59">
        <f t="shared" si="3"/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59">
        <v>0</v>
      </c>
      <c r="P25" s="60">
        <v>0</v>
      </c>
      <c r="Q25" s="60">
        <v>0</v>
      </c>
    </row>
    <row r="26" spans="1:17" ht="33" customHeight="1" x14ac:dyDescent="0.25">
      <c r="A26" s="107"/>
      <c r="B26" s="107"/>
      <c r="C26" s="107"/>
      <c r="D26" s="26" t="s">
        <v>128</v>
      </c>
      <c r="E26" s="59">
        <f t="shared" si="3"/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59">
        <v>0</v>
      </c>
      <c r="P26" s="60">
        <v>0</v>
      </c>
      <c r="Q26" s="60">
        <v>0</v>
      </c>
    </row>
    <row r="27" spans="1:17" ht="96" customHeight="1" x14ac:dyDescent="0.25">
      <c r="A27" s="108"/>
      <c r="B27" s="108"/>
      <c r="C27" s="108"/>
      <c r="D27" s="26" t="s">
        <v>47</v>
      </c>
      <c r="E27" s="59">
        <f t="shared" si="3"/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59">
        <v>0</v>
      </c>
      <c r="P27" s="60">
        <v>0</v>
      </c>
      <c r="Q27" s="60">
        <v>0</v>
      </c>
    </row>
    <row r="28" spans="1:17" ht="26.25" customHeight="1" x14ac:dyDescent="0.25">
      <c r="A28" s="99" t="s">
        <v>140</v>
      </c>
      <c r="B28" s="106" t="s">
        <v>110</v>
      </c>
      <c r="C28" s="106" t="s">
        <v>169</v>
      </c>
      <c r="D28" s="9" t="s">
        <v>35</v>
      </c>
      <c r="E28" s="57">
        <f>E29+E30+E31+E32+E34</f>
        <v>34500</v>
      </c>
      <c r="F28" s="58">
        <f>F29+F30+F31+F32+F34</f>
        <v>0</v>
      </c>
      <c r="G28" s="58">
        <f t="shared" ref="G28:Q28" si="4">G29+G30+G31+G32+G34</f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7">
        <f t="shared" si="4"/>
        <v>0</v>
      </c>
      <c r="P28" s="58">
        <f t="shared" si="4"/>
        <v>0</v>
      </c>
      <c r="Q28" s="58">
        <f t="shared" si="4"/>
        <v>34500</v>
      </c>
    </row>
    <row r="29" spans="1:17" ht="34.5" customHeight="1" x14ac:dyDescent="0.25">
      <c r="A29" s="100"/>
      <c r="B29" s="107"/>
      <c r="C29" s="107"/>
      <c r="D29" s="10" t="s">
        <v>124</v>
      </c>
      <c r="E29" s="59">
        <f t="shared" ref="E29:E34" si="5">SUM(F29:Q29)</f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59">
        <v>0</v>
      </c>
      <c r="P29" s="60">
        <v>0</v>
      </c>
      <c r="Q29" s="60">
        <v>0</v>
      </c>
    </row>
    <row r="30" spans="1:17" ht="48" customHeight="1" x14ac:dyDescent="0.25">
      <c r="A30" s="100"/>
      <c r="B30" s="107"/>
      <c r="C30" s="107"/>
      <c r="D30" s="10" t="s">
        <v>125</v>
      </c>
      <c r="E30" s="59">
        <f t="shared" si="5"/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59">
        <v>0</v>
      </c>
      <c r="P30" s="60">
        <v>0</v>
      </c>
      <c r="Q30" s="60">
        <v>0</v>
      </c>
    </row>
    <row r="31" spans="1:17" ht="36.75" customHeight="1" x14ac:dyDescent="0.25">
      <c r="A31" s="100"/>
      <c r="B31" s="107"/>
      <c r="C31" s="107"/>
      <c r="D31" s="10" t="s">
        <v>126</v>
      </c>
      <c r="E31" s="59">
        <f t="shared" si="5"/>
        <v>0</v>
      </c>
      <c r="F31" s="60">
        <v>0</v>
      </c>
      <c r="G31" s="60"/>
      <c r="H31" s="60">
        <v>0</v>
      </c>
      <c r="I31" s="60"/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59"/>
      <c r="P31" s="60">
        <v>0</v>
      </c>
      <c r="Q31" s="60">
        <v>0</v>
      </c>
    </row>
    <row r="32" spans="1:17" ht="67.5" customHeight="1" x14ac:dyDescent="0.25">
      <c r="A32" s="100"/>
      <c r="B32" s="107"/>
      <c r="C32" s="107"/>
      <c r="D32" s="26" t="s">
        <v>127</v>
      </c>
      <c r="E32" s="59">
        <f t="shared" si="5"/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59">
        <v>0</v>
      </c>
      <c r="P32" s="60">
        <v>0</v>
      </c>
      <c r="Q32" s="60">
        <v>0</v>
      </c>
    </row>
    <row r="33" spans="1:18" ht="30" customHeight="1" x14ac:dyDescent="0.25">
      <c r="A33" s="100"/>
      <c r="B33" s="107"/>
      <c r="C33" s="107"/>
      <c r="D33" s="26" t="s">
        <v>128</v>
      </c>
      <c r="E33" s="59">
        <f t="shared" si="5"/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59">
        <v>0</v>
      </c>
      <c r="P33" s="60">
        <v>0</v>
      </c>
      <c r="Q33" s="60">
        <v>0</v>
      </c>
    </row>
    <row r="34" spans="1:18" ht="20.25" customHeight="1" x14ac:dyDescent="0.25">
      <c r="A34" s="101"/>
      <c r="B34" s="108"/>
      <c r="C34" s="108"/>
      <c r="D34" s="26" t="s">
        <v>47</v>
      </c>
      <c r="E34" s="59">
        <f t="shared" si="5"/>
        <v>34500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59">
        <v>0</v>
      </c>
      <c r="P34" s="60">
        <v>0</v>
      </c>
      <c r="Q34" s="59">
        <v>34500</v>
      </c>
    </row>
    <row r="35" spans="1:18" ht="22.5" customHeight="1" x14ac:dyDescent="0.25">
      <c r="A35" s="99" t="s">
        <v>4</v>
      </c>
      <c r="B35" s="106" t="s">
        <v>157</v>
      </c>
      <c r="C35" s="106" t="s">
        <v>136</v>
      </c>
      <c r="D35" s="9" t="s">
        <v>35</v>
      </c>
      <c r="E35" s="76">
        <f>E36+E37+E38+E41</f>
        <v>27281.99682</v>
      </c>
      <c r="F35" s="76">
        <f t="shared" ref="F35:Q35" si="6">F36+F37+F38+F41</f>
        <v>0</v>
      </c>
      <c r="G35" s="76">
        <f t="shared" si="6"/>
        <v>2075</v>
      </c>
      <c r="H35" s="76">
        <f t="shared" si="6"/>
        <v>2045</v>
      </c>
      <c r="I35" s="76">
        <f t="shared" si="6"/>
        <v>1975</v>
      </c>
      <c r="J35" s="76">
        <f t="shared" si="6"/>
        <v>1760</v>
      </c>
      <c r="K35" s="76">
        <f t="shared" si="6"/>
        <v>970</v>
      </c>
      <c r="L35" s="76">
        <f t="shared" si="6"/>
        <v>1598</v>
      </c>
      <c r="M35" s="76">
        <f t="shared" si="6"/>
        <v>2094</v>
      </c>
      <c r="N35" s="76">
        <f t="shared" si="6"/>
        <v>1868</v>
      </c>
      <c r="O35" s="76">
        <f t="shared" si="6"/>
        <v>1805</v>
      </c>
      <c r="P35" s="76">
        <f t="shared" si="6"/>
        <v>2909.3</v>
      </c>
      <c r="Q35" s="76">
        <f t="shared" si="6"/>
        <v>8182.6968199999992</v>
      </c>
    </row>
    <row r="36" spans="1:18" ht="33.75" customHeight="1" x14ac:dyDescent="0.25">
      <c r="A36" s="100"/>
      <c r="B36" s="107"/>
      <c r="C36" s="107"/>
      <c r="D36" s="10" t="s">
        <v>124</v>
      </c>
      <c r="E36" s="81">
        <f t="shared" ref="E36:E41" si="7">SUM(F36:Q36)</f>
        <v>0</v>
      </c>
      <c r="F36" s="60">
        <f t="shared" ref="F36:Q36" si="8">F43+F71</f>
        <v>0</v>
      </c>
      <c r="G36" s="60">
        <f t="shared" si="8"/>
        <v>0</v>
      </c>
      <c r="H36" s="60">
        <f t="shared" si="8"/>
        <v>0</v>
      </c>
      <c r="I36" s="60">
        <f t="shared" si="8"/>
        <v>0</v>
      </c>
      <c r="J36" s="60">
        <f t="shared" si="8"/>
        <v>0</v>
      </c>
      <c r="K36" s="60">
        <f t="shared" si="8"/>
        <v>0</v>
      </c>
      <c r="L36" s="60">
        <f t="shared" si="8"/>
        <v>0</v>
      </c>
      <c r="M36" s="60">
        <f t="shared" si="8"/>
        <v>0</v>
      </c>
      <c r="N36" s="60">
        <f t="shared" si="8"/>
        <v>0</v>
      </c>
      <c r="O36" s="59">
        <f t="shared" si="8"/>
        <v>0</v>
      </c>
      <c r="P36" s="60">
        <f t="shared" si="8"/>
        <v>0</v>
      </c>
      <c r="Q36" s="59">
        <f t="shared" si="8"/>
        <v>0</v>
      </c>
    </row>
    <row r="37" spans="1:18" ht="48" customHeight="1" x14ac:dyDescent="0.25">
      <c r="A37" s="100"/>
      <c r="B37" s="107"/>
      <c r="C37" s="107"/>
      <c r="D37" s="10" t="s">
        <v>125</v>
      </c>
      <c r="E37" s="81">
        <f t="shared" si="7"/>
        <v>0</v>
      </c>
      <c r="F37" s="60">
        <f t="shared" ref="F37:Q37" si="9">F44+F72</f>
        <v>0</v>
      </c>
      <c r="G37" s="60">
        <f t="shared" si="9"/>
        <v>0</v>
      </c>
      <c r="H37" s="60">
        <f t="shared" si="9"/>
        <v>0</v>
      </c>
      <c r="I37" s="60">
        <f t="shared" si="9"/>
        <v>0</v>
      </c>
      <c r="J37" s="60">
        <f t="shared" si="9"/>
        <v>0</v>
      </c>
      <c r="K37" s="60">
        <f t="shared" si="9"/>
        <v>0</v>
      </c>
      <c r="L37" s="60">
        <f t="shared" si="9"/>
        <v>0</v>
      </c>
      <c r="M37" s="60">
        <f t="shared" si="9"/>
        <v>0</v>
      </c>
      <c r="N37" s="60">
        <f t="shared" si="9"/>
        <v>0</v>
      </c>
      <c r="O37" s="59">
        <f t="shared" si="9"/>
        <v>0</v>
      </c>
      <c r="P37" s="60">
        <f t="shared" si="9"/>
        <v>0</v>
      </c>
      <c r="Q37" s="59">
        <f t="shared" si="9"/>
        <v>0</v>
      </c>
    </row>
    <row r="38" spans="1:18" ht="44.25" customHeight="1" x14ac:dyDescent="0.25">
      <c r="A38" s="100"/>
      <c r="B38" s="107"/>
      <c r="C38" s="107"/>
      <c r="D38" s="10" t="s">
        <v>126</v>
      </c>
      <c r="E38" s="59">
        <f t="shared" si="7"/>
        <v>24081.99682</v>
      </c>
      <c r="F38" s="59">
        <f t="shared" ref="F38:Q38" si="10">F45+F73</f>
        <v>0</v>
      </c>
      <c r="G38" s="59">
        <f t="shared" si="10"/>
        <v>2075</v>
      </c>
      <c r="H38" s="59">
        <f t="shared" si="10"/>
        <v>2045</v>
      </c>
      <c r="I38" s="59">
        <f t="shared" si="10"/>
        <v>1975</v>
      </c>
      <c r="J38" s="59">
        <f t="shared" si="10"/>
        <v>1760</v>
      </c>
      <c r="K38" s="59">
        <f t="shared" si="10"/>
        <v>970</v>
      </c>
      <c r="L38" s="59">
        <f t="shared" si="10"/>
        <v>1598</v>
      </c>
      <c r="M38" s="59">
        <f t="shared" si="10"/>
        <v>2094</v>
      </c>
      <c r="N38" s="60">
        <f t="shared" si="10"/>
        <v>1868</v>
      </c>
      <c r="O38" s="59">
        <f t="shared" si="10"/>
        <v>1805</v>
      </c>
      <c r="P38" s="59">
        <f t="shared" si="10"/>
        <v>2909.3</v>
      </c>
      <c r="Q38" s="59">
        <f t="shared" si="10"/>
        <v>4982.6968199999992</v>
      </c>
    </row>
    <row r="39" spans="1:18" ht="64.5" customHeight="1" x14ac:dyDescent="0.25">
      <c r="A39" s="100"/>
      <c r="B39" s="107"/>
      <c r="C39" s="107"/>
      <c r="D39" s="26" t="s">
        <v>127</v>
      </c>
      <c r="E39" s="81">
        <f t="shared" si="7"/>
        <v>0</v>
      </c>
      <c r="F39" s="60">
        <f t="shared" ref="F39:Q39" si="11">F46+F74</f>
        <v>0</v>
      </c>
      <c r="G39" s="60">
        <f t="shared" si="11"/>
        <v>0</v>
      </c>
      <c r="H39" s="60">
        <f t="shared" si="11"/>
        <v>0</v>
      </c>
      <c r="I39" s="60">
        <f t="shared" si="11"/>
        <v>0</v>
      </c>
      <c r="J39" s="60">
        <f t="shared" si="11"/>
        <v>0</v>
      </c>
      <c r="K39" s="60">
        <f t="shared" si="11"/>
        <v>0</v>
      </c>
      <c r="L39" s="60">
        <f t="shared" si="11"/>
        <v>0</v>
      </c>
      <c r="M39" s="60">
        <f t="shared" si="11"/>
        <v>0</v>
      </c>
      <c r="N39" s="60">
        <f t="shared" si="11"/>
        <v>0</v>
      </c>
      <c r="O39" s="59">
        <f t="shared" si="11"/>
        <v>0</v>
      </c>
      <c r="P39" s="60">
        <f t="shared" si="11"/>
        <v>0</v>
      </c>
      <c r="Q39" s="60">
        <f t="shared" si="11"/>
        <v>0</v>
      </c>
    </row>
    <row r="40" spans="1:18" ht="30" customHeight="1" x14ac:dyDescent="0.25">
      <c r="A40" s="100"/>
      <c r="B40" s="107"/>
      <c r="C40" s="107"/>
      <c r="D40" s="26" t="s">
        <v>128</v>
      </c>
      <c r="E40" s="81">
        <f t="shared" si="7"/>
        <v>0</v>
      </c>
      <c r="F40" s="60">
        <f t="shared" ref="F40:Q40" si="12">F47+F75</f>
        <v>0</v>
      </c>
      <c r="G40" s="60">
        <f t="shared" si="12"/>
        <v>0</v>
      </c>
      <c r="H40" s="60">
        <f t="shared" si="12"/>
        <v>0</v>
      </c>
      <c r="I40" s="60">
        <f t="shared" si="12"/>
        <v>0</v>
      </c>
      <c r="J40" s="60">
        <f t="shared" si="12"/>
        <v>0</v>
      </c>
      <c r="K40" s="60">
        <f t="shared" si="12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59">
        <f t="shared" si="12"/>
        <v>0</v>
      </c>
      <c r="P40" s="60">
        <f t="shared" si="12"/>
        <v>0</v>
      </c>
      <c r="Q40" s="60">
        <f t="shared" si="12"/>
        <v>0</v>
      </c>
    </row>
    <row r="41" spans="1:18" ht="45.75" customHeight="1" x14ac:dyDescent="0.25">
      <c r="A41" s="101"/>
      <c r="B41" s="108"/>
      <c r="C41" s="108"/>
      <c r="D41" s="26" t="s">
        <v>47</v>
      </c>
      <c r="E41" s="59">
        <f t="shared" si="7"/>
        <v>3200</v>
      </c>
      <c r="F41" s="60">
        <f t="shared" ref="F41:P41" si="13">F48+F76</f>
        <v>0</v>
      </c>
      <c r="G41" s="60">
        <f t="shared" si="13"/>
        <v>0</v>
      </c>
      <c r="H41" s="60">
        <f t="shared" si="13"/>
        <v>0</v>
      </c>
      <c r="I41" s="60">
        <f t="shared" si="13"/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59">
        <f t="shared" si="13"/>
        <v>0</v>
      </c>
      <c r="P41" s="60">
        <f t="shared" si="13"/>
        <v>0</v>
      </c>
      <c r="Q41" s="59">
        <f>Q48+Q76</f>
        <v>3200</v>
      </c>
      <c r="R41" s="73"/>
    </row>
    <row r="42" spans="1:18" s="51" customFormat="1" ht="24" customHeight="1" x14ac:dyDescent="0.25">
      <c r="A42" s="102" t="s">
        <v>70</v>
      </c>
      <c r="B42" s="102" t="s">
        <v>68</v>
      </c>
      <c r="C42" s="102" t="s">
        <v>170</v>
      </c>
      <c r="D42" s="9" t="s">
        <v>35</v>
      </c>
      <c r="E42" s="58">
        <f>E43+E44+E45+E48</f>
        <v>3200</v>
      </c>
      <c r="F42" s="58">
        <f t="shared" ref="F42:Q42" si="14">F43+F44+F45+F48</f>
        <v>0</v>
      </c>
      <c r="G42" s="58">
        <f t="shared" si="14"/>
        <v>0</v>
      </c>
      <c r="H42" s="58">
        <f t="shared" si="14"/>
        <v>0</v>
      </c>
      <c r="I42" s="58">
        <f t="shared" si="14"/>
        <v>0</v>
      </c>
      <c r="J42" s="58">
        <f t="shared" si="14"/>
        <v>0</v>
      </c>
      <c r="K42" s="58">
        <f t="shared" si="14"/>
        <v>0</v>
      </c>
      <c r="L42" s="58">
        <f t="shared" si="14"/>
        <v>0</v>
      </c>
      <c r="M42" s="58">
        <f t="shared" si="14"/>
        <v>0</v>
      </c>
      <c r="N42" s="58">
        <f t="shared" si="14"/>
        <v>0</v>
      </c>
      <c r="O42" s="57">
        <f t="shared" si="14"/>
        <v>0</v>
      </c>
      <c r="P42" s="58">
        <f t="shared" si="14"/>
        <v>0</v>
      </c>
      <c r="Q42" s="58">
        <f t="shared" si="14"/>
        <v>3200</v>
      </c>
    </row>
    <row r="43" spans="1:18" s="51" customFormat="1" ht="34.5" customHeight="1" x14ac:dyDescent="0.25">
      <c r="A43" s="103"/>
      <c r="B43" s="103"/>
      <c r="C43" s="103"/>
      <c r="D43" s="10" t="s">
        <v>124</v>
      </c>
      <c r="E43" s="60">
        <f t="shared" ref="E43:E48" si="15">SUM(F43:Q43)</f>
        <v>0</v>
      </c>
      <c r="F43" s="60">
        <f t="shared" ref="F43:Q43" si="16">F50+F57</f>
        <v>0</v>
      </c>
      <c r="G43" s="60">
        <f t="shared" si="16"/>
        <v>0</v>
      </c>
      <c r="H43" s="60">
        <f t="shared" si="16"/>
        <v>0</v>
      </c>
      <c r="I43" s="60">
        <f t="shared" si="16"/>
        <v>0</v>
      </c>
      <c r="J43" s="60">
        <f t="shared" si="16"/>
        <v>0</v>
      </c>
      <c r="K43" s="60">
        <f t="shared" si="16"/>
        <v>0</v>
      </c>
      <c r="L43" s="60">
        <f t="shared" si="16"/>
        <v>0</v>
      </c>
      <c r="M43" s="60">
        <f t="shared" si="16"/>
        <v>0</v>
      </c>
      <c r="N43" s="60">
        <f t="shared" si="16"/>
        <v>0</v>
      </c>
      <c r="O43" s="59">
        <f t="shared" si="16"/>
        <v>0</v>
      </c>
      <c r="P43" s="60">
        <f t="shared" si="16"/>
        <v>0</v>
      </c>
      <c r="Q43" s="60">
        <f t="shared" si="16"/>
        <v>0</v>
      </c>
    </row>
    <row r="44" spans="1:18" s="51" customFormat="1" ht="49.5" customHeight="1" x14ac:dyDescent="0.25">
      <c r="A44" s="103"/>
      <c r="B44" s="103"/>
      <c r="C44" s="103"/>
      <c r="D44" s="10" t="s">
        <v>125</v>
      </c>
      <c r="E44" s="60">
        <f t="shared" si="15"/>
        <v>0</v>
      </c>
      <c r="F44" s="60">
        <f t="shared" ref="F44:Q44" si="17">F51+F58</f>
        <v>0</v>
      </c>
      <c r="G44" s="60">
        <f t="shared" si="17"/>
        <v>0</v>
      </c>
      <c r="H44" s="60">
        <f t="shared" si="17"/>
        <v>0</v>
      </c>
      <c r="I44" s="60">
        <f t="shared" si="17"/>
        <v>0</v>
      </c>
      <c r="J44" s="60">
        <f t="shared" si="17"/>
        <v>0</v>
      </c>
      <c r="K44" s="60">
        <f t="shared" si="17"/>
        <v>0</v>
      </c>
      <c r="L44" s="60">
        <f t="shared" si="17"/>
        <v>0</v>
      </c>
      <c r="M44" s="60">
        <f t="shared" si="17"/>
        <v>0</v>
      </c>
      <c r="N44" s="60">
        <f t="shared" si="17"/>
        <v>0</v>
      </c>
      <c r="O44" s="59">
        <f t="shared" si="17"/>
        <v>0</v>
      </c>
      <c r="P44" s="60">
        <f t="shared" si="17"/>
        <v>0</v>
      </c>
      <c r="Q44" s="60">
        <f t="shared" si="17"/>
        <v>0</v>
      </c>
    </row>
    <row r="45" spans="1:18" s="51" customFormat="1" ht="36" customHeight="1" x14ac:dyDescent="0.25">
      <c r="A45" s="103"/>
      <c r="B45" s="103"/>
      <c r="C45" s="103"/>
      <c r="D45" s="10" t="s">
        <v>126</v>
      </c>
      <c r="E45" s="60">
        <f t="shared" si="15"/>
        <v>0</v>
      </c>
      <c r="F45" s="60">
        <f t="shared" ref="F45:Q45" si="18">F52+F59</f>
        <v>0</v>
      </c>
      <c r="G45" s="60">
        <f t="shared" si="18"/>
        <v>0</v>
      </c>
      <c r="H45" s="60">
        <f t="shared" si="18"/>
        <v>0</v>
      </c>
      <c r="I45" s="60">
        <f t="shared" si="18"/>
        <v>0</v>
      </c>
      <c r="J45" s="60">
        <f t="shared" si="18"/>
        <v>0</v>
      </c>
      <c r="K45" s="60">
        <f t="shared" si="18"/>
        <v>0</v>
      </c>
      <c r="L45" s="60">
        <f t="shared" si="18"/>
        <v>0</v>
      </c>
      <c r="M45" s="60">
        <f t="shared" si="18"/>
        <v>0</v>
      </c>
      <c r="N45" s="60">
        <f t="shared" si="18"/>
        <v>0</v>
      </c>
      <c r="O45" s="59">
        <f t="shared" si="18"/>
        <v>0</v>
      </c>
      <c r="P45" s="60">
        <f t="shared" si="18"/>
        <v>0</v>
      </c>
      <c r="Q45" s="60">
        <f t="shared" si="18"/>
        <v>0</v>
      </c>
    </row>
    <row r="46" spans="1:18" s="51" customFormat="1" ht="67.5" customHeight="1" x14ac:dyDescent="0.25">
      <c r="A46" s="103"/>
      <c r="B46" s="103"/>
      <c r="C46" s="103"/>
      <c r="D46" s="26" t="s">
        <v>127</v>
      </c>
      <c r="E46" s="60">
        <f t="shared" si="15"/>
        <v>0</v>
      </c>
      <c r="F46" s="60">
        <f t="shared" ref="F46:Q46" si="19">F53+F60</f>
        <v>0</v>
      </c>
      <c r="G46" s="60">
        <f t="shared" si="19"/>
        <v>0</v>
      </c>
      <c r="H46" s="60">
        <f t="shared" si="19"/>
        <v>0</v>
      </c>
      <c r="I46" s="60">
        <f t="shared" si="19"/>
        <v>0</v>
      </c>
      <c r="J46" s="60">
        <f t="shared" si="19"/>
        <v>0</v>
      </c>
      <c r="K46" s="60">
        <f t="shared" si="19"/>
        <v>0</v>
      </c>
      <c r="L46" s="60">
        <f t="shared" si="19"/>
        <v>0</v>
      </c>
      <c r="M46" s="60">
        <f t="shared" si="19"/>
        <v>0</v>
      </c>
      <c r="N46" s="60">
        <f t="shared" si="19"/>
        <v>0</v>
      </c>
      <c r="O46" s="59">
        <f t="shared" si="19"/>
        <v>0</v>
      </c>
      <c r="P46" s="60">
        <f t="shared" si="19"/>
        <v>0</v>
      </c>
      <c r="Q46" s="60">
        <f t="shared" si="19"/>
        <v>0</v>
      </c>
    </row>
    <row r="47" spans="1:18" s="51" customFormat="1" ht="31.5" customHeight="1" x14ac:dyDescent="0.25">
      <c r="A47" s="103"/>
      <c r="B47" s="103"/>
      <c r="C47" s="103"/>
      <c r="D47" s="26" t="s">
        <v>128</v>
      </c>
      <c r="E47" s="60">
        <f t="shared" si="15"/>
        <v>0</v>
      </c>
      <c r="F47" s="60">
        <f t="shared" ref="F47:Q47" si="20">F54+F61</f>
        <v>0</v>
      </c>
      <c r="G47" s="60">
        <f t="shared" si="20"/>
        <v>0</v>
      </c>
      <c r="H47" s="60">
        <f t="shared" si="20"/>
        <v>0</v>
      </c>
      <c r="I47" s="60">
        <f t="shared" si="20"/>
        <v>0</v>
      </c>
      <c r="J47" s="60">
        <f t="shared" si="20"/>
        <v>0</v>
      </c>
      <c r="K47" s="60">
        <f t="shared" si="20"/>
        <v>0</v>
      </c>
      <c r="L47" s="60">
        <f t="shared" si="20"/>
        <v>0</v>
      </c>
      <c r="M47" s="60">
        <f t="shared" si="20"/>
        <v>0</v>
      </c>
      <c r="N47" s="60">
        <f t="shared" si="20"/>
        <v>0</v>
      </c>
      <c r="O47" s="59">
        <f t="shared" si="20"/>
        <v>0</v>
      </c>
      <c r="P47" s="60">
        <f t="shared" si="20"/>
        <v>0</v>
      </c>
      <c r="Q47" s="60">
        <f t="shared" si="20"/>
        <v>0</v>
      </c>
    </row>
    <row r="48" spans="1:18" s="51" customFormat="1" ht="25.5" customHeight="1" x14ac:dyDescent="0.25">
      <c r="A48" s="114"/>
      <c r="B48" s="114"/>
      <c r="C48" s="114"/>
      <c r="D48" s="26" t="s">
        <v>47</v>
      </c>
      <c r="E48" s="60">
        <f t="shared" si="15"/>
        <v>3200</v>
      </c>
      <c r="F48" s="60">
        <f t="shared" ref="F48:P48" si="21">F55+F62</f>
        <v>0</v>
      </c>
      <c r="G48" s="60">
        <f t="shared" si="21"/>
        <v>0</v>
      </c>
      <c r="H48" s="60">
        <f t="shared" si="21"/>
        <v>0</v>
      </c>
      <c r="I48" s="60">
        <f t="shared" si="21"/>
        <v>0</v>
      </c>
      <c r="J48" s="60">
        <f t="shared" si="21"/>
        <v>0</v>
      </c>
      <c r="K48" s="60">
        <f t="shared" si="21"/>
        <v>0</v>
      </c>
      <c r="L48" s="60">
        <f t="shared" si="21"/>
        <v>0</v>
      </c>
      <c r="M48" s="60">
        <f t="shared" si="21"/>
        <v>0</v>
      </c>
      <c r="N48" s="60">
        <f t="shared" si="21"/>
        <v>0</v>
      </c>
      <c r="O48" s="59">
        <f t="shared" si="21"/>
        <v>0</v>
      </c>
      <c r="P48" s="60">
        <f t="shared" si="21"/>
        <v>0</v>
      </c>
      <c r="Q48" s="60">
        <f>Q55+Q62+Q69</f>
        <v>3200</v>
      </c>
    </row>
    <row r="49" spans="1:18" ht="20.25" customHeight="1" x14ac:dyDescent="0.25">
      <c r="A49" s="99" t="s">
        <v>141</v>
      </c>
      <c r="B49" s="106" t="s">
        <v>112</v>
      </c>
      <c r="C49" s="106" t="s">
        <v>171</v>
      </c>
      <c r="D49" s="9" t="s">
        <v>35</v>
      </c>
      <c r="E49" s="62">
        <f>E50+E51+E52+E55</f>
        <v>0</v>
      </c>
      <c r="F49" s="62">
        <f t="shared" ref="F49:Q49" si="22">F50+F51+F52+F55</f>
        <v>0</v>
      </c>
      <c r="G49" s="62">
        <f t="shared" si="22"/>
        <v>0</v>
      </c>
      <c r="H49" s="62">
        <f t="shared" si="22"/>
        <v>0</v>
      </c>
      <c r="I49" s="62">
        <f t="shared" si="22"/>
        <v>0</v>
      </c>
      <c r="J49" s="62">
        <f t="shared" si="22"/>
        <v>0</v>
      </c>
      <c r="K49" s="62">
        <f t="shared" si="22"/>
        <v>0</v>
      </c>
      <c r="L49" s="62">
        <f t="shared" si="22"/>
        <v>0</v>
      </c>
      <c r="M49" s="62">
        <f t="shared" si="22"/>
        <v>0</v>
      </c>
      <c r="N49" s="63">
        <f t="shared" si="22"/>
        <v>0</v>
      </c>
      <c r="O49" s="62">
        <f t="shared" si="22"/>
        <v>0</v>
      </c>
      <c r="P49" s="63">
        <f t="shared" si="22"/>
        <v>0</v>
      </c>
      <c r="Q49" s="63">
        <f t="shared" si="22"/>
        <v>0</v>
      </c>
    </row>
    <row r="50" spans="1:18" ht="30.75" customHeight="1" x14ac:dyDescent="0.25">
      <c r="A50" s="100"/>
      <c r="B50" s="107"/>
      <c r="C50" s="107"/>
      <c r="D50" s="10" t="s">
        <v>124</v>
      </c>
      <c r="E50" s="61">
        <f t="shared" ref="E50:E55" si="23">SUM(F50:Q50)</f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60">
        <v>0</v>
      </c>
      <c r="O50" s="59">
        <v>0</v>
      </c>
      <c r="P50" s="60">
        <v>0</v>
      </c>
      <c r="Q50" s="60">
        <v>0</v>
      </c>
    </row>
    <row r="51" spans="1:18" ht="48.75" customHeight="1" x14ac:dyDescent="0.25">
      <c r="A51" s="100"/>
      <c r="B51" s="107"/>
      <c r="C51" s="107"/>
      <c r="D51" s="10" t="s">
        <v>125</v>
      </c>
      <c r="E51" s="61">
        <f t="shared" si="23"/>
        <v>0</v>
      </c>
      <c r="F51" s="59">
        <v>0</v>
      </c>
      <c r="G51" s="59">
        <v>0</v>
      </c>
      <c r="H51" s="59">
        <v>0</v>
      </c>
      <c r="I51" s="59">
        <v>0</v>
      </c>
      <c r="J51" s="59">
        <f>27000-27000</f>
        <v>0</v>
      </c>
      <c r="K51" s="59">
        <f>36000-36000</f>
        <v>0</v>
      </c>
      <c r="L51" s="59">
        <f>45000-45000</f>
        <v>0</v>
      </c>
      <c r="M51" s="59">
        <f>75682.3-75682.3</f>
        <v>0</v>
      </c>
      <c r="N51" s="60">
        <v>0</v>
      </c>
      <c r="O51" s="59">
        <v>0</v>
      </c>
      <c r="P51" s="60">
        <v>0</v>
      </c>
      <c r="Q51" s="59">
        <v>0</v>
      </c>
    </row>
    <row r="52" spans="1:18" ht="34.5" customHeight="1" x14ac:dyDescent="0.25">
      <c r="A52" s="100"/>
      <c r="B52" s="107"/>
      <c r="C52" s="107"/>
      <c r="D52" s="10" t="s">
        <v>126</v>
      </c>
      <c r="E52" s="61">
        <f t="shared" si="23"/>
        <v>0</v>
      </c>
      <c r="F52" s="59">
        <v>0</v>
      </c>
      <c r="G52" s="59">
        <v>0</v>
      </c>
      <c r="H52" s="59">
        <v>0</v>
      </c>
      <c r="I52" s="59">
        <v>0</v>
      </c>
      <c r="J52" s="59">
        <f>J51*10/90</f>
        <v>0</v>
      </c>
      <c r="K52" s="59">
        <f t="shared" ref="K52:P52" si="24">K51*10/90</f>
        <v>0</v>
      </c>
      <c r="L52" s="59">
        <f t="shared" si="24"/>
        <v>0</v>
      </c>
      <c r="M52" s="59">
        <f>8409.2-8409.2</f>
        <v>0</v>
      </c>
      <c r="N52" s="60">
        <v>0</v>
      </c>
      <c r="O52" s="59">
        <v>0</v>
      </c>
      <c r="P52" s="60">
        <f t="shared" si="24"/>
        <v>0</v>
      </c>
      <c r="Q52" s="59">
        <v>0</v>
      </c>
    </row>
    <row r="53" spans="1:18" ht="62.25" customHeight="1" x14ac:dyDescent="0.25">
      <c r="A53" s="100"/>
      <c r="B53" s="107"/>
      <c r="C53" s="107"/>
      <c r="D53" s="26" t="s">
        <v>127</v>
      </c>
      <c r="E53" s="61">
        <f t="shared" si="23"/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60">
        <v>0</v>
      </c>
      <c r="O53" s="59">
        <v>0</v>
      </c>
      <c r="P53" s="60">
        <v>0</v>
      </c>
      <c r="Q53" s="60">
        <v>0</v>
      </c>
    </row>
    <row r="54" spans="1:18" ht="32.25" customHeight="1" x14ac:dyDescent="0.25">
      <c r="A54" s="100"/>
      <c r="B54" s="107"/>
      <c r="C54" s="107"/>
      <c r="D54" s="26" t="s">
        <v>128</v>
      </c>
      <c r="E54" s="61">
        <f t="shared" si="23"/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59">
        <v>0</v>
      </c>
      <c r="P54" s="60">
        <v>0</v>
      </c>
      <c r="Q54" s="60">
        <v>0</v>
      </c>
    </row>
    <row r="55" spans="1:18" ht="24.75" customHeight="1" x14ac:dyDescent="0.25">
      <c r="A55" s="101"/>
      <c r="B55" s="108"/>
      <c r="C55" s="108"/>
      <c r="D55" s="26" t="s">
        <v>47</v>
      </c>
      <c r="E55" s="61">
        <f t="shared" si="23"/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59">
        <v>0</v>
      </c>
      <c r="P55" s="60">
        <v>0</v>
      </c>
      <c r="Q55" s="60">
        <v>0</v>
      </c>
    </row>
    <row r="56" spans="1:18" ht="18.75" customHeight="1" x14ac:dyDescent="0.25">
      <c r="A56" s="106" t="s">
        <v>142</v>
      </c>
      <c r="B56" s="106" t="s">
        <v>113</v>
      </c>
      <c r="C56" s="99" t="s">
        <v>172</v>
      </c>
      <c r="D56" s="9" t="s">
        <v>35</v>
      </c>
      <c r="E56" s="57">
        <f>E57+E58+E59+E62</f>
        <v>2700</v>
      </c>
      <c r="F56" s="58">
        <f t="shared" ref="F56:Q56" si="25">F57+F58+F59+F62</f>
        <v>0</v>
      </c>
      <c r="G56" s="58">
        <f t="shared" si="25"/>
        <v>0</v>
      </c>
      <c r="H56" s="58">
        <f t="shared" si="25"/>
        <v>0</v>
      </c>
      <c r="I56" s="58">
        <f t="shared" si="25"/>
        <v>0</v>
      </c>
      <c r="J56" s="58">
        <f t="shared" si="25"/>
        <v>0</v>
      </c>
      <c r="K56" s="58">
        <f t="shared" si="25"/>
        <v>0</v>
      </c>
      <c r="L56" s="58">
        <f t="shared" si="25"/>
        <v>0</v>
      </c>
      <c r="M56" s="58">
        <f t="shared" si="25"/>
        <v>0</v>
      </c>
      <c r="N56" s="58">
        <f t="shared" si="25"/>
        <v>0</v>
      </c>
      <c r="O56" s="57">
        <f t="shared" si="25"/>
        <v>0</v>
      </c>
      <c r="P56" s="58">
        <f t="shared" si="25"/>
        <v>0</v>
      </c>
      <c r="Q56" s="57">
        <f t="shared" si="25"/>
        <v>2700</v>
      </c>
    </row>
    <row r="57" spans="1:18" ht="27.75" customHeight="1" x14ac:dyDescent="0.25">
      <c r="A57" s="107"/>
      <c r="B57" s="107"/>
      <c r="C57" s="100"/>
      <c r="D57" s="10" t="s">
        <v>124</v>
      </c>
      <c r="E57" s="59">
        <f t="shared" ref="E57:E62" si="26">SUM(F57:Q57)</f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59">
        <v>0</v>
      </c>
      <c r="P57" s="60">
        <v>0</v>
      </c>
      <c r="Q57" s="60">
        <v>0</v>
      </c>
    </row>
    <row r="58" spans="1:18" ht="46.5" customHeight="1" x14ac:dyDescent="0.25">
      <c r="A58" s="107"/>
      <c r="B58" s="107"/>
      <c r="C58" s="100"/>
      <c r="D58" s="10" t="s">
        <v>125</v>
      </c>
      <c r="E58" s="59">
        <f t="shared" si="26"/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59">
        <v>0</v>
      </c>
      <c r="P58" s="60">
        <v>0</v>
      </c>
      <c r="Q58" s="60">
        <v>0</v>
      </c>
    </row>
    <row r="59" spans="1:18" ht="30.75" customHeight="1" x14ac:dyDescent="0.25">
      <c r="A59" s="107"/>
      <c r="B59" s="107"/>
      <c r="C59" s="100"/>
      <c r="D59" s="10" t="s">
        <v>126</v>
      </c>
      <c r="E59" s="59">
        <f t="shared" si="26"/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59">
        <v>0</v>
      </c>
      <c r="P59" s="60">
        <v>0</v>
      </c>
      <c r="Q59" s="60">
        <v>0</v>
      </c>
    </row>
    <row r="60" spans="1:18" ht="63" customHeight="1" x14ac:dyDescent="0.25">
      <c r="A60" s="107"/>
      <c r="B60" s="107"/>
      <c r="C60" s="100"/>
      <c r="D60" s="26" t="s">
        <v>127</v>
      </c>
      <c r="E60" s="59">
        <f t="shared" si="26"/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59">
        <v>0</v>
      </c>
      <c r="P60" s="60">
        <v>0</v>
      </c>
      <c r="Q60" s="60">
        <v>0</v>
      </c>
    </row>
    <row r="61" spans="1:18" ht="32.25" customHeight="1" x14ac:dyDescent="0.25">
      <c r="A61" s="107"/>
      <c r="B61" s="107"/>
      <c r="C61" s="100"/>
      <c r="D61" s="26" t="s">
        <v>128</v>
      </c>
      <c r="E61" s="59">
        <f t="shared" si="26"/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59">
        <v>0</v>
      </c>
      <c r="P61" s="60">
        <v>0</v>
      </c>
      <c r="Q61" s="60">
        <v>0</v>
      </c>
    </row>
    <row r="62" spans="1:18" ht="18" customHeight="1" x14ac:dyDescent="0.25">
      <c r="A62" s="108"/>
      <c r="B62" s="108"/>
      <c r="C62" s="101"/>
      <c r="D62" s="26" t="s">
        <v>47</v>
      </c>
      <c r="E62" s="59">
        <f t="shared" si="26"/>
        <v>2700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59">
        <v>0</v>
      </c>
      <c r="P62" s="60">
        <v>0</v>
      </c>
      <c r="Q62" s="59">
        <v>2700</v>
      </c>
      <c r="R62" s="73"/>
    </row>
    <row r="63" spans="1:18" ht="21.75" customHeight="1" x14ac:dyDescent="0.25">
      <c r="A63" s="106" t="s">
        <v>143</v>
      </c>
      <c r="B63" s="106" t="s">
        <v>163</v>
      </c>
      <c r="C63" s="99" t="s">
        <v>170</v>
      </c>
      <c r="D63" s="9" t="s">
        <v>35</v>
      </c>
      <c r="E63" s="61">
        <f>E64+E65+E66+E69</f>
        <v>500</v>
      </c>
      <c r="F63" s="61">
        <f t="shared" ref="F63:Q63" si="27">F64+F65+F66+F69</f>
        <v>0</v>
      </c>
      <c r="G63" s="61">
        <f t="shared" si="27"/>
        <v>0</v>
      </c>
      <c r="H63" s="61">
        <f t="shared" si="27"/>
        <v>0</v>
      </c>
      <c r="I63" s="61">
        <f t="shared" si="27"/>
        <v>0</v>
      </c>
      <c r="J63" s="61">
        <f t="shared" si="27"/>
        <v>0</v>
      </c>
      <c r="K63" s="61">
        <f t="shared" si="27"/>
        <v>0</v>
      </c>
      <c r="L63" s="61">
        <f t="shared" si="27"/>
        <v>0</v>
      </c>
      <c r="M63" s="61">
        <f t="shared" si="27"/>
        <v>0</v>
      </c>
      <c r="N63" s="61">
        <f t="shared" si="27"/>
        <v>0</v>
      </c>
      <c r="O63" s="61">
        <f t="shared" si="27"/>
        <v>0</v>
      </c>
      <c r="P63" s="61">
        <f t="shared" si="27"/>
        <v>0</v>
      </c>
      <c r="Q63" s="61">
        <f t="shared" si="27"/>
        <v>500</v>
      </c>
    </row>
    <row r="64" spans="1:18" ht="42" customHeight="1" x14ac:dyDescent="0.25">
      <c r="A64" s="107"/>
      <c r="B64" s="107"/>
      <c r="C64" s="100"/>
      <c r="D64" s="10" t="s">
        <v>124</v>
      </c>
      <c r="E64" s="61">
        <f t="shared" ref="E64:E69" si="28">SUM(F64:Q64)</f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59">
        <v>0</v>
      </c>
      <c r="P64" s="60">
        <v>0</v>
      </c>
      <c r="Q64" s="60">
        <v>0</v>
      </c>
    </row>
    <row r="65" spans="1:18" ht="55.5" customHeight="1" x14ac:dyDescent="0.25">
      <c r="A65" s="107"/>
      <c r="B65" s="107"/>
      <c r="C65" s="100"/>
      <c r="D65" s="10" t="s">
        <v>125</v>
      </c>
      <c r="E65" s="61">
        <f t="shared" si="28"/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59">
        <v>0</v>
      </c>
      <c r="P65" s="60">
        <v>0</v>
      </c>
      <c r="Q65" s="60">
        <v>0</v>
      </c>
    </row>
    <row r="66" spans="1:18" ht="33" customHeight="1" x14ac:dyDescent="0.25">
      <c r="A66" s="107"/>
      <c r="B66" s="107"/>
      <c r="C66" s="100"/>
      <c r="D66" s="10" t="s">
        <v>126</v>
      </c>
      <c r="E66" s="61">
        <f t="shared" si="28"/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59">
        <v>0</v>
      </c>
      <c r="P66" s="60">
        <v>0</v>
      </c>
      <c r="Q66" s="60">
        <v>0</v>
      </c>
    </row>
    <row r="67" spans="1:18" ht="64.5" customHeight="1" x14ac:dyDescent="0.25">
      <c r="A67" s="107"/>
      <c r="B67" s="107"/>
      <c r="C67" s="100"/>
      <c r="D67" s="26" t="s">
        <v>127</v>
      </c>
      <c r="E67" s="61">
        <f t="shared" si="28"/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59">
        <v>0</v>
      </c>
      <c r="P67" s="60">
        <v>0</v>
      </c>
      <c r="Q67" s="60">
        <v>0</v>
      </c>
    </row>
    <row r="68" spans="1:18" ht="27" customHeight="1" x14ac:dyDescent="0.25">
      <c r="A68" s="107"/>
      <c r="B68" s="107"/>
      <c r="C68" s="100"/>
      <c r="D68" s="26" t="s">
        <v>128</v>
      </c>
      <c r="E68" s="61">
        <f t="shared" si="28"/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0</v>
      </c>
      <c r="N68" s="60">
        <v>0</v>
      </c>
      <c r="O68" s="59">
        <v>0</v>
      </c>
      <c r="P68" s="60">
        <v>0</v>
      </c>
      <c r="Q68" s="60">
        <v>0</v>
      </c>
    </row>
    <row r="69" spans="1:18" ht="27.75" customHeight="1" x14ac:dyDescent="0.25">
      <c r="A69" s="108"/>
      <c r="B69" s="108"/>
      <c r="C69" s="101"/>
      <c r="D69" s="26" t="s">
        <v>47</v>
      </c>
      <c r="E69" s="61">
        <f t="shared" si="28"/>
        <v>500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59">
        <v>0</v>
      </c>
      <c r="P69" s="60">
        <v>0</v>
      </c>
      <c r="Q69" s="59">
        <v>500</v>
      </c>
    </row>
    <row r="70" spans="1:18" ht="21" customHeight="1" x14ac:dyDescent="0.25">
      <c r="A70" s="99" t="s">
        <v>71</v>
      </c>
      <c r="B70" s="102" t="s">
        <v>62</v>
      </c>
      <c r="C70" s="102" t="s">
        <v>173</v>
      </c>
      <c r="D70" s="9" t="s">
        <v>35</v>
      </c>
      <c r="E70" s="57">
        <f>E71+E72+E73+E76</f>
        <v>24081.99682</v>
      </c>
      <c r="F70" s="57">
        <f t="shared" ref="F70:Q70" si="29">F71+F72+F73+F74+F76</f>
        <v>0</v>
      </c>
      <c r="G70" s="57">
        <f t="shared" si="29"/>
        <v>2075</v>
      </c>
      <c r="H70" s="57">
        <f t="shared" si="29"/>
        <v>2045</v>
      </c>
      <c r="I70" s="57">
        <f t="shared" si="29"/>
        <v>1975</v>
      </c>
      <c r="J70" s="57">
        <f t="shared" si="29"/>
        <v>1760</v>
      </c>
      <c r="K70" s="57">
        <f t="shared" si="29"/>
        <v>970</v>
      </c>
      <c r="L70" s="57">
        <f t="shared" si="29"/>
        <v>1598</v>
      </c>
      <c r="M70" s="57">
        <f t="shared" si="29"/>
        <v>2094</v>
      </c>
      <c r="N70" s="57">
        <f t="shared" si="29"/>
        <v>1868</v>
      </c>
      <c r="O70" s="57">
        <f t="shared" si="29"/>
        <v>1805</v>
      </c>
      <c r="P70" s="57">
        <f t="shared" si="29"/>
        <v>2909.3</v>
      </c>
      <c r="Q70" s="57">
        <f t="shared" si="29"/>
        <v>4982.6968199999992</v>
      </c>
    </row>
    <row r="71" spans="1:18" ht="36" customHeight="1" x14ac:dyDescent="0.25">
      <c r="A71" s="100"/>
      <c r="B71" s="103"/>
      <c r="C71" s="103"/>
      <c r="D71" s="10" t="s">
        <v>124</v>
      </c>
      <c r="E71" s="59">
        <f t="shared" ref="E71:E102" si="30">SUM(F71:Q71)</f>
        <v>0</v>
      </c>
      <c r="F71" s="59">
        <f t="shared" ref="F71:Q71" si="31">F78+F85+F92+F99+F106+F113+F120</f>
        <v>0</v>
      </c>
      <c r="G71" s="59">
        <f t="shared" si="31"/>
        <v>0</v>
      </c>
      <c r="H71" s="59">
        <f t="shared" si="31"/>
        <v>0</v>
      </c>
      <c r="I71" s="59">
        <f t="shared" si="31"/>
        <v>0</v>
      </c>
      <c r="J71" s="59">
        <f t="shared" si="31"/>
        <v>0</v>
      </c>
      <c r="K71" s="59">
        <f t="shared" si="31"/>
        <v>0</v>
      </c>
      <c r="L71" s="59">
        <f t="shared" si="31"/>
        <v>0</v>
      </c>
      <c r="M71" s="59">
        <f t="shared" si="31"/>
        <v>0</v>
      </c>
      <c r="N71" s="59">
        <f t="shared" si="31"/>
        <v>0</v>
      </c>
      <c r="O71" s="59">
        <f t="shared" si="31"/>
        <v>0</v>
      </c>
      <c r="P71" s="59">
        <f t="shared" si="31"/>
        <v>0</v>
      </c>
      <c r="Q71" s="59">
        <f t="shared" si="31"/>
        <v>0</v>
      </c>
    </row>
    <row r="72" spans="1:18" ht="48" customHeight="1" x14ac:dyDescent="0.25">
      <c r="A72" s="100"/>
      <c r="B72" s="103"/>
      <c r="C72" s="103"/>
      <c r="D72" s="10" t="s">
        <v>125</v>
      </c>
      <c r="E72" s="59">
        <f t="shared" si="30"/>
        <v>0</v>
      </c>
      <c r="F72" s="59">
        <f t="shared" ref="F72:Q72" si="32">F79+F86+F93+F100+F107+F114+F121</f>
        <v>0</v>
      </c>
      <c r="G72" s="59">
        <f t="shared" si="32"/>
        <v>0</v>
      </c>
      <c r="H72" s="59">
        <f t="shared" si="32"/>
        <v>0</v>
      </c>
      <c r="I72" s="59">
        <f t="shared" si="32"/>
        <v>0</v>
      </c>
      <c r="J72" s="59">
        <f t="shared" si="32"/>
        <v>0</v>
      </c>
      <c r="K72" s="59">
        <f t="shared" si="32"/>
        <v>0</v>
      </c>
      <c r="L72" s="59">
        <f t="shared" si="32"/>
        <v>0</v>
      </c>
      <c r="M72" s="59">
        <f t="shared" si="32"/>
        <v>0</v>
      </c>
      <c r="N72" s="59">
        <f t="shared" si="32"/>
        <v>0</v>
      </c>
      <c r="O72" s="59">
        <f t="shared" si="32"/>
        <v>0</v>
      </c>
      <c r="P72" s="59">
        <f t="shared" si="32"/>
        <v>0</v>
      </c>
      <c r="Q72" s="59">
        <f t="shared" si="32"/>
        <v>0</v>
      </c>
    </row>
    <row r="73" spans="1:18" ht="37.5" customHeight="1" x14ac:dyDescent="0.25">
      <c r="A73" s="100"/>
      <c r="B73" s="103"/>
      <c r="C73" s="103"/>
      <c r="D73" s="10" t="s">
        <v>126</v>
      </c>
      <c r="E73" s="59">
        <f t="shared" si="30"/>
        <v>24081.99682</v>
      </c>
      <c r="F73" s="59">
        <f t="shared" ref="F73:Q73" si="33">F80+F87+F94+F101+F108+F115+F122</f>
        <v>0</v>
      </c>
      <c r="G73" s="59">
        <f t="shared" si="33"/>
        <v>2075</v>
      </c>
      <c r="H73" s="59">
        <f t="shared" si="33"/>
        <v>2045</v>
      </c>
      <c r="I73" s="59">
        <f t="shared" si="33"/>
        <v>1975</v>
      </c>
      <c r="J73" s="59">
        <f t="shared" si="33"/>
        <v>1760</v>
      </c>
      <c r="K73" s="59">
        <f t="shared" si="33"/>
        <v>970</v>
      </c>
      <c r="L73" s="59">
        <f t="shared" si="33"/>
        <v>1598</v>
      </c>
      <c r="M73" s="59">
        <f t="shared" si="33"/>
        <v>2094</v>
      </c>
      <c r="N73" s="59">
        <f t="shared" si="33"/>
        <v>1868</v>
      </c>
      <c r="O73" s="59">
        <f t="shared" si="33"/>
        <v>1805</v>
      </c>
      <c r="P73" s="59">
        <f t="shared" si="33"/>
        <v>2909.3</v>
      </c>
      <c r="Q73" s="59">
        <f t="shared" si="33"/>
        <v>4982.6968199999992</v>
      </c>
    </row>
    <row r="74" spans="1:18" ht="64.5" customHeight="1" x14ac:dyDescent="0.25">
      <c r="A74" s="100"/>
      <c r="B74" s="103"/>
      <c r="C74" s="103"/>
      <c r="D74" s="26" t="s">
        <v>127</v>
      </c>
      <c r="E74" s="59">
        <f t="shared" si="30"/>
        <v>0</v>
      </c>
      <c r="F74" s="59">
        <f t="shared" ref="F74:Q74" si="34">F81+F88+F95+F102+F109+F116+F123</f>
        <v>0</v>
      </c>
      <c r="G74" s="59">
        <f t="shared" si="34"/>
        <v>0</v>
      </c>
      <c r="H74" s="59">
        <f t="shared" si="34"/>
        <v>0</v>
      </c>
      <c r="I74" s="59">
        <f t="shared" si="34"/>
        <v>0</v>
      </c>
      <c r="J74" s="59">
        <f t="shared" si="34"/>
        <v>0</v>
      </c>
      <c r="K74" s="59">
        <f t="shared" si="34"/>
        <v>0</v>
      </c>
      <c r="L74" s="59">
        <f t="shared" si="34"/>
        <v>0</v>
      </c>
      <c r="M74" s="59">
        <f t="shared" si="34"/>
        <v>0</v>
      </c>
      <c r="N74" s="59">
        <f t="shared" si="34"/>
        <v>0</v>
      </c>
      <c r="O74" s="59">
        <f t="shared" si="34"/>
        <v>0</v>
      </c>
      <c r="P74" s="59">
        <f t="shared" si="34"/>
        <v>0</v>
      </c>
      <c r="Q74" s="59">
        <f t="shared" si="34"/>
        <v>0</v>
      </c>
    </row>
    <row r="75" spans="1:18" ht="33.75" customHeight="1" x14ac:dyDescent="0.25">
      <c r="A75" s="100"/>
      <c r="B75" s="103"/>
      <c r="C75" s="103"/>
      <c r="D75" s="26" t="s">
        <v>128</v>
      </c>
      <c r="E75" s="60">
        <f t="shared" si="30"/>
        <v>0</v>
      </c>
      <c r="F75" s="60">
        <f t="shared" ref="F75:Q75" si="35">F82+F89+F96+F103+F110+F117+F124</f>
        <v>0</v>
      </c>
      <c r="G75" s="60">
        <f t="shared" si="35"/>
        <v>0</v>
      </c>
      <c r="H75" s="60">
        <f t="shared" si="35"/>
        <v>0</v>
      </c>
      <c r="I75" s="60">
        <f t="shared" si="35"/>
        <v>0</v>
      </c>
      <c r="J75" s="60">
        <f t="shared" si="35"/>
        <v>0</v>
      </c>
      <c r="K75" s="60">
        <f t="shared" si="35"/>
        <v>0</v>
      </c>
      <c r="L75" s="60">
        <f t="shared" si="35"/>
        <v>0</v>
      </c>
      <c r="M75" s="60">
        <f t="shared" si="35"/>
        <v>0</v>
      </c>
      <c r="N75" s="60">
        <f t="shared" si="35"/>
        <v>0</v>
      </c>
      <c r="O75" s="59">
        <f t="shared" si="35"/>
        <v>0</v>
      </c>
      <c r="P75" s="60">
        <f t="shared" si="35"/>
        <v>0</v>
      </c>
      <c r="Q75" s="59">
        <f t="shared" si="35"/>
        <v>0</v>
      </c>
    </row>
    <row r="76" spans="1:18" ht="22.5" customHeight="1" x14ac:dyDescent="0.25">
      <c r="A76" s="101"/>
      <c r="B76" s="114"/>
      <c r="C76" s="114"/>
      <c r="D76" s="26" t="s">
        <v>47</v>
      </c>
      <c r="E76" s="60">
        <f t="shared" si="30"/>
        <v>0</v>
      </c>
      <c r="F76" s="60">
        <f t="shared" ref="F76:Q76" si="36">F83+F90+F97+F104+F111+F118+F125</f>
        <v>0</v>
      </c>
      <c r="G76" s="60">
        <f t="shared" si="36"/>
        <v>0</v>
      </c>
      <c r="H76" s="60">
        <f t="shared" si="36"/>
        <v>0</v>
      </c>
      <c r="I76" s="60">
        <f t="shared" si="36"/>
        <v>0</v>
      </c>
      <c r="J76" s="60">
        <f t="shared" si="36"/>
        <v>0</v>
      </c>
      <c r="K76" s="60">
        <f t="shared" si="36"/>
        <v>0</v>
      </c>
      <c r="L76" s="60">
        <f t="shared" si="36"/>
        <v>0</v>
      </c>
      <c r="M76" s="60">
        <f t="shared" si="36"/>
        <v>0</v>
      </c>
      <c r="N76" s="60">
        <f t="shared" si="36"/>
        <v>0</v>
      </c>
      <c r="O76" s="59">
        <f t="shared" si="36"/>
        <v>0</v>
      </c>
      <c r="P76" s="60">
        <f t="shared" si="36"/>
        <v>0</v>
      </c>
      <c r="Q76" s="59">
        <f t="shared" si="36"/>
        <v>0</v>
      </c>
    </row>
    <row r="77" spans="1:18" ht="22.5" customHeight="1" x14ac:dyDescent="0.25">
      <c r="A77" s="99" t="s">
        <v>144</v>
      </c>
      <c r="B77" s="106" t="s">
        <v>67</v>
      </c>
      <c r="C77" s="102" t="s">
        <v>173</v>
      </c>
      <c r="D77" s="9" t="s">
        <v>35</v>
      </c>
      <c r="E77" s="57">
        <f t="shared" si="30"/>
        <v>495.47</v>
      </c>
      <c r="F77" s="58">
        <f t="shared" ref="F77:Q77" si="37">SUM(F78:F83)</f>
        <v>0</v>
      </c>
      <c r="G77" s="58">
        <f t="shared" si="37"/>
        <v>50</v>
      </c>
      <c r="H77" s="58">
        <f t="shared" si="37"/>
        <v>50</v>
      </c>
      <c r="I77" s="58">
        <f t="shared" si="37"/>
        <v>50</v>
      </c>
      <c r="J77" s="58">
        <f t="shared" si="37"/>
        <v>35</v>
      </c>
      <c r="K77" s="58">
        <f t="shared" si="37"/>
        <v>0</v>
      </c>
      <c r="L77" s="58">
        <f t="shared" si="37"/>
        <v>0</v>
      </c>
      <c r="M77" s="58">
        <f t="shared" si="37"/>
        <v>0</v>
      </c>
      <c r="N77" s="58">
        <f t="shared" si="37"/>
        <v>0</v>
      </c>
      <c r="O77" s="57">
        <f t="shared" si="37"/>
        <v>0</v>
      </c>
      <c r="P77" s="58">
        <f t="shared" si="37"/>
        <v>175.47</v>
      </c>
      <c r="Q77" s="57">
        <f t="shared" si="37"/>
        <v>135</v>
      </c>
      <c r="R77" s="86"/>
    </row>
    <row r="78" spans="1:18" ht="35.4" customHeight="1" x14ac:dyDescent="0.25">
      <c r="A78" s="100"/>
      <c r="B78" s="107"/>
      <c r="C78" s="103"/>
      <c r="D78" s="10" t="s">
        <v>124</v>
      </c>
      <c r="E78" s="59">
        <f t="shared" si="30"/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59">
        <v>0</v>
      </c>
      <c r="P78" s="60">
        <v>0</v>
      </c>
      <c r="Q78" s="59">
        <v>0</v>
      </c>
    </row>
    <row r="79" spans="1:18" ht="46.2" customHeight="1" x14ac:dyDescent="0.25">
      <c r="A79" s="100"/>
      <c r="B79" s="107"/>
      <c r="C79" s="103"/>
      <c r="D79" s="10" t="s">
        <v>125</v>
      </c>
      <c r="E79" s="59">
        <f t="shared" si="30"/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59">
        <v>0</v>
      </c>
      <c r="P79" s="60">
        <v>0</v>
      </c>
      <c r="Q79" s="59">
        <v>0</v>
      </c>
    </row>
    <row r="80" spans="1:18" ht="34.200000000000003" customHeight="1" x14ac:dyDescent="0.25">
      <c r="A80" s="100"/>
      <c r="B80" s="107"/>
      <c r="C80" s="103"/>
      <c r="D80" s="10" t="s">
        <v>126</v>
      </c>
      <c r="E80" s="59">
        <f t="shared" si="30"/>
        <v>495.47</v>
      </c>
      <c r="F80" s="60">
        <v>0</v>
      </c>
      <c r="G80" s="60">
        <v>50</v>
      </c>
      <c r="H80" s="60">
        <v>50</v>
      </c>
      <c r="I80" s="60">
        <v>50</v>
      </c>
      <c r="J80" s="60">
        <v>35</v>
      </c>
      <c r="K80" s="60"/>
      <c r="L80" s="60"/>
      <c r="M80" s="60"/>
      <c r="N80" s="60">
        <v>0</v>
      </c>
      <c r="O80" s="59">
        <v>0</v>
      </c>
      <c r="P80" s="60">
        <v>175.47</v>
      </c>
      <c r="Q80" s="59">
        <v>135</v>
      </c>
    </row>
    <row r="81" spans="1:18" ht="56.4" customHeight="1" x14ac:dyDescent="0.25">
      <c r="A81" s="100"/>
      <c r="B81" s="107"/>
      <c r="C81" s="103"/>
      <c r="D81" s="26" t="s">
        <v>127</v>
      </c>
      <c r="E81" s="59">
        <f t="shared" si="30"/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59">
        <v>0</v>
      </c>
      <c r="P81" s="60">
        <v>0</v>
      </c>
      <c r="Q81" s="59">
        <v>0</v>
      </c>
    </row>
    <row r="82" spans="1:18" ht="37.200000000000003" customHeight="1" x14ac:dyDescent="0.25">
      <c r="A82" s="100"/>
      <c r="B82" s="107"/>
      <c r="C82" s="103"/>
      <c r="D82" s="26" t="s">
        <v>128</v>
      </c>
      <c r="E82" s="59">
        <f t="shared" si="30"/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59">
        <v>0</v>
      </c>
      <c r="P82" s="60">
        <v>0</v>
      </c>
      <c r="Q82" s="60">
        <v>0</v>
      </c>
    </row>
    <row r="83" spans="1:18" ht="22.5" customHeight="1" x14ac:dyDescent="0.25">
      <c r="A83" s="101"/>
      <c r="B83" s="108"/>
      <c r="C83" s="114"/>
      <c r="D83" s="26" t="s">
        <v>47</v>
      </c>
      <c r="E83" s="59">
        <f t="shared" si="30"/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59">
        <v>0</v>
      </c>
      <c r="P83" s="60">
        <v>0</v>
      </c>
      <c r="Q83" s="60">
        <v>0</v>
      </c>
    </row>
    <row r="84" spans="1:18" ht="22.5" customHeight="1" x14ac:dyDescent="0.25">
      <c r="A84" s="99" t="s">
        <v>145</v>
      </c>
      <c r="B84" s="102" t="s">
        <v>161</v>
      </c>
      <c r="C84" s="102" t="s">
        <v>174</v>
      </c>
      <c r="D84" s="9" t="s">
        <v>35</v>
      </c>
      <c r="E84" s="57">
        <f t="shared" si="30"/>
        <v>13032.405549999999</v>
      </c>
      <c r="F84" s="57">
        <f t="shared" ref="F84:Q84" si="38">SUM(F85:F90)</f>
        <v>0</v>
      </c>
      <c r="G84" s="57">
        <f t="shared" si="38"/>
        <v>1160</v>
      </c>
      <c r="H84" s="57">
        <f t="shared" si="38"/>
        <v>1160</v>
      </c>
      <c r="I84" s="57">
        <f t="shared" si="38"/>
        <v>1160</v>
      </c>
      <c r="J84" s="57">
        <f t="shared" si="38"/>
        <v>1160</v>
      </c>
      <c r="K84" s="57">
        <f t="shared" si="38"/>
        <v>500</v>
      </c>
      <c r="L84" s="57">
        <f t="shared" si="38"/>
        <v>658</v>
      </c>
      <c r="M84" s="57">
        <f t="shared" si="38"/>
        <v>856</v>
      </c>
      <c r="N84" s="57">
        <f t="shared" si="38"/>
        <v>1006</v>
      </c>
      <c r="O84" s="57">
        <f t="shared" si="38"/>
        <v>1000</v>
      </c>
      <c r="P84" s="57">
        <f t="shared" si="38"/>
        <v>1500</v>
      </c>
      <c r="Q84" s="57">
        <f t="shared" si="38"/>
        <v>2872.4055499999999</v>
      </c>
      <c r="R84" s="86"/>
    </row>
    <row r="85" spans="1:18" ht="33" customHeight="1" x14ac:dyDescent="0.25">
      <c r="A85" s="100"/>
      <c r="B85" s="103"/>
      <c r="C85" s="103"/>
      <c r="D85" s="10" t="s">
        <v>124</v>
      </c>
      <c r="E85" s="59">
        <f t="shared" si="30"/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</row>
    <row r="86" spans="1:18" ht="51" customHeight="1" x14ac:dyDescent="0.25">
      <c r="A86" s="100"/>
      <c r="B86" s="103"/>
      <c r="C86" s="103"/>
      <c r="D86" s="10" t="s">
        <v>125</v>
      </c>
      <c r="E86" s="59">
        <f t="shared" si="30"/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</row>
    <row r="87" spans="1:18" ht="22.5" customHeight="1" x14ac:dyDescent="0.25">
      <c r="A87" s="100"/>
      <c r="B87" s="103"/>
      <c r="C87" s="103"/>
      <c r="D87" s="10" t="s">
        <v>126</v>
      </c>
      <c r="E87" s="59">
        <f t="shared" si="30"/>
        <v>13032.405549999999</v>
      </c>
      <c r="F87" s="59">
        <v>0</v>
      </c>
      <c r="G87" s="59">
        <v>1160</v>
      </c>
      <c r="H87" s="59">
        <v>1160</v>
      </c>
      <c r="I87" s="59">
        <v>1160</v>
      </c>
      <c r="J87" s="59">
        <v>1160</v>
      </c>
      <c r="K87" s="59">
        <v>500</v>
      </c>
      <c r="L87" s="59">
        <v>658</v>
      </c>
      <c r="M87" s="59">
        <v>856</v>
      </c>
      <c r="N87" s="59">
        <v>1006</v>
      </c>
      <c r="O87" s="59">
        <v>1000</v>
      </c>
      <c r="P87" s="59">
        <v>1500</v>
      </c>
      <c r="Q87" s="59">
        <v>2872.4055499999999</v>
      </c>
    </row>
    <row r="88" spans="1:18" ht="58.2" customHeight="1" x14ac:dyDescent="0.25">
      <c r="A88" s="100"/>
      <c r="B88" s="103"/>
      <c r="C88" s="103"/>
      <c r="D88" s="26" t="s">
        <v>127</v>
      </c>
      <c r="E88" s="59">
        <f t="shared" si="30"/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</row>
    <row r="89" spans="1:18" ht="22.5" customHeight="1" x14ac:dyDescent="0.25">
      <c r="A89" s="100"/>
      <c r="B89" s="103"/>
      <c r="C89" s="103"/>
      <c r="D89" s="26" t="s">
        <v>128</v>
      </c>
      <c r="E89" s="59">
        <f t="shared" si="30"/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</row>
    <row r="90" spans="1:18" ht="22.5" customHeight="1" x14ac:dyDescent="0.25">
      <c r="A90" s="101"/>
      <c r="B90" s="114"/>
      <c r="C90" s="114"/>
      <c r="D90" s="26" t="s">
        <v>47</v>
      </c>
      <c r="E90" s="59">
        <f t="shared" si="30"/>
        <v>0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f>1740-1740</f>
        <v>0</v>
      </c>
    </row>
    <row r="91" spans="1:18" ht="19.5" customHeight="1" x14ac:dyDescent="0.25">
      <c r="A91" s="99" t="s">
        <v>146</v>
      </c>
      <c r="B91" s="102" t="s">
        <v>164</v>
      </c>
      <c r="C91" s="102" t="s">
        <v>174</v>
      </c>
      <c r="D91" s="9" t="s">
        <v>35</v>
      </c>
      <c r="E91" s="57">
        <f t="shared" si="30"/>
        <v>2435.19119</v>
      </c>
      <c r="F91" s="57">
        <f t="shared" ref="F91:Q91" si="39">SUM(F92:F97)</f>
        <v>0</v>
      </c>
      <c r="G91" s="57">
        <f t="shared" si="39"/>
        <v>200</v>
      </c>
      <c r="H91" s="57">
        <f t="shared" si="39"/>
        <v>200</v>
      </c>
      <c r="I91" s="57">
        <f t="shared" si="39"/>
        <v>150</v>
      </c>
      <c r="J91" s="57">
        <f t="shared" si="39"/>
        <v>100</v>
      </c>
      <c r="K91" s="57">
        <f t="shared" si="39"/>
        <v>100</v>
      </c>
      <c r="L91" s="57">
        <f t="shared" si="39"/>
        <v>256</v>
      </c>
      <c r="M91" s="57">
        <f t="shared" si="39"/>
        <v>350</v>
      </c>
      <c r="N91" s="57">
        <f t="shared" si="39"/>
        <v>214</v>
      </c>
      <c r="O91" s="57">
        <f t="shared" si="39"/>
        <v>200</v>
      </c>
      <c r="P91" s="57">
        <f t="shared" si="39"/>
        <v>200</v>
      </c>
      <c r="Q91" s="57">
        <f t="shared" si="39"/>
        <v>465.19119000000001</v>
      </c>
    </row>
    <row r="92" spans="1:18" ht="42" customHeight="1" x14ac:dyDescent="0.25">
      <c r="A92" s="100"/>
      <c r="B92" s="103"/>
      <c r="C92" s="103"/>
      <c r="D92" s="10" t="s">
        <v>124</v>
      </c>
      <c r="E92" s="59">
        <f t="shared" si="30"/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</row>
    <row r="93" spans="1:18" ht="46.5" customHeight="1" x14ac:dyDescent="0.25">
      <c r="A93" s="100"/>
      <c r="B93" s="103"/>
      <c r="C93" s="103"/>
      <c r="D93" s="10" t="s">
        <v>125</v>
      </c>
      <c r="E93" s="59">
        <f t="shared" si="30"/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</row>
    <row r="94" spans="1:18" ht="34.5" customHeight="1" x14ac:dyDescent="0.25">
      <c r="A94" s="100"/>
      <c r="B94" s="103"/>
      <c r="C94" s="103"/>
      <c r="D94" s="10" t="s">
        <v>126</v>
      </c>
      <c r="E94" s="59">
        <f t="shared" si="30"/>
        <v>2435.19119</v>
      </c>
      <c r="F94" s="59">
        <v>0</v>
      </c>
      <c r="G94" s="59">
        <v>200</v>
      </c>
      <c r="H94" s="59">
        <v>200</v>
      </c>
      <c r="I94" s="59">
        <v>150</v>
      </c>
      <c r="J94" s="59">
        <v>100</v>
      </c>
      <c r="K94" s="59">
        <v>100</v>
      </c>
      <c r="L94" s="59">
        <v>256</v>
      </c>
      <c r="M94" s="59">
        <v>350</v>
      </c>
      <c r="N94" s="59">
        <v>214</v>
      </c>
      <c r="O94" s="59">
        <v>200</v>
      </c>
      <c r="P94" s="59">
        <v>200</v>
      </c>
      <c r="Q94" s="59">
        <v>465.19119000000001</v>
      </c>
    </row>
    <row r="95" spans="1:18" ht="64.5" customHeight="1" x14ac:dyDescent="0.25">
      <c r="A95" s="100"/>
      <c r="B95" s="103"/>
      <c r="C95" s="103"/>
      <c r="D95" s="26" t="s">
        <v>127</v>
      </c>
      <c r="E95" s="59">
        <f t="shared" si="30"/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</row>
    <row r="96" spans="1:18" ht="33" customHeight="1" x14ac:dyDescent="0.25">
      <c r="A96" s="100"/>
      <c r="B96" s="103"/>
      <c r="C96" s="103"/>
      <c r="D96" s="26" t="s">
        <v>128</v>
      </c>
      <c r="E96" s="59">
        <f t="shared" si="30"/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</row>
    <row r="97" spans="1:18" ht="22.5" customHeight="1" x14ac:dyDescent="0.25">
      <c r="A97" s="101"/>
      <c r="B97" s="114"/>
      <c r="C97" s="114"/>
      <c r="D97" s="26" t="s">
        <v>47</v>
      </c>
      <c r="E97" s="59">
        <f t="shared" si="30"/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f>78.1901-78.1901</f>
        <v>0</v>
      </c>
    </row>
    <row r="98" spans="1:18" ht="22.5" customHeight="1" x14ac:dyDescent="0.25">
      <c r="A98" s="99" t="s">
        <v>147</v>
      </c>
      <c r="B98" s="102" t="s">
        <v>160</v>
      </c>
      <c r="C98" s="102" t="s">
        <v>174</v>
      </c>
      <c r="D98" s="9" t="s">
        <v>35</v>
      </c>
      <c r="E98" s="58">
        <f t="shared" si="30"/>
        <v>598</v>
      </c>
      <c r="F98" s="58">
        <f t="shared" ref="F98:Q98" si="40">SUM(F99:F104)</f>
        <v>0</v>
      </c>
      <c r="G98" s="58">
        <f t="shared" si="40"/>
        <v>65</v>
      </c>
      <c r="H98" s="58">
        <f t="shared" si="40"/>
        <v>65</v>
      </c>
      <c r="I98" s="58">
        <f t="shared" si="40"/>
        <v>65</v>
      </c>
      <c r="J98" s="58">
        <f t="shared" si="40"/>
        <v>65</v>
      </c>
      <c r="K98" s="58">
        <f t="shared" si="40"/>
        <v>20</v>
      </c>
      <c r="L98" s="58">
        <f t="shared" si="40"/>
        <v>20</v>
      </c>
      <c r="M98" s="58">
        <f t="shared" si="40"/>
        <v>20</v>
      </c>
      <c r="N98" s="58">
        <f t="shared" si="40"/>
        <v>20</v>
      </c>
      <c r="O98" s="57">
        <f t="shared" si="40"/>
        <v>45</v>
      </c>
      <c r="P98" s="58">
        <f t="shared" si="40"/>
        <v>65</v>
      </c>
      <c r="Q98" s="58">
        <f t="shared" si="40"/>
        <v>148</v>
      </c>
      <c r="R98" s="86"/>
    </row>
    <row r="99" spans="1:18" ht="31.5" customHeight="1" x14ac:dyDescent="0.25">
      <c r="A99" s="100"/>
      <c r="B99" s="103"/>
      <c r="C99" s="103"/>
      <c r="D99" s="10" t="s">
        <v>124</v>
      </c>
      <c r="E99" s="60">
        <f t="shared" si="30"/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60">
        <v>0</v>
      </c>
      <c r="M99" s="60">
        <v>0</v>
      </c>
      <c r="N99" s="60">
        <v>0</v>
      </c>
      <c r="O99" s="59">
        <v>0</v>
      </c>
      <c r="P99" s="60">
        <v>0</v>
      </c>
      <c r="Q99" s="60">
        <v>0</v>
      </c>
    </row>
    <row r="100" spans="1:18" ht="54" customHeight="1" x14ac:dyDescent="0.25">
      <c r="A100" s="100"/>
      <c r="B100" s="103"/>
      <c r="C100" s="103"/>
      <c r="D100" s="10" t="s">
        <v>125</v>
      </c>
      <c r="E100" s="60">
        <f t="shared" si="30"/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59">
        <v>0</v>
      </c>
      <c r="P100" s="60">
        <v>0</v>
      </c>
      <c r="Q100" s="60">
        <v>0</v>
      </c>
    </row>
    <row r="101" spans="1:18" ht="33.75" customHeight="1" x14ac:dyDescent="0.25">
      <c r="A101" s="100"/>
      <c r="B101" s="103"/>
      <c r="C101" s="103"/>
      <c r="D101" s="10" t="s">
        <v>126</v>
      </c>
      <c r="E101" s="60">
        <f t="shared" si="30"/>
        <v>598</v>
      </c>
      <c r="F101" s="60">
        <v>0</v>
      </c>
      <c r="G101" s="60">
        <v>65</v>
      </c>
      <c r="H101" s="60">
        <v>65</v>
      </c>
      <c r="I101" s="60">
        <v>65</v>
      </c>
      <c r="J101" s="60">
        <v>65</v>
      </c>
      <c r="K101" s="60">
        <v>20</v>
      </c>
      <c r="L101" s="60">
        <v>20</v>
      </c>
      <c r="M101" s="60">
        <v>20</v>
      </c>
      <c r="N101" s="60">
        <v>20</v>
      </c>
      <c r="O101" s="59">
        <v>45</v>
      </c>
      <c r="P101" s="60">
        <v>65</v>
      </c>
      <c r="Q101" s="60">
        <v>148</v>
      </c>
    </row>
    <row r="102" spans="1:18" ht="69.75" customHeight="1" x14ac:dyDescent="0.25">
      <c r="A102" s="100"/>
      <c r="B102" s="103"/>
      <c r="C102" s="103"/>
      <c r="D102" s="26" t="s">
        <v>127</v>
      </c>
      <c r="E102" s="60">
        <f t="shared" si="30"/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59">
        <v>0</v>
      </c>
      <c r="P102" s="60">
        <v>0</v>
      </c>
      <c r="Q102" s="60">
        <v>0</v>
      </c>
    </row>
    <row r="103" spans="1:18" ht="36" customHeight="1" x14ac:dyDescent="0.25">
      <c r="A103" s="100"/>
      <c r="B103" s="103"/>
      <c r="C103" s="103"/>
      <c r="D103" s="26" t="s">
        <v>128</v>
      </c>
      <c r="E103" s="60">
        <f t="shared" ref="E103:E125" si="41">SUM(F103:Q103)</f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59">
        <v>0</v>
      </c>
      <c r="P103" s="60">
        <v>0</v>
      </c>
      <c r="Q103" s="60">
        <v>0</v>
      </c>
    </row>
    <row r="104" spans="1:18" ht="21" customHeight="1" x14ac:dyDescent="0.25">
      <c r="A104" s="101"/>
      <c r="B104" s="114"/>
      <c r="C104" s="114"/>
      <c r="D104" s="26" t="s">
        <v>47</v>
      </c>
      <c r="E104" s="60">
        <f t="shared" si="41"/>
        <v>0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59">
        <v>0</v>
      </c>
      <c r="P104" s="60">
        <v>0</v>
      </c>
      <c r="Q104" s="60">
        <v>0</v>
      </c>
    </row>
    <row r="105" spans="1:18" ht="16.5" customHeight="1" x14ac:dyDescent="0.25">
      <c r="A105" s="99" t="s">
        <v>148</v>
      </c>
      <c r="B105" s="102" t="s">
        <v>162</v>
      </c>
      <c r="C105" s="102" t="s">
        <v>174</v>
      </c>
      <c r="D105" s="9" t="s">
        <v>35</v>
      </c>
      <c r="E105" s="58">
        <f t="shared" si="41"/>
        <v>3812.5785000000001</v>
      </c>
      <c r="F105" s="58">
        <f t="shared" ref="F105:Q105" si="42">SUM(F106:F111)</f>
        <v>0</v>
      </c>
      <c r="G105" s="58">
        <f t="shared" si="42"/>
        <v>250</v>
      </c>
      <c r="H105" s="58">
        <f t="shared" si="42"/>
        <v>250</v>
      </c>
      <c r="I105" s="58">
        <f t="shared" si="42"/>
        <v>250</v>
      </c>
      <c r="J105" s="58">
        <f t="shared" si="42"/>
        <v>200</v>
      </c>
      <c r="K105" s="58">
        <f t="shared" si="42"/>
        <v>150</v>
      </c>
      <c r="L105" s="58">
        <f t="shared" si="42"/>
        <v>203</v>
      </c>
      <c r="M105" s="58">
        <f t="shared" si="42"/>
        <v>607</v>
      </c>
      <c r="N105" s="58">
        <f t="shared" si="42"/>
        <v>360</v>
      </c>
      <c r="O105" s="57">
        <f t="shared" si="42"/>
        <v>300</v>
      </c>
      <c r="P105" s="58">
        <f t="shared" si="42"/>
        <v>500</v>
      </c>
      <c r="Q105" s="58">
        <f t="shared" si="42"/>
        <v>742.57849999999996</v>
      </c>
    </row>
    <row r="106" spans="1:18" ht="33.75" customHeight="1" x14ac:dyDescent="0.25">
      <c r="A106" s="100"/>
      <c r="B106" s="103"/>
      <c r="C106" s="103"/>
      <c r="D106" s="10" t="s">
        <v>124</v>
      </c>
      <c r="E106" s="60">
        <f t="shared" si="41"/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59">
        <v>0</v>
      </c>
      <c r="P106" s="60">
        <v>0</v>
      </c>
      <c r="Q106" s="60">
        <v>0</v>
      </c>
    </row>
    <row r="107" spans="1:18" ht="52.5" customHeight="1" x14ac:dyDescent="0.25">
      <c r="A107" s="100"/>
      <c r="B107" s="103"/>
      <c r="C107" s="103"/>
      <c r="D107" s="10" t="s">
        <v>125</v>
      </c>
      <c r="E107" s="60">
        <f t="shared" si="41"/>
        <v>0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>
        <v>0</v>
      </c>
      <c r="N107" s="60">
        <v>0</v>
      </c>
      <c r="O107" s="59">
        <v>0</v>
      </c>
      <c r="P107" s="60">
        <v>0</v>
      </c>
      <c r="Q107" s="60">
        <v>0</v>
      </c>
    </row>
    <row r="108" spans="1:18" ht="33" customHeight="1" x14ac:dyDescent="0.25">
      <c r="A108" s="100"/>
      <c r="B108" s="103"/>
      <c r="C108" s="103"/>
      <c r="D108" s="10" t="s">
        <v>126</v>
      </c>
      <c r="E108" s="60">
        <f t="shared" si="41"/>
        <v>3812.5785000000001</v>
      </c>
      <c r="F108" s="60">
        <v>0</v>
      </c>
      <c r="G108" s="60">
        <v>250</v>
      </c>
      <c r="H108" s="60">
        <v>250</v>
      </c>
      <c r="I108" s="60">
        <v>250</v>
      </c>
      <c r="J108" s="60">
        <v>200</v>
      </c>
      <c r="K108" s="60">
        <v>150</v>
      </c>
      <c r="L108" s="60">
        <v>203</v>
      </c>
      <c r="M108" s="60">
        <v>607</v>
      </c>
      <c r="N108" s="60">
        <v>360</v>
      </c>
      <c r="O108" s="59">
        <v>300</v>
      </c>
      <c r="P108" s="60">
        <v>500</v>
      </c>
      <c r="Q108" s="59">
        <v>742.57849999999996</v>
      </c>
    </row>
    <row r="109" spans="1:18" ht="63.75" customHeight="1" x14ac:dyDescent="0.25">
      <c r="A109" s="100"/>
      <c r="B109" s="103"/>
      <c r="C109" s="103"/>
      <c r="D109" s="26" t="s">
        <v>127</v>
      </c>
      <c r="E109" s="60">
        <f t="shared" si="41"/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59">
        <v>0</v>
      </c>
      <c r="P109" s="60">
        <v>0</v>
      </c>
      <c r="Q109" s="60">
        <v>0</v>
      </c>
    </row>
    <row r="110" spans="1:18" ht="32.25" customHeight="1" x14ac:dyDescent="0.25">
      <c r="A110" s="100"/>
      <c r="B110" s="103"/>
      <c r="C110" s="103"/>
      <c r="D110" s="26" t="s">
        <v>128</v>
      </c>
      <c r="E110" s="60">
        <f t="shared" si="41"/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  <c r="O110" s="59">
        <v>0</v>
      </c>
      <c r="P110" s="60">
        <v>0</v>
      </c>
      <c r="Q110" s="60">
        <v>0</v>
      </c>
    </row>
    <row r="111" spans="1:18" ht="32.25" customHeight="1" x14ac:dyDescent="0.25">
      <c r="A111" s="101"/>
      <c r="B111" s="114"/>
      <c r="C111" s="114"/>
      <c r="D111" s="26" t="s">
        <v>47</v>
      </c>
      <c r="E111" s="60">
        <f t="shared" si="41"/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59">
        <v>0</v>
      </c>
      <c r="P111" s="60">
        <v>0</v>
      </c>
      <c r="Q111" s="60">
        <v>0</v>
      </c>
    </row>
    <row r="112" spans="1:18" ht="23.25" customHeight="1" x14ac:dyDescent="0.25">
      <c r="A112" s="99" t="s">
        <v>149</v>
      </c>
      <c r="B112" s="102" t="s">
        <v>165</v>
      </c>
      <c r="C112" s="102" t="s">
        <v>174</v>
      </c>
      <c r="D112" s="83" t="s">
        <v>35</v>
      </c>
      <c r="E112" s="57">
        <f t="shared" si="41"/>
        <v>2318.83</v>
      </c>
      <c r="F112" s="57">
        <f t="shared" ref="F112:Q112" si="43">SUM(F113:F118)</f>
        <v>0</v>
      </c>
      <c r="G112" s="57">
        <f t="shared" si="43"/>
        <v>200</v>
      </c>
      <c r="H112" s="57">
        <f t="shared" si="43"/>
        <v>200</v>
      </c>
      <c r="I112" s="57">
        <f t="shared" si="43"/>
        <v>200</v>
      </c>
      <c r="J112" s="57">
        <f t="shared" si="43"/>
        <v>150</v>
      </c>
      <c r="K112" s="57">
        <f t="shared" si="43"/>
        <v>100</v>
      </c>
      <c r="L112" s="57">
        <f t="shared" si="43"/>
        <v>305</v>
      </c>
      <c r="M112" s="57">
        <f t="shared" si="43"/>
        <v>155</v>
      </c>
      <c r="N112" s="57">
        <f t="shared" si="43"/>
        <v>160</v>
      </c>
      <c r="O112" s="57">
        <f t="shared" si="43"/>
        <v>160</v>
      </c>
      <c r="P112" s="57">
        <f t="shared" si="43"/>
        <v>288.83</v>
      </c>
      <c r="Q112" s="57">
        <f t="shared" si="43"/>
        <v>400</v>
      </c>
    </row>
    <row r="113" spans="1:18" ht="36.75" customHeight="1" x14ac:dyDescent="0.25">
      <c r="A113" s="100"/>
      <c r="B113" s="103"/>
      <c r="C113" s="103"/>
      <c r="D113" s="84" t="s">
        <v>124</v>
      </c>
      <c r="E113" s="59">
        <f t="shared" si="41"/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</row>
    <row r="114" spans="1:18" ht="51" customHeight="1" x14ac:dyDescent="0.25">
      <c r="A114" s="100"/>
      <c r="B114" s="103"/>
      <c r="C114" s="103"/>
      <c r="D114" s="84" t="s">
        <v>125</v>
      </c>
      <c r="E114" s="59">
        <f t="shared" si="41"/>
        <v>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</row>
    <row r="115" spans="1:18" ht="30" customHeight="1" x14ac:dyDescent="0.25">
      <c r="A115" s="100"/>
      <c r="B115" s="103"/>
      <c r="C115" s="103"/>
      <c r="D115" s="84" t="s">
        <v>126</v>
      </c>
      <c r="E115" s="59">
        <f t="shared" si="41"/>
        <v>2318.83</v>
      </c>
      <c r="F115" s="59">
        <v>0</v>
      </c>
      <c r="G115" s="59">
        <v>200</v>
      </c>
      <c r="H115" s="59">
        <v>200</v>
      </c>
      <c r="I115" s="59">
        <v>200</v>
      </c>
      <c r="J115" s="59">
        <v>150</v>
      </c>
      <c r="K115" s="59">
        <v>100</v>
      </c>
      <c r="L115" s="59">
        <v>305</v>
      </c>
      <c r="M115" s="59">
        <v>155</v>
      </c>
      <c r="N115" s="59">
        <v>160</v>
      </c>
      <c r="O115" s="59">
        <v>160</v>
      </c>
      <c r="P115" s="59">
        <v>288.83</v>
      </c>
      <c r="Q115" s="59">
        <v>400</v>
      </c>
    </row>
    <row r="116" spans="1:18" ht="63.75" customHeight="1" x14ac:dyDescent="0.25">
      <c r="A116" s="100"/>
      <c r="B116" s="103"/>
      <c r="C116" s="103"/>
      <c r="D116" s="85" t="s">
        <v>127</v>
      </c>
      <c r="E116" s="59">
        <f t="shared" si="41"/>
        <v>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</row>
    <row r="117" spans="1:18" ht="37.5" customHeight="1" x14ac:dyDescent="0.25">
      <c r="A117" s="100"/>
      <c r="B117" s="103"/>
      <c r="C117" s="103"/>
      <c r="D117" s="85" t="s">
        <v>128</v>
      </c>
      <c r="E117" s="59">
        <f t="shared" si="41"/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</row>
    <row r="118" spans="1:18" ht="21.75" customHeight="1" x14ac:dyDescent="0.25">
      <c r="A118" s="101"/>
      <c r="B118" s="114"/>
      <c r="C118" s="114"/>
      <c r="D118" s="85" t="s">
        <v>47</v>
      </c>
      <c r="E118" s="59">
        <f t="shared" si="41"/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f>47.76567-47.76567</f>
        <v>0</v>
      </c>
    </row>
    <row r="119" spans="1:18" ht="27" customHeight="1" x14ac:dyDescent="0.25">
      <c r="A119" s="99" t="s">
        <v>150</v>
      </c>
      <c r="B119" s="102" t="s">
        <v>111</v>
      </c>
      <c r="C119" s="102" t="s">
        <v>174</v>
      </c>
      <c r="D119" s="83" t="s">
        <v>35</v>
      </c>
      <c r="E119" s="57">
        <f t="shared" si="41"/>
        <v>1389.5215800000001</v>
      </c>
      <c r="F119" s="57">
        <f t="shared" ref="F119:Q119" si="44">SUM(F120:F125)</f>
        <v>0</v>
      </c>
      <c r="G119" s="57">
        <f t="shared" si="44"/>
        <v>150</v>
      </c>
      <c r="H119" s="57">
        <f t="shared" si="44"/>
        <v>120</v>
      </c>
      <c r="I119" s="57">
        <f t="shared" si="44"/>
        <v>100</v>
      </c>
      <c r="J119" s="57">
        <f t="shared" si="44"/>
        <v>50</v>
      </c>
      <c r="K119" s="57">
        <f t="shared" si="44"/>
        <v>100</v>
      </c>
      <c r="L119" s="57">
        <f t="shared" si="44"/>
        <v>156</v>
      </c>
      <c r="M119" s="57">
        <f t="shared" si="44"/>
        <v>106</v>
      </c>
      <c r="N119" s="57">
        <f t="shared" si="44"/>
        <v>108</v>
      </c>
      <c r="O119" s="57">
        <f t="shared" si="44"/>
        <v>100</v>
      </c>
      <c r="P119" s="57">
        <f t="shared" si="44"/>
        <v>180</v>
      </c>
      <c r="Q119" s="57">
        <f t="shared" si="44"/>
        <v>219.52158</v>
      </c>
      <c r="R119" s="86"/>
    </row>
    <row r="120" spans="1:18" ht="27.6" x14ac:dyDescent="0.25">
      <c r="A120" s="100"/>
      <c r="B120" s="103"/>
      <c r="C120" s="103"/>
      <c r="D120" s="84" t="s">
        <v>124</v>
      </c>
      <c r="E120" s="59">
        <f t="shared" si="41"/>
        <v>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</row>
    <row r="121" spans="1:18" ht="41.4" x14ac:dyDescent="0.25">
      <c r="A121" s="100"/>
      <c r="B121" s="103"/>
      <c r="C121" s="103"/>
      <c r="D121" s="10" t="s">
        <v>125</v>
      </c>
      <c r="E121" s="60">
        <f t="shared" si="41"/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0</v>
      </c>
      <c r="N121" s="60">
        <v>0</v>
      </c>
      <c r="O121" s="59">
        <v>0</v>
      </c>
      <c r="P121" s="60">
        <v>0</v>
      </c>
      <c r="Q121" s="60">
        <v>0</v>
      </c>
    </row>
    <row r="122" spans="1:18" ht="36" customHeight="1" x14ac:dyDescent="0.25">
      <c r="A122" s="100"/>
      <c r="B122" s="103"/>
      <c r="C122" s="103"/>
      <c r="D122" s="10" t="s">
        <v>126</v>
      </c>
      <c r="E122" s="60">
        <f t="shared" si="41"/>
        <v>1389.5215800000001</v>
      </c>
      <c r="F122" s="60">
        <v>0</v>
      </c>
      <c r="G122" s="60">
        <v>150</v>
      </c>
      <c r="H122" s="60">
        <v>120</v>
      </c>
      <c r="I122" s="60">
        <v>100</v>
      </c>
      <c r="J122" s="60">
        <v>50</v>
      </c>
      <c r="K122" s="60">
        <v>100</v>
      </c>
      <c r="L122" s="60">
        <v>156</v>
      </c>
      <c r="M122" s="60">
        <v>106</v>
      </c>
      <c r="N122" s="60">
        <v>108</v>
      </c>
      <c r="O122" s="59">
        <v>100</v>
      </c>
      <c r="P122" s="60">
        <v>180</v>
      </c>
      <c r="Q122" s="59">
        <v>219.52158</v>
      </c>
    </row>
    <row r="123" spans="1:18" ht="69" customHeight="1" x14ac:dyDescent="0.25">
      <c r="A123" s="100"/>
      <c r="B123" s="103"/>
      <c r="C123" s="103"/>
      <c r="D123" s="26" t="s">
        <v>127</v>
      </c>
      <c r="E123" s="60">
        <f t="shared" si="41"/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60">
        <v>0</v>
      </c>
      <c r="M123" s="60">
        <v>0</v>
      </c>
      <c r="N123" s="60">
        <v>0</v>
      </c>
      <c r="O123" s="59">
        <v>0</v>
      </c>
      <c r="P123" s="60">
        <v>0</v>
      </c>
      <c r="Q123" s="60">
        <v>0</v>
      </c>
    </row>
    <row r="124" spans="1:18" ht="42.75" customHeight="1" x14ac:dyDescent="0.25">
      <c r="A124" s="100"/>
      <c r="B124" s="103"/>
      <c r="C124" s="103"/>
      <c r="D124" s="26" t="s">
        <v>128</v>
      </c>
      <c r="E124" s="60">
        <f t="shared" si="41"/>
        <v>0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59">
        <v>0</v>
      </c>
      <c r="P124" s="60">
        <v>0</v>
      </c>
      <c r="Q124" s="60">
        <v>0</v>
      </c>
    </row>
    <row r="125" spans="1:18" ht="31.5" customHeight="1" x14ac:dyDescent="0.25">
      <c r="A125" s="101"/>
      <c r="B125" s="114"/>
      <c r="C125" s="114"/>
      <c r="D125" s="26" t="s">
        <v>47</v>
      </c>
      <c r="E125" s="59">
        <f t="shared" si="41"/>
        <v>0</v>
      </c>
      <c r="F125" s="60">
        <v>0</v>
      </c>
      <c r="G125" s="60">
        <v>0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0">
        <v>0</v>
      </c>
      <c r="N125" s="60">
        <v>0</v>
      </c>
      <c r="O125" s="59">
        <v>0</v>
      </c>
      <c r="P125" s="60">
        <v>0</v>
      </c>
      <c r="Q125" s="59">
        <f>46.22041-46.22041</f>
        <v>0</v>
      </c>
    </row>
    <row r="126" spans="1:18" ht="20.25" customHeight="1" x14ac:dyDescent="0.25">
      <c r="A126" s="99" t="s">
        <v>72</v>
      </c>
      <c r="B126" s="102" t="s">
        <v>158</v>
      </c>
      <c r="C126" s="102" t="s">
        <v>137</v>
      </c>
      <c r="D126" s="9" t="s">
        <v>35</v>
      </c>
      <c r="E126" s="76">
        <f>E127+E128+E129+E132</f>
        <v>10228.5</v>
      </c>
      <c r="F126" s="77">
        <f>F127+F128+F129+F132</f>
        <v>0</v>
      </c>
      <c r="G126" s="77">
        <f t="shared" ref="G126:Q126" si="45">G127+G128+G129+G132</f>
        <v>0</v>
      </c>
      <c r="H126" s="77">
        <f t="shared" si="45"/>
        <v>0</v>
      </c>
      <c r="I126" s="77">
        <f t="shared" si="45"/>
        <v>0</v>
      </c>
      <c r="J126" s="77">
        <f t="shared" si="45"/>
        <v>0</v>
      </c>
      <c r="K126" s="77">
        <f t="shared" si="45"/>
        <v>0</v>
      </c>
      <c r="L126" s="77">
        <f t="shared" si="45"/>
        <v>0</v>
      </c>
      <c r="M126" s="77">
        <f t="shared" si="45"/>
        <v>8518.5</v>
      </c>
      <c r="N126" s="77">
        <f t="shared" si="45"/>
        <v>1710</v>
      </c>
      <c r="O126" s="77">
        <f t="shared" si="45"/>
        <v>0</v>
      </c>
      <c r="P126" s="77">
        <f t="shared" si="45"/>
        <v>0</v>
      </c>
      <c r="Q126" s="77">
        <f t="shared" si="45"/>
        <v>0</v>
      </c>
    </row>
    <row r="127" spans="1:18" ht="27.6" x14ac:dyDescent="0.25">
      <c r="A127" s="100"/>
      <c r="B127" s="103"/>
      <c r="C127" s="103"/>
      <c r="D127" s="10" t="s">
        <v>124</v>
      </c>
      <c r="E127" s="64">
        <f t="shared" ref="E127:E132" si="46">SUM(F127:Q127)</f>
        <v>0</v>
      </c>
      <c r="F127" s="60">
        <f>F134</f>
        <v>0</v>
      </c>
      <c r="G127" s="60">
        <f t="shared" ref="G127:Q127" si="47">G134</f>
        <v>0</v>
      </c>
      <c r="H127" s="60">
        <f t="shared" si="47"/>
        <v>0</v>
      </c>
      <c r="I127" s="60">
        <f t="shared" si="47"/>
        <v>0</v>
      </c>
      <c r="J127" s="60">
        <f t="shared" si="47"/>
        <v>0</v>
      </c>
      <c r="K127" s="60">
        <f t="shared" si="47"/>
        <v>0</v>
      </c>
      <c r="L127" s="60">
        <f t="shared" si="47"/>
        <v>0</v>
      </c>
      <c r="M127" s="60">
        <f t="shared" si="47"/>
        <v>0</v>
      </c>
      <c r="N127" s="60">
        <f t="shared" si="47"/>
        <v>0</v>
      </c>
      <c r="O127" s="60">
        <f t="shared" si="47"/>
        <v>0</v>
      </c>
      <c r="P127" s="60">
        <f t="shared" si="47"/>
        <v>0</v>
      </c>
      <c r="Q127" s="60">
        <f t="shared" si="47"/>
        <v>0</v>
      </c>
    </row>
    <row r="128" spans="1:18" ht="41.4" x14ac:dyDescent="0.25">
      <c r="A128" s="100"/>
      <c r="B128" s="103"/>
      <c r="C128" s="103"/>
      <c r="D128" s="10" t="s">
        <v>125</v>
      </c>
      <c r="E128" s="60">
        <f t="shared" si="46"/>
        <v>10228.5</v>
      </c>
      <c r="F128" s="60">
        <f t="shared" ref="F128:Q132" si="48">F135</f>
        <v>0</v>
      </c>
      <c r="G128" s="60">
        <f t="shared" si="48"/>
        <v>0</v>
      </c>
      <c r="H128" s="60">
        <f t="shared" si="48"/>
        <v>0</v>
      </c>
      <c r="I128" s="60">
        <f t="shared" si="48"/>
        <v>0</v>
      </c>
      <c r="J128" s="60">
        <f t="shared" si="48"/>
        <v>0</v>
      </c>
      <c r="K128" s="60">
        <f t="shared" si="48"/>
        <v>0</v>
      </c>
      <c r="L128" s="60">
        <f t="shared" si="48"/>
        <v>0</v>
      </c>
      <c r="M128" s="60">
        <f t="shared" si="48"/>
        <v>8518.5</v>
      </c>
      <c r="N128" s="60">
        <f t="shared" si="48"/>
        <v>1710</v>
      </c>
      <c r="O128" s="60">
        <f t="shared" si="48"/>
        <v>0</v>
      </c>
      <c r="P128" s="60">
        <f t="shared" si="48"/>
        <v>0</v>
      </c>
      <c r="Q128" s="60">
        <f t="shared" si="48"/>
        <v>0</v>
      </c>
    </row>
    <row r="129" spans="1:17" ht="31.5" customHeight="1" x14ac:dyDescent="0.25">
      <c r="A129" s="100"/>
      <c r="B129" s="103"/>
      <c r="C129" s="103"/>
      <c r="D129" s="10" t="s">
        <v>126</v>
      </c>
      <c r="E129" s="59">
        <f t="shared" si="46"/>
        <v>0</v>
      </c>
      <c r="F129" s="60">
        <f t="shared" si="48"/>
        <v>0</v>
      </c>
      <c r="G129" s="60">
        <f t="shared" si="48"/>
        <v>0</v>
      </c>
      <c r="H129" s="60">
        <f t="shared" si="48"/>
        <v>0</v>
      </c>
      <c r="I129" s="60">
        <f t="shared" si="48"/>
        <v>0</v>
      </c>
      <c r="J129" s="60">
        <f t="shared" si="48"/>
        <v>0</v>
      </c>
      <c r="K129" s="60">
        <f t="shared" si="48"/>
        <v>0</v>
      </c>
      <c r="L129" s="60">
        <f t="shared" si="48"/>
        <v>0</v>
      </c>
      <c r="M129" s="60">
        <f t="shared" si="48"/>
        <v>0</v>
      </c>
      <c r="N129" s="60">
        <f t="shared" si="48"/>
        <v>0</v>
      </c>
      <c r="O129" s="59">
        <f t="shared" si="48"/>
        <v>0</v>
      </c>
      <c r="P129" s="60">
        <f t="shared" si="48"/>
        <v>0</v>
      </c>
      <c r="Q129" s="59">
        <f t="shared" si="48"/>
        <v>0</v>
      </c>
    </row>
    <row r="130" spans="1:17" ht="57" customHeight="1" x14ac:dyDescent="0.25">
      <c r="A130" s="100"/>
      <c r="B130" s="103"/>
      <c r="C130" s="103"/>
      <c r="D130" s="26" t="s">
        <v>127</v>
      </c>
      <c r="E130" s="64">
        <f t="shared" si="46"/>
        <v>0</v>
      </c>
      <c r="F130" s="60">
        <f t="shared" si="48"/>
        <v>0</v>
      </c>
      <c r="G130" s="60">
        <f t="shared" si="48"/>
        <v>0</v>
      </c>
      <c r="H130" s="60">
        <f t="shared" si="48"/>
        <v>0</v>
      </c>
      <c r="I130" s="60">
        <f t="shared" si="48"/>
        <v>0</v>
      </c>
      <c r="J130" s="60">
        <f t="shared" si="48"/>
        <v>0</v>
      </c>
      <c r="K130" s="60">
        <f t="shared" si="48"/>
        <v>0</v>
      </c>
      <c r="L130" s="60">
        <f t="shared" si="48"/>
        <v>0</v>
      </c>
      <c r="M130" s="60">
        <f t="shared" si="48"/>
        <v>0</v>
      </c>
      <c r="N130" s="60">
        <f t="shared" si="48"/>
        <v>0</v>
      </c>
      <c r="O130" s="60">
        <f t="shared" si="48"/>
        <v>0</v>
      </c>
      <c r="P130" s="60">
        <f t="shared" si="48"/>
        <v>0</v>
      </c>
      <c r="Q130" s="60">
        <f t="shared" si="48"/>
        <v>0</v>
      </c>
    </row>
    <row r="131" spans="1:17" ht="28.5" customHeight="1" x14ac:dyDescent="0.25">
      <c r="A131" s="100"/>
      <c r="B131" s="103"/>
      <c r="C131" s="103"/>
      <c r="D131" s="26" t="s">
        <v>128</v>
      </c>
      <c r="E131" s="64">
        <f t="shared" si="46"/>
        <v>0</v>
      </c>
      <c r="F131" s="60">
        <f t="shared" si="48"/>
        <v>0</v>
      </c>
      <c r="G131" s="60">
        <f t="shared" si="48"/>
        <v>0</v>
      </c>
      <c r="H131" s="60">
        <f t="shared" si="48"/>
        <v>0</v>
      </c>
      <c r="I131" s="60">
        <f t="shared" si="48"/>
        <v>0</v>
      </c>
      <c r="J131" s="60">
        <f t="shared" si="48"/>
        <v>0</v>
      </c>
      <c r="K131" s="60">
        <f t="shared" si="48"/>
        <v>0</v>
      </c>
      <c r="L131" s="60">
        <f t="shared" si="48"/>
        <v>0</v>
      </c>
      <c r="M131" s="60">
        <f t="shared" si="48"/>
        <v>0</v>
      </c>
      <c r="N131" s="60">
        <f t="shared" si="48"/>
        <v>0</v>
      </c>
      <c r="O131" s="60">
        <f t="shared" si="48"/>
        <v>0</v>
      </c>
      <c r="P131" s="60">
        <f t="shared" si="48"/>
        <v>0</v>
      </c>
      <c r="Q131" s="60">
        <f t="shared" si="48"/>
        <v>0</v>
      </c>
    </row>
    <row r="132" spans="1:17" ht="23.25" customHeight="1" x14ac:dyDescent="0.25">
      <c r="A132" s="101"/>
      <c r="B132" s="114"/>
      <c r="C132" s="114"/>
      <c r="D132" s="26" t="s">
        <v>47</v>
      </c>
      <c r="E132" s="64">
        <f t="shared" si="46"/>
        <v>0</v>
      </c>
      <c r="F132" s="60">
        <f t="shared" si="48"/>
        <v>0</v>
      </c>
      <c r="G132" s="60">
        <f t="shared" si="48"/>
        <v>0</v>
      </c>
      <c r="H132" s="60">
        <f t="shared" si="48"/>
        <v>0</v>
      </c>
      <c r="I132" s="60">
        <f t="shared" si="48"/>
        <v>0</v>
      </c>
      <c r="J132" s="60">
        <f t="shared" si="48"/>
        <v>0</v>
      </c>
      <c r="K132" s="60">
        <f t="shared" si="48"/>
        <v>0</v>
      </c>
      <c r="L132" s="60">
        <f t="shared" si="48"/>
        <v>0</v>
      </c>
      <c r="M132" s="60">
        <f t="shared" si="48"/>
        <v>0</v>
      </c>
      <c r="N132" s="60">
        <f t="shared" si="48"/>
        <v>0</v>
      </c>
      <c r="O132" s="60">
        <f t="shared" si="48"/>
        <v>0</v>
      </c>
      <c r="P132" s="60">
        <f t="shared" si="48"/>
        <v>0</v>
      </c>
      <c r="Q132" s="60">
        <f t="shared" si="48"/>
        <v>0</v>
      </c>
    </row>
    <row r="133" spans="1:17" s="51" customFormat="1" ht="18" customHeight="1" x14ac:dyDescent="0.25">
      <c r="A133" s="99" t="s">
        <v>73</v>
      </c>
      <c r="B133" s="102" t="s">
        <v>114</v>
      </c>
      <c r="C133" s="102" t="s">
        <v>137</v>
      </c>
      <c r="D133" s="9" t="s">
        <v>35</v>
      </c>
      <c r="E133" s="57">
        <f>E134+E135+E136+E139</f>
        <v>10228.5</v>
      </c>
      <c r="F133" s="62">
        <f>F134+F135+F136+F139</f>
        <v>0</v>
      </c>
      <c r="G133" s="62">
        <f t="shared" ref="G133:Q133" si="49">G134+G135+G136+G139</f>
        <v>0</v>
      </c>
      <c r="H133" s="62">
        <f t="shared" si="49"/>
        <v>0</v>
      </c>
      <c r="I133" s="62">
        <f t="shared" si="49"/>
        <v>0</v>
      </c>
      <c r="J133" s="62">
        <f t="shared" si="49"/>
        <v>0</v>
      </c>
      <c r="K133" s="62">
        <f t="shared" si="49"/>
        <v>0</v>
      </c>
      <c r="L133" s="62">
        <f t="shared" si="49"/>
        <v>0</v>
      </c>
      <c r="M133" s="62">
        <f t="shared" si="49"/>
        <v>8518.5</v>
      </c>
      <c r="N133" s="62">
        <f t="shared" si="49"/>
        <v>1710</v>
      </c>
      <c r="O133" s="62">
        <f t="shared" si="49"/>
        <v>0</v>
      </c>
      <c r="P133" s="62">
        <f t="shared" si="49"/>
        <v>0</v>
      </c>
      <c r="Q133" s="62">
        <f t="shared" si="49"/>
        <v>0</v>
      </c>
    </row>
    <row r="134" spans="1:17" s="51" customFormat="1" ht="30" customHeight="1" x14ac:dyDescent="0.25">
      <c r="A134" s="100"/>
      <c r="B134" s="103"/>
      <c r="C134" s="103"/>
      <c r="D134" s="10" t="s">
        <v>124</v>
      </c>
      <c r="E134" s="64">
        <f t="shared" ref="E134:E139" si="50">SUM(F134:Q134)</f>
        <v>0</v>
      </c>
      <c r="F134" s="60">
        <f t="shared" ref="F134:Q134" si="51">F141+F148</f>
        <v>0</v>
      </c>
      <c r="G134" s="60">
        <f t="shared" si="51"/>
        <v>0</v>
      </c>
      <c r="H134" s="60">
        <f t="shared" si="51"/>
        <v>0</v>
      </c>
      <c r="I134" s="60">
        <f t="shared" si="51"/>
        <v>0</v>
      </c>
      <c r="J134" s="60">
        <f t="shared" si="51"/>
        <v>0</v>
      </c>
      <c r="K134" s="60">
        <f t="shared" si="51"/>
        <v>0</v>
      </c>
      <c r="L134" s="60">
        <f t="shared" si="51"/>
        <v>0</v>
      </c>
      <c r="M134" s="60">
        <f t="shared" si="51"/>
        <v>0</v>
      </c>
      <c r="N134" s="60">
        <f t="shared" si="51"/>
        <v>0</v>
      </c>
      <c r="O134" s="60">
        <f t="shared" si="51"/>
        <v>0</v>
      </c>
      <c r="P134" s="60">
        <f t="shared" si="51"/>
        <v>0</v>
      </c>
      <c r="Q134" s="60">
        <f t="shared" si="51"/>
        <v>0</v>
      </c>
    </row>
    <row r="135" spans="1:17" s="51" customFormat="1" ht="44.25" customHeight="1" x14ac:dyDescent="0.25">
      <c r="A135" s="100"/>
      <c r="B135" s="103"/>
      <c r="C135" s="103"/>
      <c r="D135" s="10" t="s">
        <v>125</v>
      </c>
      <c r="E135" s="60">
        <f t="shared" si="50"/>
        <v>10228.5</v>
      </c>
      <c r="F135" s="60">
        <f t="shared" ref="F135:Q135" si="52">F142+F149</f>
        <v>0</v>
      </c>
      <c r="G135" s="60">
        <f t="shared" si="52"/>
        <v>0</v>
      </c>
      <c r="H135" s="60">
        <f t="shared" si="52"/>
        <v>0</v>
      </c>
      <c r="I135" s="60">
        <f t="shared" si="52"/>
        <v>0</v>
      </c>
      <c r="J135" s="88">
        <f t="shared" si="52"/>
        <v>0</v>
      </c>
      <c r="K135" s="60">
        <f t="shared" si="52"/>
        <v>0</v>
      </c>
      <c r="L135" s="60">
        <f t="shared" si="52"/>
        <v>0</v>
      </c>
      <c r="M135" s="60">
        <f t="shared" si="52"/>
        <v>8518.5</v>
      </c>
      <c r="N135" s="60">
        <f t="shared" si="52"/>
        <v>1710</v>
      </c>
      <c r="O135" s="60">
        <f t="shared" si="52"/>
        <v>0</v>
      </c>
      <c r="P135" s="60">
        <f t="shared" si="52"/>
        <v>0</v>
      </c>
      <c r="Q135" s="60">
        <f t="shared" si="52"/>
        <v>0</v>
      </c>
    </row>
    <row r="136" spans="1:17" s="51" customFormat="1" ht="33.75" customHeight="1" x14ac:dyDescent="0.25">
      <c r="A136" s="100"/>
      <c r="B136" s="103"/>
      <c r="C136" s="103"/>
      <c r="D136" s="10" t="s">
        <v>126</v>
      </c>
      <c r="E136" s="64">
        <f t="shared" si="50"/>
        <v>0</v>
      </c>
      <c r="F136" s="60">
        <f t="shared" ref="F136:Q136" si="53">F143+F150</f>
        <v>0</v>
      </c>
      <c r="G136" s="60">
        <f t="shared" si="53"/>
        <v>0</v>
      </c>
      <c r="H136" s="60">
        <f t="shared" si="53"/>
        <v>0</v>
      </c>
      <c r="I136" s="60">
        <f t="shared" si="53"/>
        <v>0</v>
      </c>
      <c r="J136" s="60">
        <f t="shared" si="53"/>
        <v>0</v>
      </c>
      <c r="K136" s="60">
        <f t="shared" si="53"/>
        <v>0</v>
      </c>
      <c r="L136" s="60">
        <f t="shared" si="53"/>
        <v>0</v>
      </c>
      <c r="M136" s="60">
        <f t="shared" si="53"/>
        <v>0</v>
      </c>
      <c r="N136" s="60">
        <f t="shared" si="53"/>
        <v>0</v>
      </c>
      <c r="O136" s="60">
        <f t="shared" si="53"/>
        <v>0</v>
      </c>
      <c r="P136" s="60">
        <f t="shared" si="53"/>
        <v>0</v>
      </c>
      <c r="Q136" s="60">
        <f t="shared" si="53"/>
        <v>0</v>
      </c>
    </row>
    <row r="137" spans="1:17" s="51" customFormat="1" ht="60" customHeight="1" x14ac:dyDescent="0.25">
      <c r="A137" s="100"/>
      <c r="B137" s="103"/>
      <c r="C137" s="103"/>
      <c r="D137" s="26" t="s">
        <v>127</v>
      </c>
      <c r="E137" s="64">
        <f t="shared" si="50"/>
        <v>0</v>
      </c>
      <c r="F137" s="60">
        <f t="shared" ref="F137:Q137" si="54">F144+F151</f>
        <v>0</v>
      </c>
      <c r="G137" s="60">
        <f t="shared" si="54"/>
        <v>0</v>
      </c>
      <c r="H137" s="60">
        <f t="shared" si="54"/>
        <v>0</v>
      </c>
      <c r="I137" s="60">
        <f t="shared" si="54"/>
        <v>0</v>
      </c>
      <c r="J137" s="60">
        <f t="shared" si="54"/>
        <v>0</v>
      </c>
      <c r="K137" s="60">
        <f t="shared" si="54"/>
        <v>0</v>
      </c>
      <c r="L137" s="60">
        <f t="shared" si="54"/>
        <v>0</v>
      </c>
      <c r="M137" s="60">
        <f t="shared" si="54"/>
        <v>0</v>
      </c>
      <c r="N137" s="60">
        <f t="shared" si="54"/>
        <v>0</v>
      </c>
      <c r="O137" s="60">
        <f t="shared" si="54"/>
        <v>0</v>
      </c>
      <c r="P137" s="60">
        <f t="shared" si="54"/>
        <v>0</v>
      </c>
      <c r="Q137" s="60">
        <f t="shared" si="54"/>
        <v>0</v>
      </c>
    </row>
    <row r="138" spans="1:17" s="51" customFormat="1" ht="28.5" customHeight="1" x14ac:dyDescent="0.25">
      <c r="A138" s="100"/>
      <c r="B138" s="103"/>
      <c r="C138" s="103"/>
      <c r="D138" s="26" t="s">
        <v>128</v>
      </c>
      <c r="E138" s="64">
        <f t="shared" si="50"/>
        <v>0</v>
      </c>
      <c r="F138" s="60">
        <f t="shared" ref="F138:Q138" si="55">F145+F152</f>
        <v>0</v>
      </c>
      <c r="G138" s="60">
        <f t="shared" si="55"/>
        <v>0</v>
      </c>
      <c r="H138" s="60">
        <f t="shared" si="55"/>
        <v>0</v>
      </c>
      <c r="I138" s="60">
        <f t="shared" si="55"/>
        <v>0</v>
      </c>
      <c r="J138" s="60">
        <f t="shared" si="55"/>
        <v>0</v>
      </c>
      <c r="K138" s="60">
        <f t="shared" si="55"/>
        <v>0</v>
      </c>
      <c r="L138" s="60">
        <f t="shared" si="55"/>
        <v>0</v>
      </c>
      <c r="M138" s="60">
        <f t="shared" si="55"/>
        <v>0</v>
      </c>
      <c r="N138" s="60">
        <f t="shared" si="55"/>
        <v>0</v>
      </c>
      <c r="O138" s="60">
        <f t="shared" si="55"/>
        <v>0</v>
      </c>
      <c r="P138" s="60">
        <f t="shared" si="55"/>
        <v>0</v>
      </c>
      <c r="Q138" s="60">
        <f t="shared" si="55"/>
        <v>0</v>
      </c>
    </row>
    <row r="139" spans="1:17" s="51" customFormat="1" ht="27" customHeight="1" x14ac:dyDescent="0.25">
      <c r="A139" s="101"/>
      <c r="B139" s="114"/>
      <c r="C139" s="114"/>
      <c r="D139" s="26" t="s">
        <v>47</v>
      </c>
      <c r="E139" s="64">
        <f t="shared" si="50"/>
        <v>0</v>
      </c>
      <c r="F139" s="60">
        <f t="shared" ref="F139:Q139" si="56">F146+F153</f>
        <v>0</v>
      </c>
      <c r="G139" s="60">
        <f t="shared" si="56"/>
        <v>0</v>
      </c>
      <c r="H139" s="60">
        <f t="shared" si="56"/>
        <v>0</v>
      </c>
      <c r="I139" s="60">
        <f t="shared" si="56"/>
        <v>0</v>
      </c>
      <c r="J139" s="60">
        <f t="shared" si="56"/>
        <v>0</v>
      </c>
      <c r="K139" s="60">
        <f t="shared" si="56"/>
        <v>0</v>
      </c>
      <c r="L139" s="60">
        <f t="shared" si="56"/>
        <v>0</v>
      </c>
      <c r="M139" s="60">
        <f t="shared" si="56"/>
        <v>0</v>
      </c>
      <c r="N139" s="60">
        <f t="shared" si="56"/>
        <v>0</v>
      </c>
      <c r="O139" s="60">
        <f t="shared" si="56"/>
        <v>0</v>
      </c>
      <c r="P139" s="60">
        <f t="shared" si="56"/>
        <v>0</v>
      </c>
      <c r="Q139" s="60">
        <f t="shared" si="56"/>
        <v>0</v>
      </c>
    </row>
    <row r="140" spans="1:17" s="51" customFormat="1" ht="16.5" customHeight="1" x14ac:dyDescent="0.25">
      <c r="A140" s="99" t="s">
        <v>74</v>
      </c>
      <c r="B140" s="102" t="s">
        <v>63</v>
      </c>
      <c r="C140" s="102" t="s">
        <v>120</v>
      </c>
      <c r="D140" s="9" t="s">
        <v>35</v>
      </c>
      <c r="E140" s="57">
        <f>E141+E142+E143+E146</f>
        <v>8518.5</v>
      </c>
      <c r="F140" s="62">
        <f>F141+F142+F143+F146</f>
        <v>0</v>
      </c>
      <c r="G140" s="62">
        <f t="shared" ref="G140:Q140" si="57">G141+G142+G143+G146</f>
        <v>0</v>
      </c>
      <c r="H140" s="62">
        <f t="shared" si="57"/>
        <v>0</v>
      </c>
      <c r="I140" s="62">
        <f t="shared" si="57"/>
        <v>0</v>
      </c>
      <c r="J140" s="62">
        <f t="shared" si="57"/>
        <v>0</v>
      </c>
      <c r="K140" s="62">
        <f t="shared" si="57"/>
        <v>0</v>
      </c>
      <c r="L140" s="62">
        <f t="shared" si="57"/>
        <v>0</v>
      </c>
      <c r="M140" s="62">
        <f t="shared" si="57"/>
        <v>8518.5</v>
      </c>
      <c r="N140" s="62">
        <f t="shared" si="57"/>
        <v>0</v>
      </c>
      <c r="O140" s="62">
        <f t="shared" si="57"/>
        <v>0</v>
      </c>
      <c r="P140" s="62">
        <f t="shared" si="57"/>
        <v>0</v>
      </c>
      <c r="Q140" s="62">
        <f t="shared" si="57"/>
        <v>0</v>
      </c>
    </row>
    <row r="141" spans="1:17" s="51" customFormat="1" ht="30" customHeight="1" x14ac:dyDescent="0.25">
      <c r="A141" s="100"/>
      <c r="B141" s="103"/>
      <c r="C141" s="103"/>
      <c r="D141" s="10" t="s">
        <v>124</v>
      </c>
      <c r="E141" s="59">
        <f t="shared" ref="E141:E146" si="58">SUM(F141:Q141)</f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  <c r="O141" s="59">
        <v>0</v>
      </c>
      <c r="P141" s="59">
        <v>0</v>
      </c>
      <c r="Q141" s="59">
        <v>0</v>
      </c>
    </row>
    <row r="142" spans="1:17" s="51" customFormat="1" ht="51.75" customHeight="1" x14ac:dyDescent="0.25">
      <c r="A142" s="100"/>
      <c r="B142" s="103"/>
      <c r="C142" s="103"/>
      <c r="D142" s="10" t="s">
        <v>125</v>
      </c>
      <c r="E142" s="59">
        <f t="shared" si="58"/>
        <v>8518.5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8518.5</v>
      </c>
      <c r="N142" s="59">
        <v>0</v>
      </c>
      <c r="O142" s="59">
        <v>0</v>
      </c>
      <c r="P142" s="59">
        <v>0</v>
      </c>
      <c r="Q142" s="59">
        <v>0</v>
      </c>
    </row>
    <row r="143" spans="1:17" s="51" customFormat="1" ht="33.75" customHeight="1" x14ac:dyDescent="0.25">
      <c r="A143" s="100"/>
      <c r="B143" s="103"/>
      <c r="C143" s="103"/>
      <c r="D143" s="10" t="s">
        <v>126</v>
      </c>
      <c r="E143" s="61">
        <f t="shared" si="58"/>
        <v>0</v>
      </c>
      <c r="F143" s="59">
        <v>0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59">
        <v>0</v>
      </c>
      <c r="O143" s="59">
        <v>0</v>
      </c>
      <c r="P143" s="59">
        <v>0</v>
      </c>
      <c r="Q143" s="59">
        <v>0</v>
      </c>
    </row>
    <row r="144" spans="1:17" s="51" customFormat="1" ht="61.5" customHeight="1" x14ac:dyDescent="0.25">
      <c r="A144" s="100"/>
      <c r="B144" s="103"/>
      <c r="C144" s="103"/>
      <c r="D144" s="26" t="s">
        <v>127</v>
      </c>
      <c r="E144" s="61">
        <f t="shared" si="58"/>
        <v>0</v>
      </c>
      <c r="F144" s="59">
        <v>0</v>
      </c>
      <c r="G144" s="59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0</v>
      </c>
      <c r="M144" s="59">
        <v>0</v>
      </c>
      <c r="N144" s="59">
        <v>0</v>
      </c>
      <c r="O144" s="59">
        <v>0</v>
      </c>
      <c r="P144" s="59">
        <v>0</v>
      </c>
      <c r="Q144" s="59">
        <v>0</v>
      </c>
    </row>
    <row r="145" spans="1:18" s="51" customFormat="1" ht="28.5" customHeight="1" x14ac:dyDescent="0.25">
      <c r="A145" s="100"/>
      <c r="B145" s="103"/>
      <c r="C145" s="103"/>
      <c r="D145" s="26" t="s">
        <v>128</v>
      </c>
      <c r="E145" s="61">
        <f t="shared" si="58"/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0</v>
      </c>
      <c r="Q145" s="59">
        <v>0</v>
      </c>
    </row>
    <row r="146" spans="1:18" s="51" customFormat="1" ht="30" customHeight="1" x14ac:dyDescent="0.25">
      <c r="A146" s="101"/>
      <c r="B146" s="114"/>
      <c r="C146" s="114"/>
      <c r="D146" s="26" t="s">
        <v>47</v>
      </c>
      <c r="E146" s="61">
        <f t="shared" si="58"/>
        <v>0</v>
      </c>
      <c r="F146" s="59">
        <v>0</v>
      </c>
      <c r="G146" s="59">
        <v>0</v>
      </c>
      <c r="H146" s="59">
        <v>0</v>
      </c>
      <c r="I146" s="59">
        <v>0</v>
      </c>
      <c r="J146" s="59">
        <v>0</v>
      </c>
      <c r="K146" s="59">
        <v>0</v>
      </c>
      <c r="L146" s="59">
        <v>0</v>
      </c>
      <c r="M146" s="59">
        <v>0</v>
      </c>
      <c r="N146" s="59">
        <v>0</v>
      </c>
      <c r="O146" s="59">
        <v>0</v>
      </c>
      <c r="P146" s="59">
        <v>0</v>
      </c>
      <c r="Q146" s="59">
        <f>68207.2-68207.2</f>
        <v>0</v>
      </c>
    </row>
    <row r="147" spans="1:18" s="51" customFormat="1" ht="17.25" customHeight="1" x14ac:dyDescent="0.25">
      <c r="A147" s="102" t="s">
        <v>75</v>
      </c>
      <c r="B147" s="102" t="s">
        <v>64</v>
      </c>
      <c r="C147" s="102" t="s">
        <v>65</v>
      </c>
      <c r="D147" s="9" t="s">
        <v>35</v>
      </c>
      <c r="E147" s="63">
        <f>E148+E149+E150+E153</f>
        <v>1710</v>
      </c>
      <c r="F147" s="63">
        <f t="shared" ref="F147:Q147" si="59">F148+F149+F150+F153</f>
        <v>0</v>
      </c>
      <c r="G147" s="63">
        <f t="shared" si="59"/>
        <v>0</v>
      </c>
      <c r="H147" s="63">
        <f t="shared" si="59"/>
        <v>0</v>
      </c>
      <c r="I147" s="63">
        <f t="shared" si="59"/>
        <v>0</v>
      </c>
      <c r="J147" s="63">
        <f t="shared" si="59"/>
        <v>0</v>
      </c>
      <c r="K147" s="63">
        <f t="shared" si="59"/>
        <v>0</v>
      </c>
      <c r="L147" s="63">
        <f t="shared" si="59"/>
        <v>0</v>
      </c>
      <c r="M147" s="63">
        <f t="shared" si="59"/>
        <v>0</v>
      </c>
      <c r="N147" s="63">
        <f t="shared" si="59"/>
        <v>1710</v>
      </c>
      <c r="O147" s="63">
        <f t="shared" si="59"/>
        <v>0</v>
      </c>
      <c r="P147" s="63">
        <f t="shared" si="59"/>
        <v>0</v>
      </c>
      <c r="Q147" s="63">
        <f t="shared" si="59"/>
        <v>0</v>
      </c>
    </row>
    <row r="148" spans="1:18" s="51" customFormat="1" ht="27.6" x14ac:dyDescent="0.25">
      <c r="A148" s="103"/>
      <c r="B148" s="103"/>
      <c r="C148" s="103"/>
      <c r="D148" s="10" t="s">
        <v>124</v>
      </c>
      <c r="E148" s="64">
        <f t="shared" ref="E148:E153" si="60">SUM(F148:Q148)</f>
        <v>0</v>
      </c>
      <c r="F148" s="60">
        <v>0</v>
      </c>
      <c r="G148" s="60">
        <v>0</v>
      </c>
      <c r="H148" s="60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0</v>
      </c>
      <c r="Q148" s="60">
        <v>0</v>
      </c>
    </row>
    <row r="149" spans="1:18" s="51" customFormat="1" ht="41.4" x14ac:dyDescent="0.25">
      <c r="A149" s="103"/>
      <c r="B149" s="103"/>
      <c r="C149" s="103"/>
      <c r="D149" s="10" t="s">
        <v>125</v>
      </c>
      <c r="E149" s="64">
        <f t="shared" si="60"/>
        <v>1710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1710</v>
      </c>
      <c r="O149" s="59">
        <v>0</v>
      </c>
      <c r="P149" s="60">
        <v>0</v>
      </c>
      <c r="Q149" s="60">
        <v>0</v>
      </c>
    </row>
    <row r="150" spans="1:18" s="51" customFormat="1" ht="35.25" customHeight="1" x14ac:dyDescent="0.25">
      <c r="A150" s="103"/>
      <c r="B150" s="103"/>
      <c r="C150" s="103"/>
      <c r="D150" s="10" t="s">
        <v>126</v>
      </c>
      <c r="E150" s="64">
        <f t="shared" si="60"/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</row>
    <row r="151" spans="1:18" s="51" customFormat="1" ht="58.5" customHeight="1" x14ac:dyDescent="0.25">
      <c r="A151" s="103"/>
      <c r="B151" s="103"/>
      <c r="C151" s="103"/>
      <c r="D151" s="26" t="s">
        <v>127</v>
      </c>
      <c r="E151" s="64">
        <f t="shared" si="60"/>
        <v>0</v>
      </c>
      <c r="F151" s="60">
        <v>0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</row>
    <row r="152" spans="1:18" s="51" customFormat="1" ht="32.25" customHeight="1" x14ac:dyDescent="0.25">
      <c r="A152" s="103"/>
      <c r="B152" s="103"/>
      <c r="C152" s="103"/>
      <c r="D152" s="26" t="s">
        <v>128</v>
      </c>
      <c r="E152" s="64">
        <f t="shared" si="60"/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</row>
    <row r="153" spans="1:18" s="51" customFormat="1" ht="32.25" customHeight="1" x14ac:dyDescent="0.25">
      <c r="A153" s="114"/>
      <c r="B153" s="114"/>
      <c r="C153" s="114"/>
      <c r="D153" s="26" t="s">
        <v>47</v>
      </c>
      <c r="E153" s="64">
        <f t="shared" si="60"/>
        <v>0</v>
      </c>
      <c r="F153" s="60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0</v>
      </c>
      <c r="N153" s="60">
        <v>0</v>
      </c>
      <c r="O153" s="60">
        <v>0</v>
      </c>
      <c r="P153" s="60">
        <v>0</v>
      </c>
      <c r="Q153" s="60">
        <v>0</v>
      </c>
    </row>
    <row r="154" spans="1:18" s="51" customFormat="1" ht="29.25" customHeight="1" x14ac:dyDescent="0.25">
      <c r="A154" s="99" t="s">
        <v>121</v>
      </c>
      <c r="B154" s="115" t="s">
        <v>159</v>
      </c>
      <c r="C154" s="106" t="s">
        <v>134</v>
      </c>
      <c r="D154" s="9" t="s">
        <v>35</v>
      </c>
      <c r="E154" s="76">
        <f>SUM(E155:E160)</f>
        <v>449042.90340000001</v>
      </c>
      <c r="F154" s="78">
        <v>0</v>
      </c>
      <c r="G154" s="78">
        <v>0</v>
      </c>
      <c r="H154" s="78">
        <v>0</v>
      </c>
      <c r="I154" s="78">
        <v>0</v>
      </c>
      <c r="J154" s="78">
        <f>SUM(J155:J160)</f>
        <v>140432.18400000001</v>
      </c>
      <c r="K154" s="78">
        <f>SUM(K155:K160)</f>
        <v>0</v>
      </c>
      <c r="L154" s="78">
        <f>SUM(L155:L160)</f>
        <v>0</v>
      </c>
      <c r="M154" s="78">
        <f>SUM(M155:M160)</f>
        <v>0</v>
      </c>
      <c r="N154" s="82">
        <f t="shared" ref="N154:P154" si="61">SUM(N155:N160)</f>
        <v>0</v>
      </c>
      <c r="O154" s="78">
        <f t="shared" si="61"/>
        <v>9691.4243999999999</v>
      </c>
      <c r="P154" s="78">
        <f t="shared" si="61"/>
        <v>53967.891600000003</v>
      </c>
      <c r="Q154" s="78">
        <f>SUM(Q156:Q160)</f>
        <v>244951.40340000001</v>
      </c>
    </row>
    <row r="155" spans="1:18" s="51" customFormat="1" ht="48" customHeight="1" x14ac:dyDescent="0.25">
      <c r="A155" s="100"/>
      <c r="B155" s="104"/>
      <c r="C155" s="107"/>
      <c r="D155" s="10" t="s">
        <v>124</v>
      </c>
      <c r="E155" s="59">
        <v>0</v>
      </c>
      <c r="F155" s="59"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59">
        <v>0</v>
      </c>
    </row>
    <row r="156" spans="1:18" s="51" customFormat="1" ht="49.2" customHeight="1" x14ac:dyDescent="0.25">
      <c r="A156" s="100"/>
      <c r="B156" s="104"/>
      <c r="C156" s="107"/>
      <c r="D156" s="10" t="s">
        <v>125</v>
      </c>
      <c r="E156" s="59">
        <f>SUM(F156:Q156)</f>
        <v>183682.3</v>
      </c>
      <c r="F156" s="59">
        <v>0</v>
      </c>
      <c r="G156" s="59">
        <v>0</v>
      </c>
      <c r="H156" s="59">
        <v>0</v>
      </c>
      <c r="I156" s="59">
        <v>0</v>
      </c>
      <c r="J156" s="59">
        <v>126388.9656</v>
      </c>
      <c r="K156" s="59">
        <v>0</v>
      </c>
      <c r="L156" s="59">
        <v>0</v>
      </c>
      <c r="M156" s="59">
        <v>0</v>
      </c>
      <c r="N156" s="59">
        <v>0</v>
      </c>
      <c r="O156" s="59">
        <v>8722.2819600000003</v>
      </c>
      <c r="P156" s="59">
        <v>48571.052439999999</v>
      </c>
      <c r="Q156" s="59">
        <v>0</v>
      </c>
    </row>
    <row r="157" spans="1:18" s="51" customFormat="1" ht="29.25" customHeight="1" x14ac:dyDescent="0.25">
      <c r="A157" s="100"/>
      <c r="B157" s="104"/>
      <c r="C157" s="107"/>
      <c r="D157" s="10" t="s">
        <v>126</v>
      </c>
      <c r="E157" s="59">
        <f>SUM(F157:Q157)</f>
        <v>20785.0566</v>
      </c>
      <c r="F157" s="59">
        <v>0</v>
      </c>
      <c r="G157" s="59">
        <v>0</v>
      </c>
      <c r="H157" s="59">
        <v>0</v>
      </c>
      <c r="I157" s="59">
        <v>0</v>
      </c>
      <c r="J157" s="59">
        <v>14043.2184</v>
      </c>
      <c r="K157" s="59">
        <v>0</v>
      </c>
      <c r="L157" s="59">
        <v>0</v>
      </c>
      <c r="M157" s="59">
        <v>0</v>
      </c>
      <c r="N157" s="59">
        <v>0</v>
      </c>
      <c r="O157" s="81">
        <v>969.14243999999997</v>
      </c>
      <c r="P157" s="59">
        <v>5396.8391600000004</v>
      </c>
      <c r="Q157" s="59">
        <v>375.85660000000001</v>
      </c>
      <c r="R157" s="51" t="s">
        <v>177</v>
      </c>
    </row>
    <row r="158" spans="1:18" s="51" customFormat="1" ht="59.25" customHeight="1" x14ac:dyDescent="0.25">
      <c r="A158" s="100"/>
      <c r="B158" s="104"/>
      <c r="C158" s="107"/>
      <c r="D158" s="26" t="s">
        <v>127</v>
      </c>
      <c r="E158" s="59">
        <v>0</v>
      </c>
      <c r="F158" s="59">
        <v>0</v>
      </c>
      <c r="G158" s="59">
        <v>0</v>
      </c>
      <c r="H158" s="59">
        <v>0</v>
      </c>
      <c r="I158" s="59">
        <v>0</v>
      </c>
      <c r="J158" s="81">
        <v>0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v>0</v>
      </c>
      <c r="Q158" s="59">
        <v>0</v>
      </c>
    </row>
    <row r="159" spans="1:18" s="51" customFormat="1" ht="38.25" customHeight="1" x14ac:dyDescent="0.25">
      <c r="A159" s="100"/>
      <c r="B159" s="104"/>
      <c r="C159" s="107"/>
      <c r="D159" s="26" t="s">
        <v>128</v>
      </c>
      <c r="E159" s="59">
        <v>0</v>
      </c>
      <c r="F159" s="59">
        <v>0</v>
      </c>
      <c r="G159" s="59">
        <v>0</v>
      </c>
      <c r="H159" s="59">
        <v>0</v>
      </c>
      <c r="I159" s="59">
        <v>0</v>
      </c>
      <c r="J159" s="81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59">
        <v>0</v>
      </c>
    </row>
    <row r="160" spans="1:18" s="51" customFormat="1" ht="44.25" customHeight="1" x14ac:dyDescent="0.25">
      <c r="A160" s="101"/>
      <c r="B160" s="105"/>
      <c r="C160" s="108"/>
      <c r="D160" s="26" t="s">
        <v>47</v>
      </c>
      <c r="E160" s="59">
        <f>SUM(F160:Q160)</f>
        <v>244575.54680000001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59">
        <v>0</v>
      </c>
      <c r="Q160" s="59">
        <v>244575.54680000001</v>
      </c>
    </row>
    <row r="161" spans="1:17" ht="30.75" customHeight="1" x14ac:dyDescent="0.25">
      <c r="A161" s="116" t="s">
        <v>76</v>
      </c>
      <c r="B161" s="116"/>
      <c r="C161" s="117"/>
      <c r="D161" s="9" t="s">
        <v>35</v>
      </c>
      <c r="E161" s="74">
        <f>E162+E163+E164+E167</f>
        <v>521053.40022000001</v>
      </c>
      <c r="F161" s="68">
        <f t="shared" ref="F161:Q161" si="62">F162+F163+F164+F167</f>
        <v>0</v>
      </c>
      <c r="G161" s="68">
        <f t="shared" si="62"/>
        <v>2075</v>
      </c>
      <c r="H161" s="68">
        <f t="shared" si="62"/>
        <v>2045</v>
      </c>
      <c r="I161" s="68">
        <f t="shared" si="62"/>
        <v>1975</v>
      </c>
      <c r="J161" s="68">
        <f t="shared" si="62"/>
        <v>142192.18400000001</v>
      </c>
      <c r="K161" s="68">
        <f t="shared" si="62"/>
        <v>970</v>
      </c>
      <c r="L161" s="68">
        <f t="shared" si="62"/>
        <v>1598</v>
      </c>
      <c r="M161" s="68">
        <f t="shared" si="62"/>
        <v>10612.5</v>
      </c>
      <c r="N161" s="68">
        <f t="shared" si="62"/>
        <v>3578</v>
      </c>
      <c r="O161" s="68">
        <f t="shared" si="62"/>
        <v>11496.4244</v>
      </c>
      <c r="P161" s="68">
        <f t="shared" si="62"/>
        <v>56877.191599999998</v>
      </c>
      <c r="Q161" s="68">
        <f t="shared" si="62"/>
        <v>287634.10022000002</v>
      </c>
    </row>
    <row r="162" spans="1:17" ht="27.6" x14ac:dyDescent="0.25">
      <c r="A162" s="116"/>
      <c r="B162" s="116"/>
      <c r="C162" s="118"/>
      <c r="D162" s="9" t="s">
        <v>124</v>
      </c>
      <c r="E162" s="74">
        <f t="shared" ref="E162:E167" si="63">SUM(F162:Q162)</f>
        <v>0</v>
      </c>
      <c r="F162" s="67">
        <f t="shared" ref="F162:Q162" si="64">F15+F36+F127</f>
        <v>0</v>
      </c>
      <c r="G162" s="67">
        <f t="shared" si="64"/>
        <v>0</v>
      </c>
      <c r="H162" s="67">
        <f t="shared" si="64"/>
        <v>0</v>
      </c>
      <c r="I162" s="67">
        <f t="shared" si="64"/>
        <v>0</v>
      </c>
      <c r="J162" s="67">
        <f t="shared" si="64"/>
        <v>0</v>
      </c>
      <c r="K162" s="67">
        <f t="shared" si="64"/>
        <v>0</v>
      </c>
      <c r="L162" s="67">
        <f t="shared" si="64"/>
        <v>0</v>
      </c>
      <c r="M162" s="67">
        <f t="shared" si="64"/>
        <v>0</v>
      </c>
      <c r="N162" s="67">
        <f t="shared" si="64"/>
        <v>0</v>
      </c>
      <c r="O162" s="67">
        <f t="shared" si="64"/>
        <v>0</v>
      </c>
      <c r="P162" s="67">
        <f t="shared" si="64"/>
        <v>0</v>
      </c>
      <c r="Q162" s="67">
        <f t="shared" si="64"/>
        <v>0</v>
      </c>
    </row>
    <row r="163" spans="1:17" ht="27.75" customHeight="1" x14ac:dyDescent="0.25">
      <c r="A163" s="116"/>
      <c r="B163" s="116"/>
      <c r="C163" s="118"/>
      <c r="D163" s="9" t="s">
        <v>125</v>
      </c>
      <c r="E163" s="74">
        <f t="shared" si="63"/>
        <v>193910.8</v>
      </c>
      <c r="F163" s="67">
        <f t="shared" ref="F163:Q163" si="65">F16+F37+F128+F156</f>
        <v>0</v>
      </c>
      <c r="G163" s="67">
        <f t="shared" si="65"/>
        <v>0</v>
      </c>
      <c r="H163" s="67">
        <f t="shared" si="65"/>
        <v>0</v>
      </c>
      <c r="I163" s="67">
        <f t="shared" si="65"/>
        <v>0</v>
      </c>
      <c r="J163" s="67">
        <f t="shared" si="65"/>
        <v>126388.9656</v>
      </c>
      <c r="K163" s="67">
        <f t="shared" si="65"/>
        <v>0</v>
      </c>
      <c r="L163" s="67">
        <f t="shared" si="65"/>
        <v>0</v>
      </c>
      <c r="M163" s="67">
        <f t="shared" si="65"/>
        <v>8518.5</v>
      </c>
      <c r="N163" s="67">
        <f t="shared" si="65"/>
        <v>1710</v>
      </c>
      <c r="O163" s="67">
        <f t="shared" si="65"/>
        <v>8722.2819600000003</v>
      </c>
      <c r="P163" s="67">
        <f t="shared" si="65"/>
        <v>48571.052439999999</v>
      </c>
      <c r="Q163" s="67">
        <f t="shared" si="65"/>
        <v>0</v>
      </c>
    </row>
    <row r="164" spans="1:17" ht="28.5" customHeight="1" x14ac:dyDescent="0.25">
      <c r="A164" s="116"/>
      <c r="B164" s="116"/>
      <c r="C164" s="118"/>
      <c r="D164" s="9" t="s">
        <v>126</v>
      </c>
      <c r="E164" s="74">
        <f t="shared" si="63"/>
        <v>44867.053419999997</v>
      </c>
      <c r="F164" s="67">
        <f>F17+F38+F129</f>
        <v>0</v>
      </c>
      <c r="G164" s="67">
        <f t="shared" ref="G164:Q164" si="66">G157+G17+G38+G129</f>
        <v>2075</v>
      </c>
      <c r="H164" s="67">
        <f t="shared" si="66"/>
        <v>2045</v>
      </c>
      <c r="I164" s="67">
        <f t="shared" si="66"/>
        <v>1975</v>
      </c>
      <c r="J164" s="67">
        <f t="shared" si="66"/>
        <v>15803.2184</v>
      </c>
      <c r="K164" s="67">
        <f t="shared" si="66"/>
        <v>970</v>
      </c>
      <c r="L164" s="67">
        <f t="shared" si="66"/>
        <v>1598</v>
      </c>
      <c r="M164" s="67">
        <f t="shared" si="66"/>
        <v>2094</v>
      </c>
      <c r="N164" s="67">
        <f t="shared" si="66"/>
        <v>1868</v>
      </c>
      <c r="O164" s="67">
        <f t="shared" si="66"/>
        <v>2774.1424400000001</v>
      </c>
      <c r="P164" s="67">
        <f t="shared" si="66"/>
        <v>8306.1391600000006</v>
      </c>
      <c r="Q164" s="67">
        <f t="shared" si="66"/>
        <v>5358.5534199999993</v>
      </c>
    </row>
    <row r="165" spans="1:17" ht="56.25" customHeight="1" x14ac:dyDescent="0.25">
      <c r="A165" s="116"/>
      <c r="B165" s="116"/>
      <c r="C165" s="118"/>
      <c r="D165" s="27" t="s">
        <v>127</v>
      </c>
      <c r="E165" s="74">
        <f t="shared" si="63"/>
        <v>0</v>
      </c>
      <c r="F165" s="66">
        <f>F18+F39+F130</f>
        <v>0</v>
      </c>
      <c r="G165" s="66">
        <f t="shared" ref="G165:Q165" si="67">G18+G39+G130</f>
        <v>0</v>
      </c>
      <c r="H165" s="66">
        <f t="shared" si="67"/>
        <v>0</v>
      </c>
      <c r="I165" s="66">
        <f t="shared" si="67"/>
        <v>0</v>
      </c>
      <c r="J165" s="66">
        <f t="shared" si="67"/>
        <v>0</v>
      </c>
      <c r="K165" s="66">
        <f t="shared" si="67"/>
        <v>0</v>
      </c>
      <c r="L165" s="66">
        <f t="shared" si="67"/>
        <v>0</v>
      </c>
      <c r="M165" s="66">
        <f t="shared" si="67"/>
        <v>0</v>
      </c>
      <c r="N165" s="66">
        <f t="shared" si="67"/>
        <v>0</v>
      </c>
      <c r="O165" s="66">
        <f t="shared" si="67"/>
        <v>0</v>
      </c>
      <c r="P165" s="66">
        <f t="shared" si="67"/>
        <v>0</v>
      </c>
      <c r="Q165" s="66">
        <f t="shared" si="67"/>
        <v>0</v>
      </c>
    </row>
    <row r="166" spans="1:17" ht="33.75" customHeight="1" x14ac:dyDescent="0.25">
      <c r="A166" s="116"/>
      <c r="B166" s="116"/>
      <c r="C166" s="118"/>
      <c r="D166" s="27" t="s">
        <v>128</v>
      </c>
      <c r="E166" s="74">
        <f t="shared" si="63"/>
        <v>0</v>
      </c>
      <c r="F166" s="66">
        <f>F19+F40+F131</f>
        <v>0</v>
      </c>
      <c r="G166" s="66">
        <f t="shared" ref="G166:Q166" si="68">G19+G40+G131</f>
        <v>0</v>
      </c>
      <c r="H166" s="66">
        <f t="shared" si="68"/>
        <v>0</v>
      </c>
      <c r="I166" s="66">
        <f t="shared" si="68"/>
        <v>0</v>
      </c>
      <c r="J166" s="66">
        <f t="shared" si="68"/>
        <v>0</v>
      </c>
      <c r="K166" s="66">
        <f t="shared" si="68"/>
        <v>0</v>
      </c>
      <c r="L166" s="66">
        <f t="shared" si="68"/>
        <v>0</v>
      </c>
      <c r="M166" s="66">
        <f t="shared" si="68"/>
        <v>0</v>
      </c>
      <c r="N166" s="66">
        <f t="shared" si="68"/>
        <v>0</v>
      </c>
      <c r="O166" s="66">
        <f t="shared" si="68"/>
        <v>0</v>
      </c>
      <c r="P166" s="66">
        <f t="shared" si="68"/>
        <v>0</v>
      </c>
      <c r="Q166" s="66">
        <f t="shared" si="68"/>
        <v>0</v>
      </c>
    </row>
    <row r="167" spans="1:17" x14ac:dyDescent="0.25">
      <c r="A167" s="116"/>
      <c r="B167" s="116"/>
      <c r="C167" s="119"/>
      <c r="D167" s="27" t="s">
        <v>47</v>
      </c>
      <c r="E167" s="74">
        <f t="shared" si="63"/>
        <v>282275.54680000001</v>
      </c>
      <c r="F167" s="66">
        <f>F20+F41+F132</f>
        <v>0</v>
      </c>
      <c r="G167" s="66">
        <f t="shared" ref="G167:P167" si="69">G20+G41+G132</f>
        <v>0</v>
      </c>
      <c r="H167" s="66">
        <f t="shared" si="69"/>
        <v>0</v>
      </c>
      <c r="I167" s="66">
        <f t="shared" si="69"/>
        <v>0</v>
      </c>
      <c r="J167" s="66">
        <f t="shared" si="69"/>
        <v>0</v>
      </c>
      <c r="K167" s="66">
        <f t="shared" si="69"/>
        <v>0</v>
      </c>
      <c r="L167" s="66">
        <f t="shared" si="69"/>
        <v>0</v>
      </c>
      <c r="M167" s="66">
        <f t="shared" si="69"/>
        <v>0</v>
      </c>
      <c r="N167" s="66">
        <f t="shared" si="69"/>
        <v>0</v>
      </c>
      <c r="O167" s="66">
        <f t="shared" si="69"/>
        <v>0</v>
      </c>
      <c r="P167" s="66">
        <f t="shared" si="69"/>
        <v>0</v>
      </c>
      <c r="Q167" s="67">
        <f>Q20+Q41+Q132+Q160</f>
        <v>282275.54680000001</v>
      </c>
    </row>
    <row r="168" spans="1:17" ht="15.6" hidden="1" x14ac:dyDescent="0.25">
      <c r="A168" s="120" t="s">
        <v>77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2"/>
    </row>
    <row r="169" spans="1:17" hidden="1" x14ac:dyDescent="0.25">
      <c r="A169" s="102" t="s">
        <v>7</v>
      </c>
      <c r="B169" s="102" t="s">
        <v>122</v>
      </c>
      <c r="C169" s="102" t="s">
        <v>138</v>
      </c>
      <c r="D169" s="9" t="s">
        <v>35</v>
      </c>
      <c r="E169" s="58">
        <f>E170+E171+E172+E173+E175</f>
        <v>0</v>
      </c>
      <c r="F169" s="58">
        <f>F170+F171+F172+F173+F175</f>
        <v>0</v>
      </c>
      <c r="G169" s="58">
        <f t="shared" ref="G169:Q169" si="70">G170+G171+G172+G173+G175</f>
        <v>0</v>
      </c>
      <c r="H169" s="58">
        <f t="shared" si="70"/>
        <v>0</v>
      </c>
      <c r="I169" s="58">
        <f t="shared" si="70"/>
        <v>0</v>
      </c>
      <c r="J169" s="58">
        <f t="shared" si="70"/>
        <v>0</v>
      </c>
      <c r="K169" s="58">
        <f t="shared" si="70"/>
        <v>0</v>
      </c>
      <c r="L169" s="58">
        <f t="shared" si="70"/>
        <v>0</v>
      </c>
      <c r="M169" s="58">
        <f t="shared" si="70"/>
        <v>0</v>
      </c>
      <c r="N169" s="58">
        <f t="shared" si="70"/>
        <v>0</v>
      </c>
      <c r="O169" s="58">
        <f t="shared" si="70"/>
        <v>0</v>
      </c>
      <c r="P169" s="58">
        <f t="shared" si="70"/>
        <v>0</v>
      </c>
      <c r="Q169" s="58">
        <f t="shared" si="70"/>
        <v>0</v>
      </c>
    </row>
    <row r="170" spans="1:17" ht="27.6" hidden="1" x14ac:dyDescent="0.25">
      <c r="A170" s="103"/>
      <c r="B170" s="103"/>
      <c r="C170" s="103"/>
      <c r="D170" s="10" t="s">
        <v>124</v>
      </c>
      <c r="E170" s="60">
        <f t="shared" ref="E170:E273" si="71">SUM(F170:Q170)</f>
        <v>0</v>
      </c>
      <c r="F170" s="60">
        <f t="shared" ref="F170:Q175" si="72">F254+F261</f>
        <v>0</v>
      </c>
      <c r="G170" s="60">
        <f t="shared" si="72"/>
        <v>0</v>
      </c>
      <c r="H170" s="60">
        <f t="shared" si="72"/>
        <v>0</v>
      </c>
      <c r="I170" s="60">
        <f t="shared" si="72"/>
        <v>0</v>
      </c>
      <c r="J170" s="60">
        <f t="shared" si="72"/>
        <v>0</v>
      </c>
      <c r="K170" s="60">
        <f t="shared" si="72"/>
        <v>0</v>
      </c>
      <c r="L170" s="60">
        <f t="shared" si="72"/>
        <v>0</v>
      </c>
      <c r="M170" s="60">
        <f t="shared" si="72"/>
        <v>0</v>
      </c>
      <c r="N170" s="60">
        <f t="shared" si="72"/>
        <v>0</v>
      </c>
      <c r="O170" s="60">
        <f t="shared" si="72"/>
        <v>0</v>
      </c>
      <c r="P170" s="60">
        <f t="shared" si="72"/>
        <v>0</v>
      </c>
      <c r="Q170" s="60">
        <f t="shared" si="72"/>
        <v>0</v>
      </c>
    </row>
    <row r="171" spans="1:17" ht="41.4" hidden="1" x14ac:dyDescent="0.25">
      <c r="A171" s="103"/>
      <c r="B171" s="103"/>
      <c r="C171" s="103"/>
      <c r="D171" s="10" t="s">
        <v>125</v>
      </c>
      <c r="E171" s="60">
        <f t="shared" si="71"/>
        <v>0</v>
      </c>
      <c r="F171" s="60">
        <f t="shared" si="72"/>
        <v>0</v>
      </c>
      <c r="G171" s="60">
        <f t="shared" si="72"/>
        <v>0</v>
      </c>
      <c r="H171" s="60">
        <f t="shared" si="72"/>
        <v>0</v>
      </c>
      <c r="I171" s="60">
        <f t="shared" si="72"/>
        <v>0</v>
      </c>
      <c r="J171" s="60">
        <f t="shared" si="72"/>
        <v>0</v>
      </c>
      <c r="K171" s="60">
        <f t="shared" si="72"/>
        <v>0</v>
      </c>
      <c r="L171" s="60">
        <f t="shared" si="72"/>
        <v>0</v>
      </c>
      <c r="M171" s="60">
        <f t="shared" si="72"/>
        <v>0</v>
      </c>
      <c r="N171" s="60">
        <f t="shared" si="72"/>
        <v>0</v>
      </c>
      <c r="O171" s="60">
        <f t="shared" si="72"/>
        <v>0</v>
      </c>
      <c r="P171" s="60">
        <f t="shared" si="72"/>
        <v>0</v>
      </c>
      <c r="Q171" s="60">
        <f t="shared" si="72"/>
        <v>0</v>
      </c>
    </row>
    <row r="172" spans="1:17" ht="37.5" hidden="1" customHeight="1" x14ac:dyDescent="0.25">
      <c r="A172" s="103"/>
      <c r="B172" s="103"/>
      <c r="C172" s="103"/>
      <c r="D172" s="10" t="s">
        <v>126</v>
      </c>
      <c r="E172" s="60">
        <f t="shared" si="71"/>
        <v>0</v>
      </c>
      <c r="F172" s="60">
        <f t="shared" si="72"/>
        <v>0</v>
      </c>
      <c r="G172" s="60">
        <f t="shared" si="72"/>
        <v>0</v>
      </c>
      <c r="H172" s="60">
        <f t="shared" si="72"/>
        <v>0</v>
      </c>
      <c r="I172" s="60">
        <v>0</v>
      </c>
      <c r="J172" s="60">
        <f t="shared" si="72"/>
        <v>0</v>
      </c>
      <c r="K172" s="60">
        <f t="shared" si="72"/>
        <v>0</v>
      </c>
      <c r="L172" s="60">
        <f t="shared" si="72"/>
        <v>0</v>
      </c>
      <c r="M172" s="60">
        <f t="shared" si="72"/>
        <v>0</v>
      </c>
      <c r="N172" s="60">
        <f t="shared" si="72"/>
        <v>0</v>
      </c>
      <c r="O172" s="60">
        <f t="shared" si="72"/>
        <v>0</v>
      </c>
      <c r="P172" s="60">
        <f t="shared" si="72"/>
        <v>0</v>
      </c>
      <c r="Q172" s="60">
        <f t="shared" si="72"/>
        <v>0</v>
      </c>
    </row>
    <row r="173" spans="1:17" ht="55.2" hidden="1" x14ac:dyDescent="0.25">
      <c r="A173" s="103"/>
      <c r="B173" s="103"/>
      <c r="C173" s="103"/>
      <c r="D173" s="26" t="s">
        <v>127</v>
      </c>
      <c r="E173" s="64">
        <f t="shared" si="71"/>
        <v>0</v>
      </c>
      <c r="F173" s="60">
        <f t="shared" si="72"/>
        <v>0</v>
      </c>
      <c r="G173" s="60">
        <f t="shared" si="72"/>
        <v>0</v>
      </c>
      <c r="H173" s="60">
        <f t="shared" si="72"/>
        <v>0</v>
      </c>
      <c r="I173" s="60">
        <f>I257+I264</f>
        <v>0</v>
      </c>
      <c r="J173" s="60">
        <f t="shared" si="72"/>
        <v>0</v>
      </c>
      <c r="K173" s="60">
        <f t="shared" si="72"/>
        <v>0</v>
      </c>
      <c r="L173" s="60">
        <f t="shared" si="72"/>
        <v>0</v>
      </c>
      <c r="M173" s="60">
        <f t="shared" si="72"/>
        <v>0</v>
      </c>
      <c r="N173" s="60">
        <f t="shared" si="72"/>
        <v>0</v>
      </c>
      <c r="O173" s="60">
        <f t="shared" si="72"/>
        <v>0</v>
      </c>
      <c r="P173" s="60">
        <f t="shared" si="72"/>
        <v>0</v>
      </c>
      <c r="Q173" s="60">
        <f t="shared" si="72"/>
        <v>0</v>
      </c>
    </row>
    <row r="174" spans="1:17" ht="27.6" hidden="1" x14ac:dyDescent="0.25">
      <c r="A174" s="103"/>
      <c r="B174" s="103"/>
      <c r="C174" s="103"/>
      <c r="D174" s="26" t="s">
        <v>128</v>
      </c>
      <c r="E174" s="64">
        <f t="shared" si="71"/>
        <v>0</v>
      </c>
      <c r="F174" s="60">
        <f t="shared" si="72"/>
        <v>0</v>
      </c>
      <c r="G174" s="60">
        <f t="shared" si="72"/>
        <v>0</v>
      </c>
      <c r="H174" s="60">
        <f t="shared" si="72"/>
        <v>0</v>
      </c>
      <c r="I174" s="60">
        <f>I258+I265</f>
        <v>0</v>
      </c>
      <c r="J174" s="60">
        <f t="shared" si="72"/>
        <v>0</v>
      </c>
      <c r="K174" s="60">
        <f t="shared" si="72"/>
        <v>0</v>
      </c>
      <c r="L174" s="60">
        <f t="shared" si="72"/>
        <v>0</v>
      </c>
      <c r="M174" s="60">
        <f t="shared" si="72"/>
        <v>0</v>
      </c>
      <c r="N174" s="60">
        <f t="shared" si="72"/>
        <v>0</v>
      </c>
      <c r="O174" s="60">
        <f t="shared" si="72"/>
        <v>0</v>
      </c>
      <c r="P174" s="60">
        <f t="shared" si="72"/>
        <v>0</v>
      </c>
      <c r="Q174" s="60">
        <f t="shared" si="72"/>
        <v>0</v>
      </c>
    </row>
    <row r="175" spans="1:17" ht="37.5" hidden="1" customHeight="1" x14ac:dyDescent="0.25">
      <c r="A175" s="114"/>
      <c r="B175" s="114"/>
      <c r="C175" s="114"/>
      <c r="D175" s="26" t="s">
        <v>47</v>
      </c>
      <c r="E175" s="64">
        <f t="shared" si="71"/>
        <v>0</v>
      </c>
      <c r="F175" s="60">
        <f t="shared" si="72"/>
        <v>0</v>
      </c>
      <c r="G175" s="60">
        <f t="shared" si="72"/>
        <v>0</v>
      </c>
      <c r="H175" s="60">
        <f t="shared" si="72"/>
        <v>0</v>
      </c>
      <c r="I175" s="60">
        <f>I259+I266</f>
        <v>0</v>
      </c>
      <c r="J175" s="60">
        <f t="shared" si="72"/>
        <v>0</v>
      </c>
      <c r="K175" s="60">
        <f t="shared" si="72"/>
        <v>0</v>
      </c>
      <c r="L175" s="60">
        <f t="shared" si="72"/>
        <v>0</v>
      </c>
      <c r="M175" s="60">
        <f t="shared" si="72"/>
        <v>0</v>
      </c>
      <c r="N175" s="60">
        <f t="shared" si="72"/>
        <v>0</v>
      </c>
      <c r="O175" s="60">
        <f t="shared" si="72"/>
        <v>0</v>
      </c>
      <c r="P175" s="60">
        <f t="shared" si="72"/>
        <v>0</v>
      </c>
      <c r="Q175" s="60">
        <f t="shared" si="72"/>
        <v>0</v>
      </c>
    </row>
    <row r="176" spans="1:17" ht="15" hidden="1" customHeight="1" x14ac:dyDescent="0.25">
      <c r="A176" s="102" t="s">
        <v>82</v>
      </c>
      <c r="B176" s="102" t="s">
        <v>97</v>
      </c>
      <c r="C176" s="102" t="s">
        <v>80</v>
      </c>
      <c r="D176" s="54" t="s">
        <v>35</v>
      </c>
      <c r="E176" s="58">
        <f>E177+E178+E179+E180+E182</f>
        <v>0</v>
      </c>
      <c r="F176" s="58">
        <f>F177+F178+F179+F180+F182</f>
        <v>0</v>
      </c>
      <c r="G176" s="58">
        <f t="shared" ref="G176:Q176" si="73">G177+G178+G179+G180+G182</f>
        <v>0</v>
      </c>
      <c r="H176" s="58">
        <f t="shared" si="73"/>
        <v>0</v>
      </c>
      <c r="I176" s="58">
        <f t="shared" si="73"/>
        <v>0</v>
      </c>
      <c r="J176" s="58">
        <f t="shared" si="73"/>
        <v>0</v>
      </c>
      <c r="K176" s="58">
        <f t="shared" si="73"/>
        <v>0</v>
      </c>
      <c r="L176" s="58">
        <f t="shared" si="73"/>
        <v>0</v>
      </c>
      <c r="M176" s="58">
        <f t="shared" si="73"/>
        <v>0</v>
      </c>
      <c r="N176" s="58">
        <f t="shared" si="73"/>
        <v>0</v>
      </c>
      <c r="O176" s="58">
        <f t="shared" si="73"/>
        <v>0</v>
      </c>
      <c r="P176" s="58">
        <f t="shared" si="73"/>
        <v>0</v>
      </c>
      <c r="Q176" s="58">
        <f t="shared" si="73"/>
        <v>0</v>
      </c>
    </row>
    <row r="177" spans="1:17" hidden="1" x14ac:dyDescent="0.25">
      <c r="A177" s="103"/>
      <c r="B177" s="103"/>
      <c r="C177" s="103"/>
      <c r="D177" s="55" t="s">
        <v>9</v>
      </c>
      <c r="E177" s="60">
        <f t="shared" ref="E177:E182" si="74">SUM(F177:Q177)</f>
        <v>0</v>
      </c>
      <c r="F177" s="60">
        <v>0</v>
      </c>
      <c r="G177" s="60">
        <v>0</v>
      </c>
      <c r="H177" s="60">
        <v>0</v>
      </c>
      <c r="I177" s="60">
        <v>0</v>
      </c>
      <c r="J177" s="60">
        <v>0</v>
      </c>
      <c r="K177" s="60">
        <v>0</v>
      </c>
      <c r="L177" s="60">
        <v>0</v>
      </c>
      <c r="M177" s="60">
        <v>0</v>
      </c>
      <c r="N177" s="60">
        <v>0</v>
      </c>
      <c r="O177" s="60">
        <v>0</v>
      </c>
      <c r="P177" s="60">
        <v>0</v>
      </c>
      <c r="Q177" s="60">
        <v>0</v>
      </c>
    </row>
    <row r="178" spans="1:17" hidden="1" x14ac:dyDescent="0.25">
      <c r="A178" s="103"/>
      <c r="B178" s="103"/>
      <c r="C178" s="103"/>
      <c r="D178" s="55" t="s">
        <v>10</v>
      </c>
      <c r="E178" s="60">
        <f t="shared" si="74"/>
        <v>0</v>
      </c>
      <c r="F178" s="60">
        <v>0</v>
      </c>
      <c r="G178" s="60">
        <v>0</v>
      </c>
      <c r="H178" s="60">
        <v>0</v>
      </c>
      <c r="I178" s="60">
        <v>0</v>
      </c>
      <c r="J178" s="60">
        <v>0</v>
      </c>
      <c r="K178" s="60">
        <v>0</v>
      </c>
      <c r="L178" s="60">
        <v>0</v>
      </c>
      <c r="M178" s="60">
        <v>0</v>
      </c>
      <c r="N178" s="60">
        <v>0</v>
      </c>
      <c r="O178" s="60">
        <v>0</v>
      </c>
      <c r="P178" s="60">
        <v>0</v>
      </c>
      <c r="Q178" s="60">
        <v>0</v>
      </c>
    </row>
    <row r="179" spans="1:17" hidden="1" x14ac:dyDescent="0.25">
      <c r="A179" s="103"/>
      <c r="B179" s="103"/>
      <c r="C179" s="103"/>
      <c r="D179" s="55" t="s">
        <v>11</v>
      </c>
      <c r="E179" s="60">
        <f t="shared" si="74"/>
        <v>0</v>
      </c>
      <c r="F179" s="60">
        <v>0</v>
      </c>
      <c r="G179" s="60">
        <v>0</v>
      </c>
      <c r="H179" s="60">
        <v>0</v>
      </c>
      <c r="I179" s="60">
        <v>0</v>
      </c>
      <c r="J179" s="60">
        <v>0</v>
      </c>
      <c r="K179" s="60">
        <v>0</v>
      </c>
      <c r="L179" s="60">
        <v>0</v>
      </c>
      <c r="M179" s="60">
        <v>0</v>
      </c>
      <c r="N179" s="60">
        <v>0</v>
      </c>
      <c r="O179" s="60">
        <v>0</v>
      </c>
      <c r="P179" s="60">
        <v>0</v>
      </c>
      <c r="Q179" s="60">
        <v>0</v>
      </c>
    </row>
    <row r="180" spans="1:17" ht="55.2" hidden="1" x14ac:dyDescent="0.25">
      <c r="A180" s="103"/>
      <c r="B180" s="103"/>
      <c r="C180" s="103"/>
      <c r="D180" s="56" t="s">
        <v>48</v>
      </c>
      <c r="E180" s="64">
        <f t="shared" si="74"/>
        <v>0</v>
      </c>
      <c r="F180" s="60">
        <v>0</v>
      </c>
      <c r="G180" s="60">
        <v>0</v>
      </c>
      <c r="H180" s="60">
        <v>0</v>
      </c>
      <c r="I180" s="60">
        <v>0</v>
      </c>
      <c r="J180" s="60">
        <v>0</v>
      </c>
      <c r="K180" s="60">
        <v>0</v>
      </c>
      <c r="L180" s="60">
        <v>0</v>
      </c>
      <c r="M180" s="60">
        <v>0</v>
      </c>
      <c r="N180" s="60">
        <v>0</v>
      </c>
      <c r="O180" s="60">
        <v>0</v>
      </c>
      <c r="P180" s="60">
        <v>0</v>
      </c>
      <c r="Q180" s="60">
        <v>0</v>
      </c>
    </row>
    <row r="181" spans="1:17" ht="27.6" hidden="1" x14ac:dyDescent="0.25">
      <c r="A181" s="103"/>
      <c r="B181" s="103"/>
      <c r="C181" s="103"/>
      <c r="D181" s="56" t="s">
        <v>118</v>
      </c>
      <c r="E181" s="64">
        <f t="shared" si="74"/>
        <v>0</v>
      </c>
      <c r="F181" s="60">
        <v>0</v>
      </c>
      <c r="G181" s="60">
        <v>0</v>
      </c>
      <c r="H181" s="60">
        <v>0</v>
      </c>
      <c r="I181" s="60">
        <v>0</v>
      </c>
      <c r="J181" s="60">
        <v>0</v>
      </c>
      <c r="K181" s="60">
        <v>0</v>
      </c>
      <c r="L181" s="60">
        <v>0</v>
      </c>
      <c r="M181" s="60">
        <v>0</v>
      </c>
      <c r="N181" s="60">
        <v>0</v>
      </c>
      <c r="O181" s="60">
        <v>0</v>
      </c>
      <c r="P181" s="60">
        <v>0</v>
      </c>
      <c r="Q181" s="60">
        <v>0</v>
      </c>
    </row>
    <row r="182" spans="1:17" ht="27.6" hidden="1" x14ac:dyDescent="0.25">
      <c r="A182" s="114"/>
      <c r="B182" s="114"/>
      <c r="C182" s="114"/>
      <c r="D182" s="56" t="s">
        <v>119</v>
      </c>
      <c r="E182" s="64">
        <f t="shared" si="74"/>
        <v>0</v>
      </c>
      <c r="F182" s="60">
        <v>0</v>
      </c>
      <c r="G182" s="60">
        <v>0</v>
      </c>
      <c r="H182" s="60">
        <v>0</v>
      </c>
      <c r="I182" s="60">
        <v>0</v>
      </c>
      <c r="J182" s="60">
        <v>0</v>
      </c>
      <c r="K182" s="60">
        <v>0</v>
      </c>
      <c r="L182" s="60">
        <v>0</v>
      </c>
      <c r="M182" s="60">
        <v>0</v>
      </c>
      <c r="N182" s="60">
        <v>0</v>
      </c>
      <c r="O182" s="60">
        <v>0</v>
      </c>
      <c r="P182" s="60">
        <v>0</v>
      </c>
      <c r="Q182" s="60">
        <v>0</v>
      </c>
    </row>
    <row r="183" spans="1:17" ht="15" hidden="1" customHeight="1" x14ac:dyDescent="0.25">
      <c r="A183" s="102" t="s">
        <v>83</v>
      </c>
      <c r="B183" s="102" t="s">
        <v>98</v>
      </c>
      <c r="C183" s="102" t="s">
        <v>80</v>
      </c>
      <c r="D183" s="54" t="s">
        <v>35</v>
      </c>
      <c r="E183" s="58">
        <f>E184+E185+E186+E187+E189</f>
        <v>0</v>
      </c>
      <c r="F183" s="58">
        <f>F184+F185+F186+F187+F189</f>
        <v>0</v>
      </c>
      <c r="G183" s="58">
        <f t="shared" ref="G183:Q183" si="75">G184+G185+G186+G187+G189</f>
        <v>0</v>
      </c>
      <c r="H183" s="58">
        <f t="shared" si="75"/>
        <v>0</v>
      </c>
      <c r="I183" s="58">
        <f t="shared" si="75"/>
        <v>0</v>
      </c>
      <c r="J183" s="58">
        <f t="shared" si="75"/>
        <v>0</v>
      </c>
      <c r="K183" s="58">
        <f t="shared" si="75"/>
        <v>0</v>
      </c>
      <c r="L183" s="58">
        <f t="shared" si="75"/>
        <v>0</v>
      </c>
      <c r="M183" s="58">
        <f t="shared" si="75"/>
        <v>0</v>
      </c>
      <c r="N183" s="58">
        <f t="shared" si="75"/>
        <v>0</v>
      </c>
      <c r="O183" s="58">
        <f t="shared" si="75"/>
        <v>0</v>
      </c>
      <c r="P183" s="58">
        <f t="shared" si="75"/>
        <v>0</v>
      </c>
      <c r="Q183" s="58">
        <f t="shared" si="75"/>
        <v>0</v>
      </c>
    </row>
    <row r="184" spans="1:17" hidden="1" x14ac:dyDescent="0.25">
      <c r="A184" s="103"/>
      <c r="B184" s="103"/>
      <c r="C184" s="103"/>
      <c r="D184" s="55" t="s">
        <v>9</v>
      </c>
      <c r="E184" s="60">
        <f t="shared" ref="E184:E189" si="76">SUM(F184:Q184)</f>
        <v>0</v>
      </c>
      <c r="F184" s="60">
        <v>0</v>
      </c>
      <c r="G184" s="60">
        <v>0</v>
      </c>
      <c r="H184" s="60">
        <v>0</v>
      </c>
      <c r="I184" s="60">
        <v>0</v>
      </c>
      <c r="J184" s="60">
        <v>0</v>
      </c>
      <c r="K184" s="60">
        <v>0</v>
      </c>
      <c r="L184" s="60">
        <v>0</v>
      </c>
      <c r="M184" s="60">
        <v>0</v>
      </c>
      <c r="N184" s="60">
        <v>0</v>
      </c>
      <c r="O184" s="60">
        <v>0</v>
      </c>
      <c r="P184" s="60">
        <v>0</v>
      </c>
      <c r="Q184" s="60">
        <v>0</v>
      </c>
    </row>
    <row r="185" spans="1:17" hidden="1" x14ac:dyDescent="0.25">
      <c r="A185" s="103"/>
      <c r="B185" s="103"/>
      <c r="C185" s="103"/>
      <c r="D185" s="55" t="s">
        <v>10</v>
      </c>
      <c r="E185" s="60">
        <f t="shared" si="76"/>
        <v>0</v>
      </c>
      <c r="F185" s="60">
        <v>0</v>
      </c>
      <c r="G185" s="60">
        <v>0</v>
      </c>
      <c r="H185" s="60">
        <v>0</v>
      </c>
      <c r="I185" s="60">
        <v>0</v>
      </c>
      <c r="J185" s="60">
        <v>0</v>
      </c>
      <c r="K185" s="60">
        <v>0</v>
      </c>
      <c r="L185" s="60">
        <v>0</v>
      </c>
      <c r="M185" s="60">
        <v>0</v>
      </c>
      <c r="N185" s="60">
        <v>0</v>
      </c>
      <c r="O185" s="60">
        <v>0</v>
      </c>
      <c r="P185" s="60">
        <v>0</v>
      </c>
      <c r="Q185" s="60">
        <v>0</v>
      </c>
    </row>
    <row r="186" spans="1:17" hidden="1" x14ac:dyDescent="0.25">
      <c r="A186" s="103"/>
      <c r="B186" s="103"/>
      <c r="C186" s="103"/>
      <c r="D186" s="55" t="s">
        <v>11</v>
      </c>
      <c r="E186" s="60">
        <f t="shared" si="76"/>
        <v>0</v>
      </c>
      <c r="F186" s="60">
        <v>0</v>
      </c>
      <c r="G186" s="60">
        <v>0</v>
      </c>
      <c r="H186" s="60">
        <v>0</v>
      </c>
      <c r="I186" s="60">
        <v>0</v>
      </c>
      <c r="J186" s="60">
        <v>0</v>
      </c>
      <c r="K186" s="60">
        <v>0</v>
      </c>
      <c r="L186" s="60">
        <v>0</v>
      </c>
      <c r="M186" s="60">
        <v>0</v>
      </c>
      <c r="N186" s="60">
        <v>0</v>
      </c>
      <c r="O186" s="60">
        <v>0</v>
      </c>
      <c r="P186" s="60">
        <v>0</v>
      </c>
      <c r="Q186" s="60">
        <v>0</v>
      </c>
    </row>
    <row r="187" spans="1:17" ht="55.2" hidden="1" x14ac:dyDescent="0.25">
      <c r="A187" s="103"/>
      <c r="B187" s="103"/>
      <c r="C187" s="103"/>
      <c r="D187" s="56" t="s">
        <v>48</v>
      </c>
      <c r="E187" s="64">
        <f t="shared" si="76"/>
        <v>0</v>
      </c>
      <c r="F187" s="60">
        <v>0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  <c r="O187" s="60">
        <v>0</v>
      </c>
      <c r="P187" s="60">
        <v>0</v>
      </c>
      <c r="Q187" s="60">
        <v>0</v>
      </c>
    </row>
    <row r="188" spans="1:17" ht="27.6" hidden="1" x14ac:dyDescent="0.25">
      <c r="A188" s="103"/>
      <c r="B188" s="103"/>
      <c r="C188" s="103"/>
      <c r="D188" s="56" t="s">
        <v>117</v>
      </c>
      <c r="E188" s="64">
        <f t="shared" si="76"/>
        <v>0</v>
      </c>
      <c r="F188" s="60">
        <v>0</v>
      </c>
      <c r="G188" s="60">
        <v>0</v>
      </c>
      <c r="H188" s="60">
        <v>0</v>
      </c>
      <c r="I188" s="60">
        <v>0</v>
      </c>
      <c r="J188" s="60">
        <v>0</v>
      </c>
      <c r="K188" s="60">
        <v>0</v>
      </c>
      <c r="L188" s="60">
        <v>0</v>
      </c>
      <c r="M188" s="60">
        <v>0</v>
      </c>
      <c r="N188" s="60">
        <v>0</v>
      </c>
      <c r="O188" s="60">
        <v>0</v>
      </c>
      <c r="P188" s="60">
        <v>0</v>
      </c>
      <c r="Q188" s="60">
        <v>0</v>
      </c>
    </row>
    <row r="189" spans="1:17" ht="51" hidden="1" customHeight="1" x14ac:dyDescent="0.25">
      <c r="A189" s="114"/>
      <c r="B189" s="114"/>
      <c r="C189" s="114"/>
      <c r="D189" s="56" t="s">
        <v>119</v>
      </c>
      <c r="E189" s="64">
        <f t="shared" si="76"/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</row>
    <row r="190" spans="1:17" ht="15" hidden="1" customHeight="1" x14ac:dyDescent="0.25">
      <c r="A190" s="102" t="s">
        <v>86</v>
      </c>
      <c r="B190" s="102" t="s">
        <v>99</v>
      </c>
      <c r="C190" s="102" t="s">
        <v>80</v>
      </c>
      <c r="D190" s="54" t="s">
        <v>35</v>
      </c>
      <c r="E190" s="58">
        <f>E191+E192+E193+E194+E196</f>
        <v>0</v>
      </c>
      <c r="F190" s="58">
        <f>F191+F192+F193+F194+F196</f>
        <v>0</v>
      </c>
      <c r="G190" s="58">
        <f t="shared" ref="G190:Q190" si="77">G191+G192+G193+G194+G196</f>
        <v>0</v>
      </c>
      <c r="H190" s="58">
        <f t="shared" si="77"/>
        <v>0</v>
      </c>
      <c r="I190" s="58">
        <f t="shared" si="77"/>
        <v>0</v>
      </c>
      <c r="J190" s="58">
        <f t="shared" si="77"/>
        <v>0</v>
      </c>
      <c r="K190" s="58">
        <f t="shared" si="77"/>
        <v>0</v>
      </c>
      <c r="L190" s="58">
        <f t="shared" si="77"/>
        <v>0</v>
      </c>
      <c r="M190" s="58">
        <f t="shared" si="77"/>
        <v>0</v>
      </c>
      <c r="N190" s="58">
        <f t="shared" si="77"/>
        <v>0</v>
      </c>
      <c r="O190" s="58">
        <f t="shared" si="77"/>
        <v>0</v>
      </c>
      <c r="P190" s="58">
        <f t="shared" si="77"/>
        <v>0</v>
      </c>
      <c r="Q190" s="58">
        <f t="shared" si="77"/>
        <v>0</v>
      </c>
    </row>
    <row r="191" spans="1:17" hidden="1" x14ac:dyDescent="0.25">
      <c r="A191" s="103"/>
      <c r="B191" s="103"/>
      <c r="C191" s="103"/>
      <c r="D191" s="55" t="s">
        <v>9</v>
      </c>
      <c r="E191" s="60">
        <f t="shared" ref="E191:E196" si="78">SUM(F191:Q191)</f>
        <v>0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60">
        <v>0</v>
      </c>
      <c r="P191" s="60">
        <v>0</v>
      </c>
      <c r="Q191" s="60">
        <v>0</v>
      </c>
    </row>
    <row r="192" spans="1:17" hidden="1" x14ac:dyDescent="0.25">
      <c r="A192" s="103"/>
      <c r="B192" s="103"/>
      <c r="C192" s="103"/>
      <c r="D192" s="55" t="s">
        <v>10</v>
      </c>
      <c r="E192" s="60">
        <f t="shared" si="78"/>
        <v>0</v>
      </c>
      <c r="F192" s="60"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0</v>
      </c>
      <c r="N192" s="60">
        <v>0</v>
      </c>
      <c r="O192" s="60">
        <v>0</v>
      </c>
      <c r="P192" s="60">
        <v>0</v>
      </c>
      <c r="Q192" s="60">
        <v>0</v>
      </c>
    </row>
    <row r="193" spans="1:17" hidden="1" x14ac:dyDescent="0.25">
      <c r="A193" s="103"/>
      <c r="B193" s="103"/>
      <c r="C193" s="103"/>
      <c r="D193" s="55" t="s">
        <v>11</v>
      </c>
      <c r="E193" s="60">
        <f t="shared" si="78"/>
        <v>0</v>
      </c>
      <c r="F193" s="60">
        <v>0</v>
      </c>
      <c r="G193" s="60">
        <v>0</v>
      </c>
      <c r="H193" s="60">
        <v>0</v>
      </c>
      <c r="I193" s="60">
        <v>0</v>
      </c>
      <c r="J193" s="60">
        <v>0</v>
      </c>
      <c r="K193" s="60">
        <v>0</v>
      </c>
      <c r="L193" s="60">
        <v>0</v>
      </c>
      <c r="M193" s="60">
        <v>0</v>
      </c>
      <c r="N193" s="60">
        <v>0</v>
      </c>
      <c r="O193" s="60">
        <v>0</v>
      </c>
      <c r="P193" s="60">
        <v>0</v>
      </c>
      <c r="Q193" s="60">
        <v>0</v>
      </c>
    </row>
    <row r="194" spans="1:17" ht="55.2" hidden="1" x14ac:dyDescent="0.25">
      <c r="A194" s="103"/>
      <c r="B194" s="103"/>
      <c r="C194" s="103"/>
      <c r="D194" s="56" t="s">
        <v>48</v>
      </c>
      <c r="E194" s="64">
        <f t="shared" si="78"/>
        <v>0</v>
      </c>
      <c r="F194" s="60">
        <v>0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0</v>
      </c>
      <c r="N194" s="60">
        <v>0</v>
      </c>
      <c r="O194" s="60">
        <v>0</v>
      </c>
      <c r="P194" s="60">
        <v>0</v>
      </c>
      <c r="Q194" s="60">
        <v>0</v>
      </c>
    </row>
    <row r="195" spans="1:17" ht="27.6" hidden="1" x14ac:dyDescent="0.25">
      <c r="A195" s="103"/>
      <c r="B195" s="103"/>
      <c r="C195" s="103"/>
      <c r="D195" s="56" t="s">
        <v>117</v>
      </c>
      <c r="E195" s="64">
        <f t="shared" si="78"/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0">
        <v>0</v>
      </c>
      <c r="O195" s="60">
        <v>0</v>
      </c>
      <c r="P195" s="60">
        <v>0</v>
      </c>
      <c r="Q195" s="60">
        <v>0</v>
      </c>
    </row>
    <row r="196" spans="1:17" ht="27.6" hidden="1" x14ac:dyDescent="0.25">
      <c r="A196" s="114"/>
      <c r="B196" s="114"/>
      <c r="C196" s="114"/>
      <c r="D196" s="56" t="s">
        <v>119</v>
      </c>
      <c r="E196" s="64">
        <f t="shared" si="78"/>
        <v>0</v>
      </c>
      <c r="F196" s="60">
        <v>0</v>
      </c>
      <c r="G196" s="60">
        <v>0</v>
      </c>
      <c r="H196" s="60">
        <v>0</v>
      </c>
      <c r="I196" s="60">
        <v>0</v>
      </c>
      <c r="J196" s="60">
        <v>0</v>
      </c>
      <c r="K196" s="60">
        <v>0</v>
      </c>
      <c r="L196" s="60">
        <v>0</v>
      </c>
      <c r="M196" s="60">
        <v>0</v>
      </c>
      <c r="N196" s="60">
        <v>0</v>
      </c>
      <c r="O196" s="60">
        <v>0</v>
      </c>
      <c r="P196" s="60">
        <v>0</v>
      </c>
      <c r="Q196" s="60">
        <v>0</v>
      </c>
    </row>
    <row r="197" spans="1:17" ht="15" hidden="1" customHeight="1" x14ac:dyDescent="0.25">
      <c r="A197" s="102" t="s">
        <v>87</v>
      </c>
      <c r="B197" s="123" t="s">
        <v>100</v>
      </c>
      <c r="C197" s="102" t="s">
        <v>80</v>
      </c>
      <c r="D197" s="54" t="s">
        <v>35</v>
      </c>
      <c r="E197" s="58">
        <f>E198+E199+E200+E201+E203</f>
        <v>0</v>
      </c>
      <c r="F197" s="58">
        <f>F198+F199+F200+F201+F203</f>
        <v>0</v>
      </c>
      <c r="G197" s="58">
        <f t="shared" ref="G197:Q197" si="79">G198+G199+G200+G201+G203</f>
        <v>0</v>
      </c>
      <c r="H197" s="58">
        <f t="shared" si="79"/>
        <v>0</v>
      </c>
      <c r="I197" s="58">
        <f t="shared" si="79"/>
        <v>0</v>
      </c>
      <c r="J197" s="58">
        <f t="shared" si="79"/>
        <v>0</v>
      </c>
      <c r="K197" s="58">
        <f t="shared" si="79"/>
        <v>0</v>
      </c>
      <c r="L197" s="58">
        <f t="shared" si="79"/>
        <v>0</v>
      </c>
      <c r="M197" s="58">
        <f t="shared" si="79"/>
        <v>0</v>
      </c>
      <c r="N197" s="58">
        <f t="shared" si="79"/>
        <v>0</v>
      </c>
      <c r="O197" s="58">
        <f t="shared" si="79"/>
        <v>0</v>
      </c>
      <c r="P197" s="58">
        <f t="shared" si="79"/>
        <v>0</v>
      </c>
      <c r="Q197" s="58">
        <f t="shared" si="79"/>
        <v>0</v>
      </c>
    </row>
    <row r="198" spans="1:17" hidden="1" x14ac:dyDescent="0.25">
      <c r="A198" s="103"/>
      <c r="B198" s="124"/>
      <c r="C198" s="103"/>
      <c r="D198" s="55" t="s">
        <v>9</v>
      </c>
      <c r="E198" s="60">
        <f t="shared" ref="E198:E203" si="80">SUM(F198:Q198)</f>
        <v>0</v>
      </c>
      <c r="F198" s="60">
        <v>0</v>
      </c>
      <c r="G198" s="60">
        <v>0</v>
      </c>
      <c r="H198" s="60">
        <v>0</v>
      </c>
      <c r="I198" s="60">
        <v>0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  <c r="O198" s="60">
        <v>0</v>
      </c>
      <c r="P198" s="60">
        <v>0</v>
      </c>
      <c r="Q198" s="60">
        <v>0</v>
      </c>
    </row>
    <row r="199" spans="1:17" hidden="1" x14ac:dyDescent="0.25">
      <c r="A199" s="103"/>
      <c r="B199" s="124"/>
      <c r="C199" s="103"/>
      <c r="D199" s="55" t="s">
        <v>10</v>
      </c>
      <c r="E199" s="60">
        <f t="shared" si="80"/>
        <v>0</v>
      </c>
      <c r="F199" s="60">
        <v>0</v>
      </c>
      <c r="G199" s="60">
        <v>0</v>
      </c>
      <c r="H199" s="60">
        <v>0</v>
      </c>
      <c r="I199" s="60">
        <v>0</v>
      </c>
      <c r="J199" s="60">
        <v>0</v>
      </c>
      <c r="K199" s="60">
        <v>0</v>
      </c>
      <c r="L199" s="60">
        <v>0</v>
      </c>
      <c r="M199" s="60">
        <v>0</v>
      </c>
      <c r="N199" s="60">
        <v>0</v>
      </c>
      <c r="O199" s="60">
        <v>0</v>
      </c>
      <c r="P199" s="60">
        <v>0</v>
      </c>
      <c r="Q199" s="60">
        <v>0</v>
      </c>
    </row>
    <row r="200" spans="1:17" hidden="1" x14ac:dyDescent="0.25">
      <c r="A200" s="103"/>
      <c r="B200" s="124"/>
      <c r="C200" s="103"/>
      <c r="D200" s="55" t="s">
        <v>11</v>
      </c>
      <c r="E200" s="60">
        <f t="shared" si="80"/>
        <v>0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0">
        <v>0</v>
      </c>
      <c r="L200" s="60">
        <v>0</v>
      </c>
      <c r="M200" s="60">
        <v>0</v>
      </c>
      <c r="N200" s="60">
        <v>0</v>
      </c>
      <c r="O200" s="60">
        <v>0</v>
      </c>
      <c r="P200" s="60">
        <v>0</v>
      </c>
      <c r="Q200" s="60">
        <v>0</v>
      </c>
    </row>
    <row r="201" spans="1:17" ht="55.2" hidden="1" x14ac:dyDescent="0.25">
      <c r="A201" s="103"/>
      <c r="B201" s="124"/>
      <c r="C201" s="103"/>
      <c r="D201" s="56" t="s">
        <v>48</v>
      </c>
      <c r="E201" s="64">
        <f t="shared" si="80"/>
        <v>0</v>
      </c>
      <c r="F201" s="60">
        <v>0</v>
      </c>
      <c r="G201" s="60">
        <v>0</v>
      </c>
      <c r="H201" s="60">
        <v>0</v>
      </c>
      <c r="I201" s="60">
        <v>0</v>
      </c>
      <c r="J201" s="60">
        <v>0</v>
      </c>
      <c r="K201" s="60">
        <v>0</v>
      </c>
      <c r="L201" s="60">
        <v>0</v>
      </c>
      <c r="M201" s="60">
        <v>0</v>
      </c>
      <c r="N201" s="60">
        <v>0</v>
      </c>
      <c r="O201" s="60">
        <v>0</v>
      </c>
      <c r="P201" s="60">
        <v>0</v>
      </c>
      <c r="Q201" s="60">
        <v>0</v>
      </c>
    </row>
    <row r="202" spans="1:17" ht="27.6" hidden="1" x14ac:dyDescent="0.25">
      <c r="A202" s="103"/>
      <c r="B202" s="124"/>
      <c r="C202" s="103"/>
      <c r="D202" s="56" t="s">
        <v>117</v>
      </c>
      <c r="E202" s="64">
        <f t="shared" si="80"/>
        <v>0</v>
      </c>
      <c r="F202" s="60">
        <v>0</v>
      </c>
      <c r="G202" s="60">
        <v>0</v>
      </c>
      <c r="H202" s="60">
        <v>0</v>
      </c>
      <c r="I202" s="60">
        <v>0</v>
      </c>
      <c r="J202" s="60">
        <v>0</v>
      </c>
      <c r="K202" s="60">
        <v>0</v>
      </c>
      <c r="L202" s="60">
        <v>0</v>
      </c>
      <c r="M202" s="60">
        <v>0</v>
      </c>
      <c r="N202" s="60">
        <v>0</v>
      </c>
      <c r="O202" s="60">
        <v>0</v>
      </c>
      <c r="P202" s="60">
        <v>0</v>
      </c>
      <c r="Q202" s="60">
        <v>0</v>
      </c>
    </row>
    <row r="203" spans="1:17" ht="27.6" hidden="1" x14ac:dyDescent="0.25">
      <c r="A203" s="114"/>
      <c r="B203" s="125"/>
      <c r="C203" s="114"/>
      <c r="D203" s="56" t="s">
        <v>119</v>
      </c>
      <c r="E203" s="64">
        <f t="shared" si="80"/>
        <v>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  <c r="L203" s="60">
        <v>0</v>
      </c>
      <c r="M203" s="60">
        <v>0</v>
      </c>
      <c r="N203" s="60">
        <v>0</v>
      </c>
      <c r="O203" s="60">
        <v>0</v>
      </c>
      <c r="P203" s="60">
        <v>0</v>
      </c>
      <c r="Q203" s="60">
        <v>0</v>
      </c>
    </row>
    <row r="204" spans="1:17" ht="15" hidden="1" customHeight="1" x14ac:dyDescent="0.25">
      <c r="A204" s="102" t="s">
        <v>88</v>
      </c>
      <c r="B204" s="123" t="s">
        <v>101</v>
      </c>
      <c r="C204" s="102" t="s">
        <v>80</v>
      </c>
      <c r="D204" s="54" t="s">
        <v>35</v>
      </c>
      <c r="E204" s="58">
        <f>E205+E206+E207+E208+E210</f>
        <v>0</v>
      </c>
      <c r="F204" s="58">
        <f>F205+F206+F207+F208+F210</f>
        <v>0</v>
      </c>
      <c r="G204" s="58">
        <f t="shared" ref="G204:Q204" si="81">G205+G206+G207+G208+G210</f>
        <v>0</v>
      </c>
      <c r="H204" s="58">
        <f t="shared" si="81"/>
        <v>0</v>
      </c>
      <c r="I204" s="58">
        <f t="shared" si="81"/>
        <v>0</v>
      </c>
      <c r="J204" s="58">
        <f t="shared" si="81"/>
        <v>0</v>
      </c>
      <c r="K204" s="58">
        <f t="shared" si="81"/>
        <v>0</v>
      </c>
      <c r="L204" s="58">
        <f t="shared" si="81"/>
        <v>0</v>
      </c>
      <c r="M204" s="58">
        <f t="shared" si="81"/>
        <v>0</v>
      </c>
      <c r="N204" s="58">
        <f t="shared" si="81"/>
        <v>0</v>
      </c>
      <c r="O204" s="58">
        <f t="shared" si="81"/>
        <v>0</v>
      </c>
      <c r="P204" s="58">
        <f t="shared" si="81"/>
        <v>0</v>
      </c>
      <c r="Q204" s="58">
        <f t="shared" si="81"/>
        <v>0</v>
      </c>
    </row>
    <row r="205" spans="1:17" hidden="1" x14ac:dyDescent="0.25">
      <c r="A205" s="103"/>
      <c r="B205" s="124"/>
      <c r="C205" s="103"/>
      <c r="D205" s="55" t="s">
        <v>9</v>
      </c>
      <c r="E205" s="60">
        <f t="shared" ref="E205:E210" si="82">SUM(F205:Q205)</f>
        <v>0</v>
      </c>
      <c r="F205" s="60">
        <v>0</v>
      </c>
      <c r="G205" s="60">
        <v>0</v>
      </c>
      <c r="H205" s="60">
        <v>0</v>
      </c>
      <c r="I205" s="60">
        <v>0</v>
      </c>
      <c r="J205" s="60">
        <v>0</v>
      </c>
      <c r="K205" s="60">
        <v>0</v>
      </c>
      <c r="L205" s="60">
        <v>0</v>
      </c>
      <c r="M205" s="60">
        <v>0</v>
      </c>
      <c r="N205" s="60">
        <v>0</v>
      </c>
      <c r="O205" s="60">
        <v>0</v>
      </c>
      <c r="P205" s="60">
        <v>0</v>
      </c>
      <c r="Q205" s="60">
        <v>0</v>
      </c>
    </row>
    <row r="206" spans="1:17" hidden="1" x14ac:dyDescent="0.25">
      <c r="A206" s="103"/>
      <c r="B206" s="124"/>
      <c r="C206" s="103"/>
      <c r="D206" s="55" t="s">
        <v>10</v>
      </c>
      <c r="E206" s="60">
        <f t="shared" si="82"/>
        <v>0</v>
      </c>
      <c r="F206" s="60">
        <v>0</v>
      </c>
      <c r="G206" s="60">
        <v>0</v>
      </c>
      <c r="H206" s="60">
        <v>0</v>
      </c>
      <c r="I206" s="60">
        <v>0</v>
      </c>
      <c r="J206" s="60">
        <v>0</v>
      </c>
      <c r="K206" s="60">
        <v>0</v>
      </c>
      <c r="L206" s="60">
        <v>0</v>
      </c>
      <c r="M206" s="60">
        <v>0</v>
      </c>
      <c r="N206" s="60">
        <v>0</v>
      </c>
      <c r="O206" s="60">
        <v>0</v>
      </c>
      <c r="P206" s="60">
        <v>0</v>
      </c>
      <c r="Q206" s="60">
        <v>0</v>
      </c>
    </row>
    <row r="207" spans="1:17" hidden="1" x14ac:dyDescent="0.25">
      <c r="A207" s="103"/>
      <c r="B207" s="124"/>
      <c r="C207" s="103"/>
      <c r="D207" s="55" t="s">
        <v>11</v>
      </c>
      <c r="E207" s="60">
        <f t="shared" si="82"/>
        <v>0</v>
      </c>
      <c r="F207" s="60">
        <v>0</v>
      </c>
      <c r="G207" s="60">
        <v>0</v>
      </c>
      <c r="H207" s="60">
        <v>0</v>
      </c>
      <c r="I207" s="60">
        <v>0</v>
      </c>
      <c r="J207" s="60">
        <v>0</v>
      </c>
      <c r="K207" s="60">
        <v>0</v>
      </c>
      <c r="L207" s="60">
        <v>0</v>
      </c>
      <c r="M207" s="60">
        <v>0</v>
      </c>
      <c r="N207" s="60">
        <v>0</v>
      </c>
      <c r="O207" s="60">
        <v>0</v>
      </c>
      <c r="P207" s="60">
        <v>0</v>
      </c>
      <c r="Q207" s="60">
        <v>0</v>
      </c>
    </row>
    <row r="208" spans="1:17" ht="55.2" hidden="1" x14ac:dyDescent="0.25">
      <c r="A208" s="103"/>
      <c r="B208" s="124"/>
      <c r="C208" s="103"/>
      <c r="D208" s="56" t="s">
        <v>48</v>
      </c>
      <c r="E208" s="64">
        <f t="shared" si="82"/>
        <v>0</v>
      </c>
      <c r="F208" s="60">
        <v>0</v>
      </c>
      <c r="G208" s="60">
        <v>0</v>
      </c>
      <c r="H208" s="60">
        <v>0</v>
      </c>
      <c r="I208" s="60">
        <v>0</v>
      </c>
      <c r="J208" s="60">
        <v>0</v>
      </c>
      <c r="K208" s="60">
        <v>0</v>
      </c>
      <c r="L208" s="60">
        <v>0</v>
      </c>
      <c r="M208" s="60">
        <v>0</v>
      </c>
      <c r="N208" s="60">
        <v>0</v>
      </c>
      <c r="O208" s="60">
        <v>0</v>
      </c>
      <c r="P208" s="60">
        <v>0</v>
      </c>
      <c r="Q208" s="60">
        <v>0</v>
      </c>
    </row>
    <row r="209" spans="1:17" ht="27.6" hidden="1" x14ac:dyDescent="0.25">
      <c r="A209" s="103"/>
      <c r="B209" s="124"/>
      <c r="C209" s="103"/>
      <c r="D209" s="56" t="s">
        <v>117</v>
      </c>
      <c r="E209" s="64">
        <f t="shared" si="82"/>
        <v>0</v>
      </c>
      <c r="F209" s="60">
        <v>0</v>
      </c>
      <c r="G209" s="60">
        <v>0</v>
      </c>
      <c r="H209" s="60">
        <v>0</v>
      </c>
      <c r="I209" s="60">
        <v>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  <c r="O209" s="60">
        <v>0</v>
      </c>
      <c r="P209" s="60">
        <v>0</v>
      </c>
      <c r="Q209" s="60">
        <v>0</v>
      </c>
    </row>
    <row r="210" spans="1:17" ht="73.5" hidden="1" customHeight="1" x14ac:dyDescent="0.25">
      <c r="A210" s="114"/>
      <c r="B210" s="125"/>
      <c r="C210" s="114"/>
      <c r="D210" s="56" t="s">
        <v>119</v>
      </c>
      <c r="E210" s="64">
        <f t="shared" si="82"/>
        <v>0</v>
      </c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60">
        <v>0</v>
      </c>
      <c r="L210" s="60">
        <v>0</v>
      </c>
      <c r="M210" s="60">
        <v>0</v>
      </c>
      <c r="N210" s="60">
        <v>0</v>
      </c>
      <c r="O210" s="60">
        <v>0</v>
      </c>
      <c r="P210" s="60">
        <v>0</v>
      </c>
      <c r="Q210" s="60">
        <v>0</v>
      </c>
    </row>
    <row r="211" spans="1:17" ht="15" hidden="1" customHeight="1" x14ac:dyDescent="0.25">
      <c r="A211" s="102" t="s">
        <v>89</v>
      </c>
      <c r="B211" s="123" t="s">
        <v>102</v>
      </c>
      <c r="C211" s="102" t="s">
        <v>80</v>
      </c>
      <c r="D211" s="54" t="s">
        <v>35</v>
      </c>
      <c r="E211" s="58">
        <f>E212+E213+E214+E215+E217</f>
        <v>0</v>
      </c>
      <c r="F211" s="58">
        <f>F212+F213+F214+F215+F217</f>
        <v>0</v>
      </c>
      <c r="G211" s="58">
        <f t="shared" ref="G211:Q211" si="83">G212+G213+G214+G215+G217</f>
        <v>0</v>
      </c>
      <c r="H211" s="58">
        <f t="shared" si="83"/>
        <v>0</v>
      </c>
      <c r="I211" s="58">
        <f t="shared" si="83"/>
        <v>0</v>
      </c>
      <c r="J211" s="58">
        <f t="shared" si="83"/>
        <v>0</v>
      </c>
      <c r="K211" s="58">
        <f t="shared" si="83"/>
        <v>0</v>
      </c>
      <c r="L211" s="58">
        <f t="shared" si="83"/>
        <v>0</v>
      </c>
      <c r="M211" s="58">
        <f t="shared" si="83"/>
        <v>0</v>
      </c>
      <c r="N211" s="58">
        <f t="shared" si="83"/>
        <v>0</v>
      </c>
      <c r="O211" s="58">
        <f t="shared" si="83"/>
        <v>0</v>
      </c>
      <c r="P211" s="58">
        <f t="shared" si="83"/>
        <v>0</v>
      </c>
      <c r="Q211" s="58">
        <f t="shared" si="83"/>
        <v>0</v>
      </c>
    </row>
    <row r="212" spans="1:17" hidden="1" x14ac:dyDescent="0.25">
      <c r="A212" s="103"/>
      <c r="B212" s="124"/>
      <c r="C212" s="103"/>
      <c r="D212" s="55" t="s">
        <v>9</v>
      </c>
      <c r="E212" s="60">
        <f t="shared" ref="E212:E217" si="84">SUM(F212:Q212)</f>
        <v>0</v>
      </c>
      <c r="F212" s="60">
        <v>0</v>
      </c>
      <c r="G212" s="60">
        <v>0</v>
      </c>
      <c r="H212" s="60">
        <v>0</v>
      </c>
      <c r="I212" s="60">
        <v>0</v>
      </c>
      <c r="J212" s="60">
        <v>0</v>
      </c>
      <c r="K212" s="60">
        <v>0</v>
      </c>
      <c r="L212" s="60">
        <v>0</v>
      </c>
      <c r="M212" s="60">
        <v>0</v>
      </c>
      <c r="N212" s="60">
        <v>0</v>
      </c>
      <c r="O212" s="60">
        <v>0</v>
      </c>
      <c r="P212" s="60">
        <v>0</v>
      </c>
      <c r="Q212" s="60">
        <v>0</v>
      </c>
    </row>
    <row r="213" spans="1:17" hidden="1" x14ac:dyDescent="0.25">
      <c r="A213" s="103"/>
      <c r="B213" s="124"/>
      <c r="C213" s="103"/>
      <c r="D213" s="55" t="s">
        <v>10</v>
      </c>
      <c r="E213" s="60">
        <f t="shared" si="84"/>
        <v>0</v>
      </c>
      <c r="F213" s="60">
        <v>0</v>
      </c>
      <c r="G213" s="60">
        <v>0</v>
      </c>
      <c r="H213" s="60">
        <v>0</v>
      </c>
      <c r="I213" s="60">
        <v>0</v>
      </c>
      <c r="J213" s="60">
        <v>0</v>
      </c>
      <c r="K213" s="60">
        <v>0</v>
      </c>
      <c r="L213" s="60">
        <v>0</v>
      </c>
      <c r="M213" s="60">
        <v>0</v>
      </c>
      <c r="N213" s="60">
        <v>0</v>
      </c>
      <c r="O213" s="60">
        <v>0</v>
      </c>
      <c r="P213" s="60">
        <v>0</v>
      </c>
      <c r="Q213" s="60">
        <v>0</v>
      </c>
    </row>
    <row r="214" spans="1:17" hidden="1" x14ac:dyDescent="0.25">
      <c r="A214" s="103"/>
      <c r="B214" s="124"/>
      <c r="C214" s="103"/>
      <c r="D214" s="55" t="s">
        <v>11</v>
      </c>
      <c r="E214" s="60">
        <f t="shared" si="84"/>
        <v>0</v>
      </c>
      <c r="F214" s="60">
        <v>0</v>
      </c>
      <c r="G214" s="60">
        <v>0</v>
      </c>
      <c r="H214" s="60">
        <v>0</v>
      </c>
      <c r="I214" s="60">
        <v>0</v>
      </c>
      <c r="J214" s="60">
        <v>0</v>
      </c>
      <c r="K214" s="60">
        <v>0</v>
      </c>
      <c r="L214" s="60">
        <v>0</v>
      </c>
      <c r="M214" s="60">
        <v>0</v>
      </c>
      <c r="N214" s="60">
        <v>0</v>
      </c>
      <c r="O214" s="60">
        <v>0</v>
      </c>
      <c r="P214" s="60">
        <v>0</v>
      </c>
      <c r="Q214" s="60">
        <v>0</v>
      </c>
    </row>
    <row r="215" spans="1:17" ht="55.2" hidden="1" x14ac:dyDescent="0.25">
      <c r="A215" s="103"/>
      <c r="B215" s="124"/>
      <c r="C215" s="103"/>
      <c r="D215" s="56" t="s">
        <v>48</v>
      </c>
      <c r="E215" s="64">
        <f t="shared" si="84"/>
        <v>0</v>
      </c>
      <c r="F215" s="60">
        <v>0</v>
      </c>
      <c r="G215" s="60">
        <v>0</v>
      </c>
      <c r="H215" s="60">
        <v>0</v>
      </c>
      <c r="I215" s="60">
        <v>0</v>
      </c>
      <c r="J215" s="60">
        <v>0</v>
      </c>
      <c r="K215" s="60">
        <v>0</v>
      </c>
      <c r="L215" s="60">
        <v>0</v>
      </c>
      <c r="M215" s="60">
        <v>0</v>
      </c>
      <c r="N215" s="60">
        <v>0</v>
      </c>
      <c r="O215" s="60">
        <v>0</v>
      </c>
      <c r="P215" s="60">
        <v>0</v>
      </c>
      <c r="Q215" s="60">
        <v>0</v>
      </c>
    </row>
    <row r="216" spans="1:17" ht="27.6" hidden="1" x14ac:dyDescent="0.25">
      <c r="A216" s="103"/>
      <c r="B216" s="124"/>
      <c r="C216" s="103"/>
      <c r="D216" s="56" t="s">
        <v>117</v>
      </c>
      <c r="E216" s="64">
        <f t="shared" si="84"/>
        <v>0</v>
      </c>
      <c r="F216" s="60">
        <v>0</v>
      </c>
      <c r="G216" s="60">
        <v>0</v>
      </c>
      <c r="H216" s="60">
        <v>0</v>
      </c>
      <c r="I216" s="60">
        <v>0</v>
      </c>
      <c r="J216" s="60">
        <v>0</v>
      </c>
      <c r="K216" s="60">
        <v>0</v>
      </c>
      <c r="L216" s="60">
        <v>0</v>
      </c>
      <c r="M216" s="60">
        <v>0</v>
      </c>
      <c r="N216" s="60">
        <v>0</v>
      </c>
      <c r="O216" s="60">
        <v>0</v>
      </c>
      <c r="P216" s="60">
        <v>0</v>
      </c>
      <c r="Q216" s="60">
        <v>0</v>
      </c>
    </row>
    <row r="217" spans="1:17" ht="27.6" hidden="1" x14ac:dyDescent="0.25">
      <c r="A217" s="114"/>
      <c r="B217" s="125"/>
      <c r="C217" s="114"/>
      <c r="D217" s="56" t="s">
        <v>119</v>
      </c>
      <c r="E217" s="64">
        <f t="shared" si="84"/>
        <v>0</v>
      </c>
      <c r="F217" s="60">
        <v>0</v>
      </c>
      <c r="G217" s="60">
        <v>0</v>
      </c>
      <c r="H217" s="60">
        <v>0</v>
      </c>
      <c r="I217" s="60">
        <v>0</v>
      </c>
      <c r="J217" s="60">
        <v>0</v>
      </c>
      <c r="K217" s="60">
        <v>0</v>
      </c>
      <c r="L217" s="60">
        <v>0</v>
      </c>
      <c r="M217" s="60">
        <v>0</v>
      </c>
      <c r="N217" s="60">
        <v>0</v>
      </c>
      <c r="O217" s="60">
        <v>0</v>
      </c>
      <c r="P217" s="60">
        <v>0</v>
      </c>
      <c r="Q217" s="60">
        <v>0</v>
      </c>
    </row>
    <row r="218" spans="1:17" ht="15" hidden="1" customHeight="1" x14ac:dyDescent="0.25">
      <c r="A218" s="102" t="s">
        <v>90</v>
      </c>
      <c r="B218" s="123" t="s">
        <v>103</v>
      </c>
      <c r="C218" s="102" t="s">
        <v>80</v>
      </c>
      <c r="D218" s="54" t="s">
        <v>35</v>
      </c>
      <c r="E218" s="58">
        <f t="shared" ref="E218:Q218" si="85">E219+E220+E221+E222+E224</f>
        <v>0</v>
      </c>
      <c r="F218" s="58">
        <f t="shared" si="85"/>
        <v>0</v>
      </c>
      <c r="G218" s="58">
        <f t="shared" si="85"/>
        <v>0</v>
      </c>
      <c r="H218" s="58">
        <f t="shared" si="85"/>
        <v>0</v>
      </c>
      <c r="I218" s="58">
        <f t="shared" si="85"/>
        <v>0</v>
      </c>
      <c r="J218" s="58">
        <f t="shared" si="85"/>
        <v>0</v>
      </c>
      <c r="K218" s="58">
        <f t="shared" si="85"/>
        <v>0</v>
      </c>
      <c r="L218" s="58">
        <f t="shared" si="85"/>
        <v>0</v>
      </c>
      <c r="M218" s="58">
        <f t="shared" si="85"/>
        <v>0</v>
      </c>
      <c r="N218" s="58">
        <f t="shared" si="85"/>
        <v>0</v>
      </c>
      <c r="O218" s="58">
        <f t="shared" si="85"/>
        <v>0</v>
      </c>
      <c r="P218" s="58">
        <f t="shared" si="85"/>
        <v>0</v>
      </c>
      <c r="Q218" s="58">
        <f t="shared" si="85"/>
        <v>0</v>
      </c>
    </row>
    <row r="219" spans="1:17" hidden="1" x14ac:dyDescent="0.25">
      <c r="A219" s="103"/>
      <c r="B219" s="124"/>
      <c r="C219" s="103"/>
      <c r="D219" s="55" t="s">
        <v>9</v>
      </c>
      <c r="E219" s="60">
        <f t="shared" ref="E219:E224" si="86">SUM(F219:Q219)</f>
        <v>0</v>
      </c>
      <c r="F219" s="60">
        <v>0</v>
      </c>
      <c r="G219" s="60">
        <v>0</v>
      </c>
      <c r="H219" s="60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  <c r="O219" s="60">
        <v>0</v>
      </c>
      <c r="P219" s="60">
        <v>0</v>
      </c>
      <c r="Q219" s="60">
        <v>0</v>
      </c>
    </row>
    <row r="220" spans="1:17" hidden="1" x14ac:dyDescent="0.25">
      <c r="A220" s="103"/>
      <c r="B220" s="124"/>
      <c r="C220" s="103"/>
      <c r="D220" s="55" t="s">
        <v>10</v>
      </c>
      <c r="E220" s="60">
        <f t="shared" si="86"/>
        <v>0</v>
      </c>
      <c r="F220" s="60">
        <v>0</v>
      </c>
      <c r="G220" s="60">
        <v>0</v>
      </c>
      <c r="H220" s="60">
        <v>0</v>
      </c>
      <c r="I220" s="60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0</v>
      </c>
      <c r="O220" s="60">
        <v>0</v>
      </c>
      <c r="P220" s="60">
        <v>0</v>
      </c>
      <c r="Q220" s="60">
        <v>0</v>
      </c>
    </row>
    <row r="221" spans="1:17" hidden="1" x14ac:dyDescent="0.25">
      <c r="A221" s="103"/>
      <c r="B221" s="124"/>
      <c r="C221" s="103"/>
      <c r="D221" s="55" t="s">
        <v>11</v>
      </c>
      <c r="E221" s="60">
        <f t="shared" si="86"/>
        <v>0</v>
      </c>
      <c r="F221" s="60">
        <v>0</v>
      </c>
      <c r="G221" s="60">
        <v>0</v>
      </c>
      <c r="H221" s="60">
        <v>0</v>
      </c>
      <c r="I221" s="60">
        <v>0</v>
      </c>
      <c r="J221" s="60">
        <v>0</v>
      </c>
      <c r="K221" s="60">
        <v>0</v>
      </c>
      <c r="L221" s="60">
        <v>0</v>
      </c>
      <c r="M221" s="60">
        <v>0</v>
      </c>
      <c r="N221" s="60">
        <v>0</v>
      </c>
      <c r="O221" s="60">
        <v>0</v>
      </c>
      <c r="P221" s="60">
        <v>0</v>
      </c>
      <c r="Q221" s="60">
        <v>0</v>
      </c>
    </row>
    <row r="222" spans="1:17" ht="55.2" hidden="1" x14ac:dyDescent="0.25">
      <c r="A222" s="103"/>
      <c r="B222" s="124"/>
      <c r="C222" s="103"/>
      <c r="D222" s="56" t="s">
        <v>48</v>
      </c>
      <c r="E222" s="64">
        <f t="shared" si="86"/>
        <v>0</v>
      </c>
      <c r="F222" s="60">
        <v>0</v>
      </c>
      <c r="G222" s="60">
        <v>0</v>
      </c>
      <c r="H222" s="60">
        <v>0</v>
      </c>
      <c r="I222" s="60">
        <v>0</v>
      </c>
      <c r="J222" s="60">
        <v>0</v>
      </c>
      <c r="K222" s="60">
        <v>0</v>
      </c>
      <c r="L222" s="60">
        <v>0</v>
      </c>
      <c r="M222" s="60">
        <v>0</v>
      </c>
      <c r="N222" s="60">
        <v>0</v>
      </c>
      <c r="O222" s="60">
        <v>0</v>
      </c>
      <c r="P222" s="60">
        <v>0</v>
      </c>
      <c r="Q222" s="60">
        <v>0</v>
      </c>
    </row>
    <row r="223" spans="1:17" ht="27.6" hidden="1" x14ac:dyDescent="0.25">
      <c r="A223" s="103"/>
      <c r="B223" s="124"/>
      <c r="C223" s="103"/>
      <c r="D223" s="56" t="s">
        <v>118</v>
      </c>
      <c r="E223" s="64">
        <f t="shared" si="86"/>
        <v>0</v>
      </c>
      <c r="F223" s="60">
        <v>0</v>
      </c>
      <c r="G223" s="60">
        <v>0</v>
      </c>
      <c r="H223" s="60">
        <v>0</v>
      </c>
      <c r="I223" s="60">
        <v>0</v>
      </c>
      <c r="J223" s="60">
        <v>0</v>
      </c>
      <c r="K223" s="60">
        <v>0</v>
      </c>
      <c r="L223" s="60">
        <v>0</v>
      </c>
      <c r="M223" s="60">
        <v>0</v>
      </c>
      <c r="N223" s="60">
        <v>0</v>
      </c>
      <c r="O223" s="60">
        <v>0</v>
      </c>
      <c r="P223" s="60">
        <v>0</v>
      </c>
      <c r="Q223" s="60">
        <v>0</v>
      </c>
    </row>
    <row r="224" spans="1:17" ht="119.25" hidden="1" customHeight="1" x14ac:dyDescent="0.25">
      <c r="A224" s="114"/>
      <c r="B224" s="125"/>
      <c r="C224" s="114"/>
      <c r="D224" s="56" t="s">
        <v>119</v>
      </c>
      <c r="E224" s="64">
        <f t="shared" si="86"/>
        <v>0</v>
      </c>
      <c r="F224" s="60">
        <v>0</v>
      </c>
      <c r="G224" s="60">
        <v>0</v>
      </c>
      <c r="H224" s="60">
        <v>0</v>
      </c>
      <c r="I224" s="60">
        <v>0</v>
      </c>
      <c r="J224" s="60">
        <v>0</v>
      </c>
      <c r="K224" s="60">
        <v>0</v>
      </c>
      <c r="L224" s="60">
        <v>0</v>
      </c>
      <c r="M224" s="60">
        <v>0</v>
      </c>
      <c r="N224" s="60">
        <v>0</v>
      </c>
      <c r="O224" s="60">
        <v>0</v>
      </c>
      <c r="P224" s="60">
        <v>0</v>
      </c>
      <c r="Q224" s="60">
        <v>0</v>
      </c>
    </row>
    <row r="225" spans="1:17" ht="15" hidden="1" customHeight="1" x14ac:dyDescent="0.25">
      <c r="A225" s="102" t="s">
        <v>91</v>
      </c>
      <c r="B225" s="123" t="s">
        <v>104</v>
      </c>
      <c r="C225" s="102" t="s">
        <v>80</v>
      </c>
      <c r="D225" s="54" t="s">
        <v>35</v>
      </c>
      <c r="E225" s="58">
        <f t="shared" ref="E225:Q225" si="87">E226+E227+E228+E229+E231</f>
        <v>0</v>
      </c>
      <c r="F225" s="58">
        <f t="shared" si="87"/>
        <v>0</v>
      </c>
      <c r="G225" s="58">
        <f t="shared" si="87"/>
        <v>0</v>
      </c>
      <c r="H225" s="58">
        <f t="shared" si="87"/>
        <v>0</v>
      </c>
      <c r="I225" s="58">
        <f t="shared" si="87"/>
        <v>0</v>
      </c>
      <c r="J225" s="58">
        <f t="shared" si="87"/>
        <v>0</v>
      </c>
      <c r="K225" s="58">
        <f t="shared" si="87"/>
        <v>0</v>
      </c>
      <c r="L225" s="58">
        <f t="shared" si="87"/>
        <v>0</v>
      </c>
      <c r="M225" s="58">
        <f t="shared" si="87"/>
        <v>0</v>
      </c>
      <c r="N225" s="58">
        <f t="shared" si="87"/>
        <v>0</v>
      </c>
      <c r="O225" s="58">
        <f t="shared" si="87"/>
        <v>0</v>
      </c>
      <c r="P225" s="58">
        <f t="shared" si="87"/>
        <v>0</v>
      </c>
      <c r="Q225" s="58">
        <f t="shared" si="87"/>
        <v>0</v>
      </c>
    </row>
    <row r="226" spans="1:17" hidden="1" x14ac:dyDescent="0.25">
      <c r="A226" s="103"/>
      <c r="B226" s="124"/>
      <c r="C226" s="103"/>
      <c r="D226" s="55" t="s">
        <v>9</v>
      </c>
      <c r="E226" s="60">
        <f t="shared" ref="E226:E231" si="88">SUM(F226:Q226)</f>
        <v>0</v>
      </c>
      <c r="F226" s="60">
        <v>0</v>
      </c>
      <c r="G226" s="60">
        <v>0</v>
      </c>
      <c r="H226" s="60">
        <v>0</v>
      </c>
      <c r="I226" s="60">
        <v>0</v>
      </c>
      <c r="J226" s="60">
        <v>0</v>
      </c>
      <c r="K226" s="60">
        <v>0</v>
      </c>
      <c r="L226" s="60">
        <v>0</v>
      </c>
      <c r="M226" s="60">
        <v>0</v>
      </c>
      <c r="N226" s="60">
        <v>0</v>
      </c>
      <c r="O226" s="60">
        <v>0</v>
      </c>
      <c r="P226" s="60">
        <v>0</v>
      </c>
      <c r="Q226" s="60">
        <v>0</v>
      </c>
    </row>
    <row r="227" spans="1:17" hidden="1" x14ac:dyDescent="0.25">
      <c r="A227" s="103"/>
      <c r="B227" s="124"/>
      <c r="C227" s="103"/>
      <c r="D227" s="55" t="s">
        <v>10</v>
      </c>
      <c r="E227" s="60">
        <f t="shared" si="88"/>
        <v>0</v>
      </c>
      <c r="F227" s="60">
        <v>0</v>
      </c>
      <c r="G227" s="60">
        <v>0</v>
      </c>
      <c r="H227" s="60">
        <v>0</v>
      </c>
      <c r="I227" s="60">
        <v>0</v>
      </c>
      <c r="J227" s="60">
        <v>0</v>
      </c>
      <c r="K227" s="60">
        <v>0</v>
      </c>
      <c r="L227" s="60">
        <v>0</v>
      </c>
      <c r="M227" s="60">
        <v>0</v>
      </c>
      <c r="N227" s="60">
        <v>0</v>
      </c>
      <c r="O227" s="60">
        <v>0</v>
      </c>
      <c r="P227" s="60">
        <v>0</v>
      </c>
      <c r="Q227" s="60">
        <v>0</v>
      </c>
    </row>
    <row r="228" spans="1:17" hidden="1" x14ac:dyDescent="0.25">
      <c r="A228" s="103"/>
      <c r="B228" s="124"/>
      <c r="C228" s="103"/>
      <c r="D228" s="55" t="s">
        <v>11</v>
      </c>
      <c r="E228" s="60">
        <f t="shared" si="88"/>
        <v>0</v>
      </c>
      <c r="F228" s="60">
        <v>0</v>
      </c>
      <c r="G228" s="60">
        <v>0</v>
      </c>
      <c r="H228" s="60">
        <v>0</v>
      </c>
      <c r="I228" s="60">
        <v>0</v>
      </c>
      <c r="J228" s="60">
        <v>0</v>
      </c>
      <c r="K228" s="60">
        <v>0</v>
      </c>
      <c r="L228" s="60">
        <v>0</v>
      </c>
      <c r="M228" s="60">
        <v>0</v>
      </c>
      <c r="N228" s="60">
        <v>0</v>
      </c>
      <c r="O228" s="60">
        <v>0</v>
      </c>
      <c r="P228" s="60">
        <v>0</v>
      </c>
      <c r="Q228" s="60">
        <v>0</v>
      </c>
    </row>
    <row r="229" spans="1:17" ht="55.2" hidden="1" x14ac:dyDescent="0.25">
      <c r="A229" s="103"/>
      <c r="B229" s="124"/>
      <c r="C229" s="103"/>
      <c r="D229" s="56" t="s">
        <v>48</v>
      </c>
      <c r="E229" s="64">
        <f t="shared" si="88"/>
        <v>0</v>
      </c>
      <c r="F229" s="60">
        <v>0</v>
      </c>
      <c r="G229" s="60">
        <v>0</v>
      </c>
      <c r="H229" s="60">
        <v>0</v>
      </c>
      <c r="I229" s="60">
        <v>0</v>
      </c>
      <c r="J229" s="60">
        <v>0</v>
      </c>
      <c r="K229" s="60">
        <v>0</v>
      </c>
      <c r="L229" s="60">
        <v>0</v>
      </c>
      <c r="M229" s="60">
        <v>0</v>
      </c>
      <c r="N229" s="60">
        <v>0</v>
      </c>
      <c r="O229" s="60">
        <v>0</v>
      </c>
      <c r="P229" s="60">
        <v>0</v>
      </c>
      <c r="Q229" s="60">
        <v>0</v>
      </c>
    </row>
    <row r="230" spans="1:17" ht="27.6" hidden="1" x14ac:dyDescent="0.25">
      <c r="A230" s="103"/>
      <c r="B230" s="124"/>
      <c r="C230" s="103"/>
      <c r="D230" s="56" t="s">
        <v>117</v>
      </c>
      <c r="E230" s="64">
        <f t="shared" si="88"/>
        <v>0</v>
      </c>
      <c r="F230" s="60">
        <v>0</v>
      </c>
      <c r="G230" s="60">
        <v>0</v>
      </c>
      <c r="H230" s="60">
        <v>0</v>
      </c>
      <c r="I230" s="60">
        <v>0</v>
      </c>
      <c r="J230" s="60">
        <v>0</v>
      </c>
      <c r="K230" s="60">
        <v>0</v>
      </c>
      <c r="L230" s="60">
        <v>0</v>
      </c>
      <c r="M230" s="60">
        <v>0</v>
      </c>
      <c r="N230" s="60">
        <v>0</v>
      </c>
      <c r="O230" s="60">
        <v>0</v>
      </c>
      <c r="P230" s="60">
        <v>0</v>
      </c>
      <c r="Q230" s="60">
        <v>0</v>
      </c>
    </row>
    <row r="231" spans="1:17" ht="82.5" hidden="1" customHeight="1" x14ac:dyDescent="0.25">
      <c r="A231" s="114"/>
      <c r="B231" s="125"/>
      <c r="C231" s="114"/>
      <c r="D231" s="56" t="s">
        <v>119</v>
      </c>
      <c r="E231" s="64">
        <f t="shared" si="88"/>
        <v>0</v>
      </c>
      <c r="F231" s="60">
        <v>0</v>
      </c>
      <c r="G231" s="60">
        <v>0</v>
      </c>
      <c r="H231" s="60">
        <v>0</v>
      </c>
      <c r="I231" s="60">
        <v>0</v>
      </c>
      <c r="J231" s="60">
        <v>0</v>
      </c>
      <c r="K231" s="60">
        <v>0</v>
      </c>
      <c r="L231" s="60">
        <v>0</v>
      </c>
      <c r="M231" s="60">
        <v>0</v>
      </c>
      <c r="N231" s="60">
        <v>0</v>
      </c>
      <c r="O231" s="60">
        <v>0</v>
      </c>
      <c r="P231" s="60">
        <v>0</v>
      </c>
      <c r="Q231" s="60">
        <v>0</v>
      </c>
    </row>
    <row r="232" spans="1:17" ht="15" hidden="1" customHeight="1" x14ac:dyDescent="0.25">
      <c r="A232" s="102" t="s">
        <v>92</v>
      </c>
      <c r="B232" s="123" t="s">
        <v>105</v>
      </c>
      <c r="C232" s="102" t="s">
        <v>80</v>
      </c>
      <c r="D232" s="54" t="s">
        <v>35</v>
      </c>
      <c r="E232" s="58">
        <f t="shared" ref="E232:Q232" si="89">E233+E234+E235+E236+E238</f>
        <v>0</v>
      </c>
      <c r="F232" s="58">
        <f t="shared" si="89"/>
        <v>0</v>
      </c>
      <c r="G232" s="58">
        <f t="shared" si="89"/>
        <v>0</v>
      </c>
      <c r="H232" s="58">
        <f t="shared" si="89"/>
        <v>0</v>
      </c>
      <c r="I232" s="58">
        <f t="shared" si="89"/>
        <v>0</v>
      </c>
      <c r="J232" s="58">
        <f t="shared" si="89"/>
        <v>0</v>
      </c>
      <c r="K232" s="58">
        <f t="shared" si="89"/>
        <v>0</v>
      </c>
      <c r="L232" s="58">
        <f t="shared" si="89"/>
        <v>0</v>
      </c>
      <c r="M232" s="58">
        <f t="shared" si="89"/>
        <v>0</v>
      </c>
      <c r="N232" s="58">
        <f t="shared" si="89"/>
        <v>0</v>
      </c>
      <c r="O232" s="58">
        <f t="shared" si="89"/>
        <v>0</v>
      </c>
      <c r="P232" s="58">
        <f t="shared" si="89"/>
        <v>0</v>
      </c>
      <c r="Q232" s="58">
        <f t="shared" si="89"/>
        <v>0</v>
      </c>
    </row>
    <row r="233" spans="1:17" hidden="1" x14ac:dyDescent="0.25">
      <c r="A233" s="103"/>
      <c r="B233" s="124"/>
      <c r="C233" s="103"/>
      <c r="D233" s="55" t="s">
        <v>9</v>
      </c>
      <c r="E233" s="60">
        <f t="shared" ref="E233:E238" si="90">SUM(F233:Q233)</f>
        <v>0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0">
        <v>0</v>
      </c>
      <c r="L233" s="60">
        <v>0</v>
      </c>
      <c r="M233" s="60">
        <v>0</v>
      </c>
      <c r="N233" s="60">
        <v>0</v>
      </c>
      <c r="O233" s="60">
        <v>0</v>
      </c>
      <c r="P233" s="60">
        <v>0</v>
      </c>
      <c r="Q233" s="60">
        <v>0</v>
      </c>
    </row>
    <row r="234" spans="1:17" hidden="1" x14ac:dyDescent="0.25">
      <c r="A234" s="103"/>
      <c r="B234" s="124"/>
      <c r="C234" s="103"/>
      <c r="D234" s="55" t="s">
        <v>10</v>
      </c>
      <c r="E234" s="60">
        <f t="shared" si="90"/>
        <v>0</v>
      </c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60">
        <v>0</v>
      </c>
      <c r="N234" s="60">
        <v>0</v>
      </c>
      <c r="O234" s="60">
        <v>0</v>
      </c>
      <c r="P234" s="60">
        <v>0</v>
      </c>
      <c r="Q234" s="60">
        <v>0</v>
      </c>
    </row>
    <row r="235" spans="1:17" hidden="1" x14ac:dyDescent="0.25">
      <c r="A235" s="103"/>
      <c r="B235" s="124"/>
      <c r="C235" s="103"/>
      <c r="D235" s="55" t="s">
        <v>11</v>
      </c>
      <c r="E235" s="60">
        <f t="shared" si="90"/>
        <v>0</v>
      </c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60">
        <v>0</v>
      </c>
      <c r="N235" s="60">
        <v>0</v>
      </c>
      <c r="O235" s="60">
        <v>0</v>
      </c>
      <c r="P235" s="60">
        <v>0</v>
      </c>
      <c r="Q235" s="60">
        <v>0</v>
      </c>
    </row>
    <row r="236" spans="1:17" ht="55.2" hidden="1" x14ac:dyDescent="0.25">
      <c r="A236" s="103"/>
      <c r="B236" s="124"/>
      <c r="C236" s="103"/>
      <c r="D236" s="56" t="s">
        <v>48</v>
      </c>
      <c r="E236" s="64">
        <f t="shared" si="90"/>
        <v>0</v>
      </c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60">
        <v>0</v>
      </c>
      <c r="N236" s="60">
        <v>0</v>
      </c>
      <c r="O236" s="60">
        <v>0</v>
      </c>
      <c r="P236" s="60">
        <v>0</v>
      </c>
      <c r="Q236" s="60">
        <v>0</v>
      </c>
    </row>
    <row r="237" spans="1:17" ht="27.6" hidden="1" x14ac:dyDescent="0.25">
      <c r="A237" s="103"/>
      <c r="B237" s="124"/>
      <c r="C237" s="103"/>
      <c r="D237" s="56" t="s">
        <v>117</v>
      </c>
      <c r="E237" s="64">
        <f t="shared" si="90"/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</row>
    <row r="238" spans="1:17" ht="27.6" hidden="1" x14ac:dyDescent="0.25">
      <c r="A238" s="114"/>
      <c r="B238" s="125"/>
      <c r="C238" s="114"/>
      <c r="D238" s="56" t="s">
        <v>119</v>
      </c>
      <c r="E238" s="64">
        <f t="shared" si="90"/>
        <v>0</v>
      </c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60">
        <v>0</v>
      </c>
      <c r="N238" s="60">
        <v>0</v>
      </c>
      <c r="O238" s="60">
        <v>0</v>
      </c>
      <c r="P238" s="60">
        <v>0</v>
      </c>
      <c r="Q238" s="60">
        <v>0</v>
      </c>
    </row>
    <row r="239" spans="1:17" ht="15" hidden="1" customHeight="1" x14ac:dyDescent="0.25">
      <c r="A239" s="106" t="s">
        <v>93</v>
      </c>
      <c r="B239" s="126" t="s">
        <v>106</v>
      </c>
      <c r="C239" s="106" t="s">
        <v>80</v>
      </c>
      <c r="D239" s="9" t="s">
        <v>35</v>
      </c>
      <c r="E239" s="57">
        <f t="shared" ref="E239:Q239" si="91">E240+E241+E242+E243+E245</f>
        <v>0</v>
      </c>
      <c r="F239" s="58">
        <f t="shared" si="91"/>
        <v>0</v>
      </c>
      <c r="G239" s="58">
        <f t="shared" si="91"/>
        <v>0</v>
      </c>
      <c r="H239" s="58">
        <f t="shared" si="91"/>
        <v>0</v>
      </c>
      <c r="I239" s="58">
        <f t="shared" si="91"/>
        <v>0</v>
      </c>
      <c r="J239" s="58">
        <f t="shared" si="91"/>
        <v>0</v>
      </c>
      <c r="K239" s="58">
        <f t="shared" si="91"/>
        <v>0</v>
      </c>
      <c r="L239" s="58">
        <f t="shared" si="91"/>
        <v>0</v>
      </c>
      <c r="M239" s="58">
        <f t="shared" si="91"/>
        <v>0</v>
      </c>
      <c r="N239" s="58">
        <f t="shared" si="91"/>
        <v>0</v>
      </c>
      <c r="O239" s="58">
        <f t="shared" si="91"/>
        <v>0</v>
      </c>
      <c r="P239" s="58">
        <f t="shared" si="91"/>
        <v>0</v>
      </c>
      <c r="Q239" s="58">
        <f t="shared" si="91"/>
        <v>0</v>
      </c>
    </row>
    <row r="240" spans="1:17" hidden="1" x14ac:dyDescent="0.25">
      <c r="A240" s="107"/>
      <c r="B240" s="127"/>
      <c r="C240" s="107"/>
      <c r="D240" s="10" t="s">
        <v>9</v>
      </c>
      <c r="E240" s="59">
        <f t="shared" ref="E240:E245" si="92">SUM(F240:Q240)</f>
        <v>0</v>
      </c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60">
        <v>0</v>
      </c>
      <c r="N240" s="60">
        <v>0</v>
      </c>
      <c r="O240" s="60">
        <v>0</v>
      </c>
      <c r="P240" s="60">
        <v>0</v>
      </c>
      <c r="Q240" s="60">
        <v>0</v>
      </c>
    </row>
    <row r="241" spans="1:17" hidden="1" x14ac:dyDescent="0.25">
      <c r="A241" s="107"/>
      <c r="B241" s="127"/>
      <c r="C241" s="107"/>
      <c r="D241" s="10" t="s">
        <v>10</v>
      </c>
      <c r="E241" s="59">
        <f t="shared" si="92"/>
        <v>0</v>
      </c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60">
        <v>0</v>
      </c>
      <c r="N241" s="60">
        <v>0</v>
      </c>
      <c r="O241" s="60">
        <v>0</v>
      </c>
      <c r="P241" s="60">
        <v>0</v>
      </c>
      <c r="Q241" s="60">
        <v>0</v>
      </c>
    </row>
    <row r="242" spans="1:17" hidden="1" x14ac:dyDescent="0.25">
      <c r="A242" s="107"/>
      <c r="B242" s="127"/>
      <c r="C242" s="107"/>
      <c r="D242" s="10" t="s">
        <v>11</v>
      </c>
      <c r="E242" s="59">
        <f t="shared" si="92"/>
        <v>0</v>
      </c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>
        <v>0</v>
      </c>
      <c r="N242" s="60">
        <v>0</v>
      </c>
      <c r="O242" s="60">
        <v>0</v>
      </c>
      <c r="P242" s="60">
        <v>0</v>
      </c>
      <c r="Q242" s="60">
        <v>0</v>
      </c>
    </row>
    <row r="243" spans="1:17" ht="55.2" hidden="1" x14ac:dyDescent="0.25">
      <c r="A243" s="107"/>
      <c r="B243" s="127"/>
      <c r="C243" s="107"/>
      <c r="D243" s="26" t="s">
        <v>48</v>
      </c>
      <c r="E243" s="61">
        <f t="shared" si="92"/>
        <v>0</v>
      </c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60">
        <v>0</v>
      </c>
      <c r="N243" s="60">
        <v>0</v>
      </c>
      <c r="O243" s="60">
        <v>0</v>
      </c>
      <c r="P243" s="60">
        <v>0</v>
      </c>
      <c r="Q243" s="60">
        <v>0</v>
      </c>
    </row>
    <row r="244" spans="1:17" ht="27.6" hidden="1" x14ac:dyDescent="0.25">
      <c r="A244" s="107"/>
      <c r="B244" s="127"/>
      <c r="C244" s="107"/>
      <c r="D244" s="26" t="s">
        <v>118</v>
      </c>
      <c r="E244" s="61">
        <f t="shared" si="92"/>
        <v>0</v>
      </c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60">
        <v>0</v>
      </c>
      <c r="N244" s="60">
        <v>0</v>
      </c>
      <c r="O244" s="60">
        <v>0</v>
      </c>
      <c r="P244" s="60">
        <v>0</v>
      </c>
      <c r="Q244" s="60">
        <v>0</v>
      </c>
    </row>
    <row r="245" spans="1:17" ht="117" hidden="1" customHeight="1" x14ac:dyDescent="0.25">
      <c r="A245" s="108"/>
      <c r="B245" s="128"/>
      <c r="C245" s="108"/>
      <c r="D245" s="26" t="s">
        <v>119</v>
      </c>
      <c r="E245" s="61">
        <f t="shared" si="92"/>
        <v>0</v>
      </c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60">
        <v>0</v>
      </c>
      <c r="N245" s="60">
        <v>0</v>
      </c>
      <c r="O245" s="60">
        <v>0</v>
      </c>
      <c r="P245" s="60">
        <v>0</v>
      </c>
      <c r="Q245" s="60">
        <v>0</v>
      </c>
    </row>
    <row r="246" spans="1:17" ht="29.25" hidden="1" customHeight="1" x14ac:dyDescent="0.25">
      <c r="A246" s="106" t="s">
        <v>94</v>
      </c>
      <c r="B246" s="126" t="s">
        <v>107</v>
      </c>
      <c r="C246" s="106" t="s">
        <v>80</v>
      </c>
      <c r="D246" s="9" t="s">
        <v>35</v>
      </c>
      <c r="E246" s="57">
        <f t="shared" ref="E246:Q246" si="93">E247+E248+E249+E250+E252</f>
        <v>0</v>
      </c>
      <c r="F246" s="58">
        <f t="shared" si="93"/>
        <v>0</v>
      </c>
      <c r="G246" s="58">
        <f t="shared" si="93"/>
        <v>0</v>
      </c>
      <c r="H246" s="58">
        <f t="shared" si="93"/>
        <v>0</v>
      </c>
      <c r="I246" s="58">
        <f t="shared" si="93"/>
        <v>0</v>
      </c>
      <c r="J246" s="58">
        <f t="shared" si="93"/>
        <v>0</v>
      </c>
      <c r="K246" s="58">
        <f t="shared" si="93"/>
        <v>0</v>
      </c>
      <c r="L246" s="58">
        <f t="shared" si="93"/>
        <v>0</v>
      </c>
      <c r="M246" s="58">
        <f t="shared" si="93"/>
        <v>0</v>
      </c>
      <c r="N246" s="58">
        <f t="shared" si="93"/>
        <v>0</v>
      </c>
      <c r="O246" s="58">
        <f t="shared" si="93"/>
        <v>0</v>
      </c>
      <c r="P246" s="58">
        <f t="shared" si="93"/>
        <v>0</v>
      </c>
      <c r="Q246" s="58">
        <f t="shared" si="93"/>
        <v>0</v>
      </c>
    </row>
    <row r="247" spans="1:17" hidden="1" x14ac:dyDescent="0.25">
      <c r="A247" s="107"/>
      <c r="B247" s="127"/>
      <c r="C247" s="107"/>
      <c r="D247" s="10" t="s">
        <v>9</v>
      </c>
      <c r="E247" s="59">
        <f t="shared" ref="E247:E252" si="94">SUM(F247:Q247)</f>
        <v>0</v>
      </c>
      <c r="F247" s="60">
        <v>0</v>
      </c>
      <c r="G247" s="60">
        <v>0</v>
      </c>
      <c r="H247" s="60">
        <v>0</v>
      </c>
      <c r="I247" s="60">
        <v>0</v>
      </c>
      <c r="J247" s="60">
        <v>0</v>
      </c>
      <c r="K247" s="60">
        <v>0</v>
      </c>
      <c r="L247" s="60">
        <v>0</v>
      </c>
      <c r="M247" s="60">
        <v>0</v>
      </c>
      <c r="N247" s="60">
        <v>0</v>
      </c>
      <c r="O247" s="60">
        <v>0</v>
      </c>
      <c r="P247" s="60">
        <v>0</v>
      </c>
      <c r="Q247" s="60">
        <v>0</v>
      </c>
    </row>
    <row r="248" spans="1:17" hidden="1" x14ac:dyDescent="0.25">
      <c r="A248" s="107"/>
      <c r="B248" s="127"/>
      <c r="C248" s="107"/>
      <c r="D248" s="10" t="s">
        <v>10</v>
      </c>
      <c r="E248" s="59">
        <f t="shared" si="94"/>
        <v>0</v>
      </c>
      <c r="F248" s="60">
        <v>0</v>
      </c>
      <c r="G248" s="60">
        <v>0</v>
      </c>
      <c r="H248" s="60">
        <v>0</v>
      </c>
      <c r="I248" s="60">
        <v>0</v>
      </c>
      <c r="J248" s="60">
        <v>0</v>
      </c>
      <c r="K248" s="60">
        <v>0</v>
      </c>
      <c r="L248" s="60">
        <v>0</v>
      </c>
      <c r="M248" s="60">
        <v>0</v>
      </c>
      <c r="N248" s="60">
        <v>0</v>
      </c>
      <c r="O248" s="60">
        <v>0</v>
      </c>
      <c r="P248" s="60">
        <v>0</v>
      </c>
      <c r="Q248" s="60">
        <v>0</v>
      </c>
    </row>
    <row r="249" spans="1:17" hidden="1" x14ac:dyDescent="0.25">
      <c r="A249" s="107"/>
      <c r="B249" s="127"/>
      <c r="C249" s="107"/>
      <c r="D249" s="10" t="s">
        <v>11</v>
      </c>
      <c r="E249" s="59">
        <f t="shared" si="94"/>
        <v>0</v>
      </c>
      <c r="F249" s="60">
        <v>0</v>
      </c>
      <c r="G249" s="60">
        <v>0</v>
      </c>
      <c r="H249" s="60">
        <v>0</v>
      </c>
      <c r="I249" s="60">
        <v>0</v>
      </c>
      <c r="J249" s="60">
        <v>0</v>
      </c>
      <c r="K249" s="60">
        <v>0</v>
      </c>
      <c r="L249" s="60">
        <v>0</v>
      </c>
      <c r="M249" s="60">
        <v>0</v>
      </c>
      <c r="N249" s="60">
        <v>0</v>
      </c>
      <c r="O249" s="60">
        <v>0</v>
      </c>
      <c r="P249" s="60">
        <v>0</v>
      </c>
      <c r="Q249" s="60">
        <v>0</v>
      </c>
    </row>
    <row r="250" spans="1:17" ht="55.2" hidden="1" x14ac:dyDescent="0.25">
      <c r="A250" s="107"/>
      <c r="B250" s="127"/>
      <c r="C250" s="107"/>
      <c r="D250" s="26" t="s">
        <v>48</v>
      </c>
      <c r="E250" s="61">
        <f t="shared" si="94"/>
        <v>0</v>
      </c>
      <c r="F250" s="60">
        <v>0</v>
      </c>
      <c r="G250" s="60">
        <v>0</v>
      </c>
      <c r="H250" s="60">
        <v>0</v>
      </c>
      <c r="I250" s="60">
        <v>0</v>
      </c>
      <c r="J250" s="60">
        <v>0</v>
      </c>
      <c r="K250" s="60">
        <v>0</v>
      </c>
      <c r="L250" s="60">
        <v>0</v>
      </c>
      <c r="M250" s="60">
        <v>0</v>
      </c>
      <c r="N250" s="60">
        <v>0</v>
      </c>
      <c r="O250" s="60">
        <v>0</v>
      </c>
      <c r="P250" s="60">
        <v>0</v>
      </c>
      <c r="Q250" s="60">
        <v>0</v>
      </c>
    </row>
    <row r="251" spans="1:17" ht="27.6" hidden="1" x14ac:dyDescent="0.25">
      <c r="A251" s="107"/>
      <c r="B251" s="127"/>
      <c r="C251" s="107"/>
      <c r="D251" s="26" t="s">
        <v>118</v>
      </c>
      <c r="E251" s="61">
        <f t="shared" si="94"/>
        <v>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0">
        <v>0</v>
      </c>
      <c r="L251" s="60">
        <v>0</v>
      </c>
      <c r="M251" s="60">
        <v>0</v>
      </c>
      <c r="N251" s="60">
        <v>0</v>
      </c>
      <c r="O251" s="60">
        <v>0</v>
      </c>
      <c r="P251" s="60">
        <v>0</v>
      </c>
      <c r="Q251" s="60">
        <v>0</v>
      </c>
    </row>
    <row r="252" spans="1:17" ht="27.6" hidden="1" x14ac:dyDescent="0.25">
      <c r="A252" s="108"/>
      <c r="B252" s="128"/>
      <c r="C252" s="108"/>
      <c r="D252" s="26" t="s">
        <v>119</v>
      </c>
      <c r="E252" s="61">
        <f t="shared" si="94"/>
        <v>0</v>
      </c>
      <c r="F252" s="60">
        <v>0</v>
      </c>
      <c r="G252" s="60">
        <v>0</v>
      </c>
      <c r="H252" s="60">
        <v>0</v>
      </c>
      <c r="I252" s="60">
        <v>0</v>
      </c>
      <c r="J252" s="60">
        <v>0</v>
      </c>
      <c r="K252" s="60">
        <v>0</v>
      </c>
      <c r="L252" s="60">
        <v>0</v>
      </c>
      <c r="M252" s="60">
        <v>0</v>
      </c>
      <c r="N252" s="60">
        <v>0</v>
      </c>
      <c r="O252" s="60">
        <v>0</v>
      </c>
      <c r="P252" s="60">
        <v>0</v>
      </c>
      <c r="Q252" s="60">
        <v>0</v>
      </c>
    </row>
    <row r="253" spans="1:17" ht="15" hidden="1" customHeight="1" x14ac:dyDescent="0.25">
      <c r="A253" s="106" t="s">
        <v>95</v>
      </c>
      <c r="B253" s="126" t="s">
        <v>108</v>
      </c>
      <c r="C253" s="106" t="s">
        <v>81</v>
      </c>
      <c r="D253" s="9" t="s">
        <v>35</v>
      </c>
      <c r="E253" s="57">
        <f t="shared" ref="E253:Q253" si="95">E254+E255+E256+E257+E259</f>
        <v>0</v>
      </c>
      <c r="F253" s="58">
        <f t="shared" si="95"/>
        <v>0</v>
      </c>
      <c r="G253" s="58">
        <f t="shared" si="95"/>
        <v>0</v>
      </c>
      <c r="H253" s="58">
        <f t="shared" si="95"/>
        <v>0</v>
      </c>
      <c r="I253" s="58">
        <f t="shared" si="95"/>
        <v>0</v>
      </c>
      <c r="J253" s="58">
        <f t="shared" si="95"/>
        <v>0</v>
      </c>
      <c r="K253" s="58">
        <f t="shared" si="95"/>
        <v>0</v>
      </c>
      <c r="L253" s="58">
        <f t="shared" si="95"/>
        <v>0</v>
      </c>
      <c r="M253" s="58">
        <f t="shared" si="95"/>
        <v>0</v>
      </c>
      <c r="N253" s="58">
        <f t="shared" si="95"/>
        <v>0</v>
      </c>
      <c r="O253" s="58">
        <f t="shared" si="95"/>
        <v>0</v>
      </c>
      <c r="P253" s="58">
        <f t="shared" si="95"/>
        <v>0</v>
      </c>
      <c r="Q253" s="58">
        <f t="shared" si="95"/>
        <v>0</v>
      </c>
    </row>
    <row r="254" spans="1:17" hidden="1" x14ac:dyDescent="0.25">
      <c r="A254" s="107"/>
      <c r="B254" s="127"/>
      <c r="C254" s="107"/>
      <c r="D254" s="10" t="s">
        <v>9</v>
      </c>
      <c r="E254" s="59">
        <f t="shared" ref="E254:E259" si="96">SUM(F254:Q254)</f>
        <v>0</v>
      </c>
      <c r="F254" s="60">
        <v>0</v>
      </c>
      <c r="G254" s="60">
        <v>0</v>
      </c>
      <c r="H254" s="60">
        <v>0</v>
      </c>
      <c r="I254" s="60">
        <v>0</v>
      </c>
      <c r="J254" s="60">
        <v>0</v>
      </c>
      <c r="K254" s="60">
        <v>0</v>
      </c>
      <c r="L254" s="60">
        <v>0</v>
      </c>
      <c r="M254" s="60">
        <v>0</v>
      </c>
      <c r="N254" s="60">
        <v>0</v>
      </c>
      <c r="O254" s="60">
        <v>0</v>
      </c>
      <c r="P254" s="60">
        <v>0</v>
      </c>
      <c r="Q254" s="60">
        <v>0</v>
      </c>
    </row>
    <row r="255" spans="1:17" hidden="1" x14ac:dyDescent="0.25">
      <c r="A255" s="107"/>
      <c r="B255" s="127"/>
      <c r="C255" s="107"/>
      <c r="D255" s="10" t="s">
        <v>10</v>
      </c>
      <c r="E255" s="59">
        <f t="shared" si="96"/>
        <v>0</v>
      </c>
      <c r="F255" s="60">
        <v>0</v>
      </c>
      <c r="G255" s="60">
        <v>0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v>0</v>
      </c>
      <c r="O255" s="60">
        <v>0</v>
      </c>
      <c r="P255" s="60">
        <v>0</v>
      </c>
      <c r="Q255" s="60">
        <v>0</v>
      </c>
    </row>
    <row r="256" spans="1:17" hidden="1" x14ac:dyDescent="0.25">
      <c r="A256" s="107"/>
      <c r="B256" s="127"/>
      <c r="C256" s="107"/>
      <c r="D256" s="10" t="s">
        <v>11</v>
      </c>
      <c r="E256" s="59">
        <f t="shared" si="96"/>
        <v>0</v>
      </c>
      <c r="F256" s="60">
        <v>0</v>
      </c>
      <c r="G256" s="60">
        <v>0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0</v>
      </c>
      <c r="N256" s="60">
        <v>0</v>
      </c>
      <c r="O256" s="60">
        <v>0</v>
      </c>
      <c r="P256" s="60">
        <v>0</v>
      </c>
      <c r="Q256" s="60">
        <v>0</v>
      </c>
    </row>
    <row r="257" spans="1:17" ht="55.2" hidden="1" x14ac:dyDescent="0.25">
      <c r="A257" s="107"/>
      <c r="B257" s="127"/>
      <c r="C257" s="107"/>
      <c r="D257" s="26" t="s">
        <v>48</v>
      </c>
      <c r="E257" s="61">
        <f t="shared" si="96"/>
        <v>0</v>
      </c>
      <c r="F257" s="60">
        <v>0</v>
      </c>
      <c r="G257" s="60">
        <v>0</v>
      </c>
      <c r="H257" s="60">
        <v>0</v>
      </c>
      <c r="I257" s="60">
        <v>0</v>
      </c>
      <c r="J257" s="60">
        <v>0</v>
      </c>
      <c r="K257" s="60">
        <v>0</v>
      </c>
      <c r="L257" s="60">
        <v>0</v>
      </c>
      <c r="M257" s="60">
        <v>0</v>
      </c>
      <c r="N257" s="60">
        <v>0</v>
      </c>
      <c r="O257" s="60">
        <v>0</v>
      </c>
      <c r="P257" s="60">
        <v>0</v>
      </c>
      <c r="Q257" s="60">
        <v>0</v>
      </c>
    </row>
    <row r="258" spans="1:17" ht="27.6" hidden="1" x14ac:dyDescent="0.25">
      <c r="A258" s="107"/>
      <c r="B258" s="127"/>
      <c r="C258" s="107"/>
      <c r="D258" s="26" t="s">
        <v>118</v>
      </c>
      <c r="E258" s="61">
        <f t="shared" si="96"/>
        <v>0</v>
      </c>
      <c r="F258" s="60">
        <v>0</v>
      </c>
      <c r="G258" s="60">
        <v>0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0</v>
      </c>
      <c r="N258" s="60">
        <v>0</v>
      </c>
      <c r="O258" s="60">
        <v>0</v>
      </c>
      <c r="P258" s="60">
        <v>0</v>
      </c>
      <c r="Q258" s="60">
        <v>0</v>
      </c>
    </row>
    <row r="259" spans="1:17" ht="27.6" hidden="1" x14ac:dyDescent="0.25">
      <c r="A259" s="108"/>
      <c r="B259" s="128"/>
      <c r="C259" s="108"/>
      <c r="D259" s="26" t="s">
        <v>119</v>
      </c>
      <c r="E259" s="61">
        <f t="shared" si="96"/>
        <v>0</v>
      </c>
      <c r="F259" s="60">
        <v>0</v>
      </c>
      <c r="G259" s="60">
        <v>0</v>
      </c>
      <c r="H259" s="60">
        <v>0</v>
      </c>
      <c r="I259" s="60">
        <v>0</v>
      </c>
      <c r="J259" s="60">
        <v>0</v>
      </c>
      <c r="K259" s="60">
        <v>0</v>
      </c>
      <c r="L259" s="60">
        <v>0</v>
      </c>
      <c r="M259" s="60">
        <v>0</v>
      </c>
      <c r="N259" s="60">
        <v>0</v>
      </c>
      <c r="O259" s="60">
        <v>0</v>
      </c>
      <c r="P259" s="60">
        <v>0</v>
      </c>
      <c r="Q259" s="60">
        <v>0</v>
      </c>
    </row>
    <row r="260" spans="1:17" ht="15" hidden="1" customHeight="1" x14ac:dyDescent="0.25">
      <c r="A260" s="106" t="s">
        <v>96</v>
      </c>
      <c r="B260" s="126" t="s">
        <v>109</v>
      </c>
      <c r="C260" s="106" t="s">
        <v>81</v>
      </c>
      <c r="D260" s="9" t="s">
        <v>35</v>
      </c>
      <c r="E260" s="57">
        <f>E261+E262+E263+E264+E266</f>
        <v>0</v>
      </c>
      <c r="F260" s="58">
        <f t="shared" ref="F260:P260" si="97">SUM(F261:F266)</f>
        <v>0</v>
      </c>
      <c r="G260" s="58">
        <f t="shared" si="97"/>
        <v>0</v>
      </c>
      <c r="H260" s="58">
        <f t="shared" si="97"/>
        <v>0</v>
      </c>
      <c r="I260" s="58">
        <f t="shared" si="97"/>
        <v>0</v>
      </c>
      <c r="J260" s="58">
        <f t="shared" si="97"/>
        <v>0</v>
      </c>
      <c r="K260" s="58">
        <f t="shared" si="97"/>
        <v>0</v>
      </c>
      <c r="L260" s="58">
        <f t="shared" si="97"/>
        <v>0</v>
      </c>
      <c r="M260" s="58">
        <f t="shared" si="97"/>
        <v>0</v>
      </c>
      <c r="N260" s="58">
        <f t="shared" si="97"/>
        <v>0</v>
      </c>
      <c r="O260" s="58">
        <f t="shared" si="97"/>
        <v>0</v>
      </c>
      <c r="P260" s="58">
        <f t="shared" si="97"/>
        <v>0</v>
      </c>
      <c r="Q260" s="58">
        <f>SUM(Q261:Q266)</f>
        <v>0</v>
      </c>
    </row>
    <row r="261" spans="1:17" hidden="1" x14ac:dyDescent="0.25">
      <c r="A261" s="107"/>
      <c r="B261" s="127"/>
      <c r="C261" s="107"/>
      <c r="D261" s="10" t="s">
        <v>9</v>
      </c>
      <c r="E261" s="59">
        <f t="shared" ref="E261:E266" si="98">SUM(F261:Q261)</f>
        <v>0</v>
      </c>
      <c r="F261" s="60">
        <v>0</v>
      </c>
      <c r="G261" s="60">
        <v>0</v>
      </c>
      <c r="H261" s="60">
        <v>0</v>
      </c>
      <c r="I261" s="60">
        <v>0</v>
      </c>
      <c r="J261" s="60">
        <v>0</v>
      </c>
      <c r="K261" s="60">
        <v>0</v>
      </c>
      <c r="L261" s="60">
        <v>0</v>
      </c>
      <c r="M261" s="60">
        <v>0</v>
      </c>
      <c r="N261" s="60">
        <v>0</v>
      </c>
      <c r="O261" s="60">
        <v>0</v>
      </c>
      <c r="P261" s="60">
        <v>0</v>
      </c>
      <c r="Q261" s="60">
        <v>0</v>
      </c>
    </row>
    <row r="262" spans="1:17" hidden="1" x14ac:dyDescent="0.25">
      <c r="A262" s="107"/>
      <c r="B262" s="127"/>
      <c r="C262" s="107"/>
      <c r="D262" s="10" t="s">
        <v>10</v>
      </c>
      <c r="E262" s="59">
        <f t="shared" si="98"/>
        <v>0</v>
      </c>
      <c r="F262" s="60">
        <v>0</v>
      </c>
      <c r="G262" s="60">
        <v>0</v>
      </c>
      <c r="H262" s="60">
        <v>0</v>
      </c>
      <c r="I262" s="60">
        <v>0</v>
      </c>
      <c r="J262" s="60">
        <v>0</v>
      </c>
      <c r="K262" s="60">
        <v>0</v>
      </c>
      <c r="L262" s="60">
        <v>0</v>
      </c>
      <c r="M262" s="60">
        <v>0</v>
      </c>
      <c r="N262" s="60">
        <v>0</v>
      </c>
      <c r="O262" s="60">
        <v>0</v>
      </c>
      <c r="P262" s="60">
        <v>0</v>
      </c>
      <c r="Q262" s="60">
        <v>0</v>
      </c>
    </row>
    <row r="263" spans="1:17" hidden="1" x14ac:dyDescent="0.25">
      <c r="A263" s="107"/>
      <c r="B263" s="127"/>
      <c r="C263" s="107"/>
      <c r="D263" s="10" t="s">
        <v>11</v>
      </c>
      <c r="E263" s="59">
        <f t="shared" si="98"/>
        <v>0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>
        <v>0</v>
      </c>
      <c r="N263" s="60">
        <v>0</v>
      </c>
      <c r="O263" s="60">
        <v>0</v>
      </c>
      <c r="P263" s="60">
        <v>0</v>
      </c>
      <c r="Q263" s="60">
        <v>0</v>
      </c>
    </row>
    <row r="264" spans="1:17" ht="55.2" hidden="1" x14ac:dyDescent="0.25">
      <c r="A264" s="107"/>
      <c r="B264" s="127"/>
      <c r="C264" s="107"/>
      <c r="D264" s="26" t="s">
        <v>48</v>
      </c>
      <c r="E264" s="61">
        <f t="shared" si="98"/>
        <v>0</v>
      </c>
      <c r="F264" s="60">
        <v>0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v>0</v>
      </c>
      <c r="O264" s="60">
        <v>0</v>
      </c>
      <c r="P264" s="60">
        <v>0</v>
      </c>
      <c r="Q264" s="60">
        <v>0</v>
      </c>
    </row>
    <row r="265" spans="1:17" ht="27.6" hidden="1" x14ac:dyDescent="0.25">
      <c r="A265" s="107"/>
      <c r="B265" s="127"/>
      <c r="C265" s="107"/>
      <c r="D265" s="26" t="s">
        <v>118</v>
      </c>
      <c r="E265" s="61">
        <f t="shared" si="98"/>
        <v>0</v>
      </c>
      <c r="F265" s="60">
        <v>0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>
        <v>0</v>
      </c>
      <c r="N265" s="60">
        <v>0</v>
      </c>
      <c r="O265" s="60">
        <v>0</v>
      </c>
      <c r="P265" s="60">
        <v>0</v>
      </c>
      <c r="Q265" s="60">
        <v>0</v>
      </c>
    </row>
    <row r="266" spans="1:17" ht="27.6" hidden="1" x14ac:dyDescent="0.25">
      <c r="A266" s="108"/>
      <c r="B266" s="128"/>
      <c r="C266" s="108"/>
      <c r="D266" s="26" t="s">
        <v>119</v>
      </c>
      <c r="E266" s="61">
        <f t="shared" si="98"/>
        <v>0</v>
      </c>
      <c r="F266" s="60">
        <v>0</v>
      </c>
      <c r="G266" s="60">
        <v>0</v>
      </c>
      <c r="H266" s="60">
        <v>0</v>
      </c>
      <c r="I266" s="60">
        <v>0</v>
      </c>
      <c r="J266" s="60">
        <v>0</v>
      </c>
      <c r="K266" s="60">
        <v>0</v>
      </c>
      <c r="L266" s="60">
        <v>0</v>
      </c>
      <c r="M266" s="60">
        <v>0</v>
      </c>
      <c r="N266" s="60">
        <v>0</v>
      </c>
      <c r="O266" s="60">
        <v>0</v>
      </c>
      <c r="P266" s="60">
        <v>0</v>
      </c>
      <c r="Q266" s="60">
        <v>0</v>
      </c>
    </row>
    <row r="267" spans="1:17" hidden="1" x14ac:dyDescent="0.25">
      <c r="A267" s="102" t="s">
        <v>8</v>
      </c>
      <c r="B267" s="106" t="s">
        <v>123</v>
      </c>
      <c r="C267" s="106" t="s">
        <v>138</v>
      </c>
      <c r="D267" s="9" t="s">
        <v>35</v>
      </c>
      <c r="E267" s="57">
        <f>E268+E269+E270+E271+E273</f>
        <v>0</v>
      </c>
      <c r="F267" s="58">
        <f>F268+F269+F270+F271+F273</f>
        <v>0</v>
      </c>
      <c r="G267" s="58">
        <f t="shared" ref="G267:Q267" si="99">G268+G269+G270+G271+G273</f>
        <v>0</v>
      </c>
      <c r="H267" s="58">
        <f t="shared" si="99"/>
        <v>0</v>
      </c>
      <c r="I267" s="58">
        <f t="shared" si="99"/>
        <v>0</v>
      </c>
      <c r="J267" s="58">
        <f t="shared" si="99"/>
        <v>0</v>
      </c>
      <c r="K267" s="58">
        <f t="shared" si="99"/>
        <v>0</v>
      </c>
      <c r="L267" s="58">
        <f t="shared" si="99"/>
        <v>0</v>
      </c>
      <c r="M267" s="58">
        <f t="shared" si="99"/>
        <v>0</v>
      </c>
      <c r="N267" s="58">
        <f t="shared" si="99"/>
        <v>0</v>
      </c>
      <c r="O267" s="58">
        <f t="shared" si="99"/>
        <v>0</v>
      </c>
      <c r="P267" s="58">
        <f t="shared" si="99"/>
        <v>0</v>
      </c>
      <c r="Q267" s="58">
        <f t="shared" si="99"/>
        <v>0</v>
      </c>
    </row>
    <row r="268" spans="1:17" ht="27.6" hidden="1" x14ac:dyDescent="0.25">
      <c r="A268" s="103"/>
      <c r="B268" s="107"/>
      <c r="C268" s="107"/>
      <c r="D268" s="10" t="s">
        <v>124</v>
      </c>
      <c r="E268" s="59">
        <f t="shared" si="71"/>
        <v>0</v>
      </c>
      <c r="F268" s="60">
        <f t="shared" ref="F268:Q273" si="100">F275</f>
        <v>0</v>
      </c>
      <c r="G268" s="60">
        <f t="shared" si="100"/>
        <v>0</v>
      </c>
      <c r="H268" s="60">
        <f t="shared" si="100"/>
        <v>0</v>
      </c>
      <c r="I268" s="60">
        <f t="shared" si="100"/>
        <v>0</v>
      </c>
      <c r="J268" s="60">
        <f t="shared" si="100"/>
        <v>0</v>
      </c>
      <c r="K268" s="60">
        <f t="shared" si="100"/>
        <v>0</v>
      </c>
      <c r="L268" s="60">
        <f t="shared" si="100"/>
        <v>0</v>
      </c>
      <c r="M268" s="60">
        <f t="shared" si="100"/>
        <v>0</v>
      </c>
      <c r="N268" s="60">
        <f t="shared" si="100"/>
        <v>0</v>
      </c>
      <c r="O268" s="60">
        <f t="shared" si="100"/>
        <v>0</v>
      </c>
      <c r="P268" s="60">
        <f t="shared" si="100"/>
        <v>0</v>
      </c>
      <c r="Q268" s="60">
        <f t="shared" si="100"/>
        <v>0</v>
      </c>
    </row>
    <row r="269" spans="1:17" ht="41.4" hidden="1" x14ac:dyDescent="0.25">
      <c r="A269" s="103"/>
      <c r="B269" s="107"/>
      <c r="C269" s="107"/>
      <c r="D269" s="10" t="s">
        <v>125</v>
      </c>
      <c r="E269" s="59">
        <f t="shared" si="71"/>
        <v>0</v>
      </c>
      <c r="F269" s="60">
        <f t="shared" si="100"/>
        <v>0</v>
      </c>
      <c r="G269" s="60">
        <f t="shared" si="100"/>
        <v>0</v>
      </c>
      <c r="H269" s="60">
        <f t="shared" si="100"/>
        <v>0</v>
      </c>
      <c r="I269" s="60">
        <f t="shared" si="100"/>
        <v>0</v>
      </c>
      <c r="J269" s="60">
        <f t="shared" si="100"/>
        <v>0</v>
      </c>
      <c r="K269" s="60">
        <f t="shared" si="100"/>
        <v>0</v>
      </c>
      <c r="L269" s="60">
        <f t="shared" si="100"/>
        <v>0</v>
      </c>
      <c r="M269" s="60">
        <f t="shared" si="100"/>
        <v>0</v>
      </c>
      <c r="N269" s="60">
        <f t="shared" si="100"/>
        <v>0</v>
      </c>
      <c r="O269" s="60">
        <f t="shared" si="100"/>
        <v>0</v>
      </c>
      <c r="P269" s="60">
        <f t="shared" si="100"/>
        <v>0</v>
      </c>
      <c r="Q269" s="60">
        <f t="shared" si="100"/>
        <v>0</v>
      </c>
    </row>
    <row r="270" spans="1:17" ht="32.25" hidden="1" customHeight="1" x14ac:dyDescent="0.25">
      <c r="A270" s="103"/>
      <c r="B270" s="107"/>
      <c r="C270" s="107"/>
      <c r="D270" s="10" t="s">
        <v>126</v>
      </c>
      <c r="E270" s="59">
        <f t="shared" si="71"/>
        <v>0</v>
      </c>
      <c r="F270" s="60">
        <f t="shared" si="100"/>
        <v>0</v>
      </c>
      <c r="G270" s="60">
        <f t="shared" si="100"/>
        <v>0</v>
      </c>
      <c r="H270" s="60">
        <f t="shared" si="100"/>
        <v>0</v>
      </c>
      <c r="I270" s="60">
        <f t="shared" si="100"/>
        <v>0</v>
      </c>
      <c r="J270" s="60">
        <f t="shared" si="100"/>
        <v>0</v>
      </c>
      <c r="K270" s="60">
        <f t="shared" si="100"/>
        <v>0</v>
      </c>
      <c r="L270" s="60">
        <f t="shared" si="100"/>
        <v>0</v>
      </c>
      <c r="M270" s="60">
        <f t="shared" si="100"/>
        <v>0</v>
      </c>
      <c r="N270" s="60">
        <f t="shared" si="100"/>
        <v>0</v>
      </c>
      <c r="O270" s="60">
        <f t="shared" si="100"/>
        <v>0</v>
      </c>
      <c r="P270" s="60">
        <f t="shared" si="100"/>
        <v>0</v>
      </c>
      <c r="Q270" s="60">
        <f t="shared" si="100"/>
        <v>0</v>
      </c>
    </row>
    <row r="271" spans="1:17" ht="55.2" hidden="1" x14ac:dyDescent="0.25">
      <c r="A271" s="103"/>
      <c r="B271" s="107"/>
      <c r="C271" s="107"/>
      <c r="D271" s="26" t="s">
        <v>127</v>
      </c>
      <c r="E271" s="61">
        <f t="shared" si="71"/>
        <v>0</v>
      </c>
      <c r="F271" s="60">
        <f t="shared" si="100"/>
        <v>0</v>
      </c>
      <c r="G271" s="60">
        <f t="shared" si="100"/>
        <v>0</v>
      </c>
      <c r="H271" s="60">
        <f t="shared" si="100"/>
        <v>0</v>
      </c>
      <c r="I271" s="60">
        <f t="shared" si="100"/>
        <v>0</v>
      </c>
      <c r="J271" s="60">
        <f t="shared" si="100"/>
        <v>0</v>
      </c>
      <c r="K271" s="60">
        <f t="shared" si="100"/>
        <v>0</v>
      </c>
      <c r="L271" s="60">
        <f t="shared" si="100"/>
        <v>0</v>
      </c>
      <c r="M271" s="60">
        <f t="shared" si="100"/>
        <v>0</v>
      </c>
      <c r="N271" s="60">
        <f t="shared" si="100"/>
        <v>0</v>
      </c>
      <c r="O271" s="60">
        <f t="shared" si="100"/>
        <v>0</v>
      </c>
      <c r="P271" s="60">
        <f t="shared" si="100"/>
        <v>0</v>
      </c>
      <c r="Q271" s="60">
        <f t="shared" si="100"/>
        <v>0</v>
      </c>
    </row>
    <row r="272" spans="1:17" ht="27.6" hidden="1" x14ac:dyDescent="0.25">
      <c r="A272" s="103"/>
      <c r="B272" s="107"/>
      <c r="C272" s="107"/>
      <c r="D272" s="26" t="s">
        <v>128</v>
      </c>
      <c r="E272" s="61">
        <f t="shared" si="71"/>
        <v>0</v>
      </c>
      <c r="F272" s="60">
        <f t="shared" si="100"/>
        <v>0</v>
      </c>
      <c r="G272" s="60">
        <f t="shared" si="100"/>
        <v>0</v>
      </c>
      <c r="H272" s="60">
        <f t="shared" si="100"/>
        <v>0</v>
      </c>
      <c r="I272" s="60">
        <f t="shared" si="100"/>
        <v>0</v>
      </c>
      <c r="J272" s="60">
        <f t="shared" si="100"/>
        <v>0</v>
      </c>
      <c r="K272" s="60">
        <f t="shared" si="100"/>
        <v>0</v>
      </c>
      <c r="L272" s="60">
        <f t="shared" si="100"/>
        <v>0</v>
      </c>
      <c r="M272" s="60">
        <f t="shared" si="100"/>
        <v>0</v>
      </c>
      <c r="N272" s="60">
        <f t="shared" si="100"/>
        <v>0</v>
      </c>
      <c r="O272" s="60">
        <f t="shared" si="100"/>
        <v>0</v>
      </c>
      <c r="P272" s="60">
        <f t="shared" si="100"/>
        <v>0</v>
      </c>
      <c r="Q272" s="60">
        <f t="shared" si="100"/>
        <v>0</v>
      </c>
    </row>
    <row r="273" spans="1:17" ht="45.75" hidden="1" customHeight="1" x14ac:dyDescent="0.25">
      <c r="A273" s="114"/>
      <c r="B273" s="108"/>
      <c r="C273" s="108"/>
      <c r="D273" s="26" t="s">
        <v>47</v>
      </c>
      <c r="E273" s="61">
        <f t="shared" si="71"/>
        <v>0</v>
      </c>
      <c r="F273" s="60">
        <f t="shared" si="100"/>
        <v>0</v>
      </c>
      <c r="G273" s="60">
        <f t="shared" si="100"/>
        <v>0</v>
      </c>
      <c r="H273" s="60">
        <f t="shared" si="100"/>
        <v>0</v>
      </c>
      <c r="I273" s="60">
        <f t="shared" si="100"/>
        <v>0</v>
      </c>
      <c r="J273" s="60">
        <f t="shared" si="100"/>
        <v>0</v>
      </c>
      <c r="K273" s="60">
        <f t="shared" si="100"/>
        <v>0</v>
      </c>
      <c r="L273" s="60">
        <f t="shared" si="100"/>
        <v>0</v>
      </c>
      <c r="M273" s="60">
        <f t="shared" si="100"/>
        <v>0</v>
      </c>
      <c r="N273" s="60">
        <f t="shared" si="100"/>
        <v>0</v>
      </c>
      <c r="O273" s="60">
        <f t="shared" si="100"/>
        <v>0</v>
      </c>
      <c r="P273" s="60">
        <f t="shared" si="100"/>
        <v>0</v>
      </c>
      <c r="Q273" s="60">
        <f t="shared" si="100"/>
        <v>0</v>
      </c>
    </row>
    <row r="274" spans="1:17" ht="15" hidden="1" customHeight="1" x14ac:dyDescent="0.25">
      <c r="A274" s="106" t="s">
        <v>84</v>
      </c>
      <c r="B274" s="106" t="s">
        <v>85</v>
      </c>
      <c r="C274" s="106" t="s">
        <v>80</v>
      </c>
      <c r="D274" s="9" t="s">
        <v>35</v>
      </c>
      <c r="E274" s="57">
        <f>E275+E276+E277+E278+E280</f>
        <v>0</v>
      </c>
      <c r="F274" s="58">
        <f>F275+F276+F277+F278+F280</f>
        <v>0</v>
      </c>
      <c r="G274" s="58">
        <f t="shared" ref="G274:P274" si="101">SUM(G275:G280)</f>
        <v>0</v>
      </c>
      <c r="H274" s="58">
        <f t="shared" si="101"/>
        <v>0</v>
      </c>
      <c r="I274" s="58">
        <f t="shared" si="101"/>
        <v>0</v>
      </c>
      <c r="J274" s="58">
        <f t="shared" si="101"/>
        <v>0</v>
      </c>
      <c r="K274" s="58">
        <f t="shared" si="101"/>
        <v>0</v>
      </c>
      <c r="L274" s="58">
        <f t="shared" si="101"/>
        <v>0</v>
      </c>
      <c r="M274" s="58">
        <f t="shared" si="101"/>
        <v>0</v>
      </c>
      <c r="N274" s="58">
        <f t="shared" si="101"/>
        <v>0</v>
      </c>
      <c r="O274" s="58">
        <f t="shared" si="101"/>
        <v>0</v>
      </c>
      <c r="P274" s="58">
        <f t="shared" si="101"/>
        <v>0</v>
      </c>
      <c r="Q274" s="58">
        <f>SUM(Q275:Q280)</f>
        <v>0</v>
      </c>
    </row>
    <row r="275" spans="1:17" hidden="1" x14ac:dyDescent="0.25">
      <c r="A275" s="107"/>
      <c r="B275" s="107"/>
      <c r="C275" s="107"/>
      <c r="D275" s="10" t="s">
        <v>9</v>
      </c>
      <c r="E275" s="59">
        <f t="shared" ref="E275:E280" si="102">SUM(F275:Q275)</f>
        <v>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</row>
    <row r="276" spans="1:17" hidden="1" x14ac:dyDescent="0.25">
      <c r="A276" s="107"/>
      <c r="B276" s="107"/>
      <c r="C276" s="107"/>
      <c r="D276" s="10" t="s">
        <v>10</v>
      </c>
      <c r="E276" s="59">
        <f t="shared" si="102"/>
        <v>0</v>
      </c>
      <c r="F276" s="60">
        <v>0</v>
      </c>
      <c r="G276" s="60">
        <v>0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</row>
    <row r="277" spans="1:17" hidden="1" x14ac:dyDescent="0.25">
      <c r="A277" s="107"/>
      <c r="B277" s="107"/>
      <c r="C277" s="107"/>
      <c r="D277" s="10" t="s">
        <v>11</v>
      </c>
      <c r="E277" s="59">
        <f t="shared" si="102"/>
        <v>0</v>
      </c>
      <c r="F277" s="60">
        <v>0</v>
      </c>
      <c r="G277" s="60">
        <v>0</v>
      </c>
      <c r="H277" s="60">
        <v>0</v>
      </c>
      <c r="I277" s="60">
        <v>0</v>
      </c>
      <c r="J277" s="60">
        <v>0</v>
      </c>
      <c r="K277" s="60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</row>
    <row r="278" spans="1:17" ht="55.2" hidden="1" x14ac:dyDescent="0.25">
      <c r="A278" s="107"/>
      <c r="B278" s="107"/>
      <c r="C278" s="107"/>
      <c r="D278" s="26" t="s">
        <v>48</v>
      </c>
      <c r="E278" s="61">
        <f t="shared" si="102"/>
        <v>0</v>
      </c>
      <c r="F278" s="60">
        <v>0</v>
      </c>
      <c r="G278" s="60">
        <v>0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</row>
    <row r="279" spans="1:17" ht="27.6" hidden="1" x14ac:dyDescent="0.25">
      <c r="A279" s="107"/>
      <c r="B279" s="107"/>
      <c r="C279" s="107"/>
      <c r="D279" s="26" t="s">
        <v>118</v>
      </c>
      <c r="E279" s="61">
        <f t="shared" si="102"/>
        <v>0</v>
      </c>
      <c r="F279" s="60">
        <v>0</v>
      </c>
      <c r="G279" s="60">
        <v>0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</row>
    <row r="280" spans="1:17" ht="27.6" hidden="1" x14ac:dyDescent="0.25">
      <c r="A280" s="108"/>
      <c r="B280" s="108"/>
      <c r="C280" s="108"/>
      <c r="D280" s="26" t="s">
        <v>119</v>
      </c>
      <c r="E280" s="61">
        <f t="shared" si="102"/>
        <v>0</v>
      </c>
      <c r="F280" s="60">
        <v>0</v>
      </c>
      <c r="G280" s="60">
        <v>0</v>
      </c>
      <c r="H280" s="60">
        <v>0</v>
      </c>
      <c r="I280" s="60">
        <v>0</v>
      </c>
      <c r="J280" s="60">
        <v>0</v>
      </c>
      <c r="K280" s="60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</row>
    <row r="281" spans="1:17" ht="24" hidden="1" customHeight="1" x14ac:dyDescent="0.25">
      <c r="A281" s="139" t="s">
        <v>78</v>
      </c>
      <c r="B281" s="140"/>
      <c r="C281" s="145"/>
      <c r="D281" s="9" t="s">
        <v>35</v>
      </c>
      <c r="E281" s="74">
        <f>E282+E283+E284+E285+E287</f>
        <v>0</v>
      </c>
      <c r="F281" s="65">
        <f>F282+F283+F284+F285+F287</f>
        <v>0</v>
      </c>
      <c r="G281" s="65">
        <f t="shared" ref="G281:Q281" si="103">G282+G283+G284+G285+G287</f>
        <v>0</v>
      </c>
      <c r="H281" s="65">
        <f t="shared" si="103"/>
        <v>0</v>
      </c>
      <c r="I281" s="65">
        <f t="shared" si="103"/>
        <v>0</v>
      </c>
      <c r="J281" s="65">
        <f t="shared" si="103"/>
        <v>0</v>
      </c>
      <c r="K281" s="65">
        <f t="shared" si="103"/>
        <v>0</v>
      </c>
      <c r="L281" s="65">
        <f t="shared" si="103"/>
        <v>0</v>
      </c>
      <c r="M281" s="65">
        <f t="shared" si="103"/>
        <v>0</v>
      </c>
      <c r="N281" s="65">
        <f t="shared" si="103"/>
        <v>0</v>
      </c>
      <c r="O281" s="65">
        <f t="shared" si="103"/>
        <v>0</v>
      </c>
      <c r="P281" s="65">
        <f t="shared" si="103"/>
        <v>0</v>
      </c>
      <c r="Q281" s="65">
        <f t="shared" si="103"/>
        <v>0</v>
      </c>
    </row>
    <row r="282" spans="1:17" ht="27.6" hidden="1" x14ac:dyDescent="0.25">
      <c r="A282" s="141"/>
      <c r="B282" s="142"/>
      <c r="C282" s="146"/>
      <c r="D282" s="9" t="s">
        <v>124</v>
      </c>
      <c r="E282" s="75">
        <f t="shared" ref="E282:E287" si="104">SUM(F282:Q282)</f>
        <v>0</v>
      </c>
      <c r="F282" s="66">
        <f t="shared" ref="F282:Q287" si="105">F170+F268</f>
        <v>0</v>
      </c>
      <c r="G282" s="66">
        <f t="shared" si="105"/>
        <v>0</v>
      </c>
      <c r="H282" s="66">
        <f t="shared" si="105"/>
        <v>0</v>
      </c>
      <c r="I282" s="66">
        <f t="shared" si="105"/>
        <v>0</v>
      </c>
      <c r="J282" s="66">
        <f t="shared" si="105"/>
        <v>0</v>
      </c>
      <c r="K282" s="66">
        <f t="shared" si="105"/>
        <v>0</v>
      </c>
      <c r="L282" s="66">
        <f t="shared" si="105"/>
        <v>0</v>
      </c>
      <c r="M282" s="66">
        <f t="shared" si="105"/>
        <v>0</v>
      </c>
      <c r="N282" s="66">
        <f t="shared" si="105"/>
        <v>0</v>
      </c>
      <c r="O282" s="66">
        <f t="shared" si="105"/>
        <v>0</v>
      </c>
      <c r="P282" s="66">
        <f t="shared" si="105"/>
        <v>0</v>
      </c>
      <c r="Q282" s="66">
        <f t="shared" si="105"/>
        <v>0</v>
      </c>
    </row>
    <row r="283" spans="1:17" ht="41.4" hidden="1" x14ac:dyDescent="0.25">
      <c r="A283" s="141"/>
      <c r="B283" s="142"/>
      <c r="C283" s="146"/>
      <c r="D283" s="9" t="s">
        <v>125</v>
      </c>
      <c r="E283" s="75">
        <f t="shared" si="104"/>
        <v>0</v>
      </c>
      <c r="F283" s="66">
        <f t="shared" si="105"/>
        <v>0</v>
      </c>
      <c r="G283" s="66">
        <f t="shared" si="105"/>
        <v>0</v>
      </c>
      <c r="H283" s="66">
        <f t="shared" si="105"/>
        <v>0</v>
      </c>
      <c r="I283" s="66">
        <f t="shared" si="105"/>
        <v>0</v>
      </c>
      <c r="J283" s="66">
        <f t="shared" si="105"/>
        <v>0</v>
      </c>
      <c r="K283" s="66">
        <f t="shared" si="105"/>
        <v>0</v>
      </c>
      <c r="L283" s="66">
        <f t="shared" si="105"/>
        <v>0</v>
      </c>
      <c r="M283" s="66">
        <f t="shared" si="105"/>
        <v>0</v>
      </c>
      <c r="N283" s="66">
        <f t="shared" si="105"/>
        <v>0</v>
      </c>
      <c r="O283" s="66">
        <f t="shared" si="105"/>
        <v>0</v>
      </c>
      <c r="P283" s="66">
        <f t="shared" si="105"/>
        <v>0</v>
      </c>
      <c r="Q283" s="66">
        <f t="shared" si="105"/>
        <v>0</v>
      </c>
    </row>
    <row r="284" spans="1:17" hidden="1" x14ac:dyDescent="0.25">
      <c r="A284" s="141"/>
      <c r="B284" s="142"/>
      <c r="C284" s="146"/>
      <c r="D284" s="9" t="s">
        <v>126</v>
      </c>
      <c r="E284" s="75">
        <f t="shared" si="104"/>
        <v>0</v>
      </c>
      <c r="F284" s="66">
        <f t="shared" si="105"/>
        <v>0</v>
      </c>
      <c r="G284" s="66">
        <f t="shared" si="105"/>
        <v>0</v>
      </c>
      <c r="H284" s="66">
        <f t="shared" si="105"/>
        <v>0</v>
      </c>
      <c r="I284" s="66">
        <f t="shared" si="105"/>
        <v>0</v>
      </c>
      <c r="J284" s="66">
        <f t="shared" si="105"/>
        <v>0</v>
      </c>
      <c r="K284" s="66">
        <f t="shared" si="105"/>
        <v>0</v>
      </c>
      <c r="L284" s="66">
        <f t="shared" si="105"/>
        <v>0</v>
      </c>
      <c r="M284" s="66">
        <f t="shared" si="105"/>
        <v>0</v>
      </c>
      <c r="N284" s="66">
        <f t="shared" si="105"/>
        <v>0</v>
      </c>
      <c r="O284" s="66">
        <f t="shared" si="105"/>
        <v>0</v>
      </c>
      <c r="P284" s="66">
        <f t="shared" si="105"/>
        <v>0</v>
      </c>
      <c r="Q284" s="66">
        <f t="shared" si="105"/>
        <v>0</v>
      </c>
    </row>
    <row r="285" spans="1:17" ht="55.2" hidden="1" x14ac:dyDescent="0.25">
      <c r="A285" s="141"/>
      <c r="B285" s="142"/>
      <c r="C285" s="146"/>
      <c r="D285" s="27" t="s">
        <v>127</v>
      </c>
      <c r="E285" s="75">
        <f t="shared" si="104"/>
        <v>0</v>
      </c>
      <c r="F285" s="66">
        <f t="shared" si="105"/>
        <v>0</v>
      </c>
      <c r="G285" s="66">
        <f t="shared" si="105"/>
        <v>0</v>
      </c>
      <c r="H285" s="66">
        <f t="shared" si="105"/>
        <v>0</v>
      </c>
      <c r="I285" s="66">
        <f t="shared" si="105"/>
        <v>0</v>
      </c>
      <c r="J285" s="66">
        <f t="shared" si="105"/>
        <v>0</v>
      </c>
      <c r="K285" s="66">
        <f t="shared" si="105"/>
        <v>0</v>
      </c>
      <c r="L285" s="66">
        <f t="shared" si="105"/>
        <v>0</v>
      </c>
      <c r="M285" s="66">
        <f t="shared" si="105"/>
        <v>0</v>
      </c>
      <c r="N285" s="66">
        <f t="shared" si="105"/>
        <v>0</v>
      </c>
      <c r="O285" s="66">
        <f t="shared" si="105"/>
        <v>0</v>
      </c>
      <c r="P285" s="66">
        <f t="shared" si="105"/>
        <v>0</v>
      </c>
      <c r="Q285" s="66">
        <f t="shared" si="105"/>
        <v>0</v>
      </c>
    </row>
    <row r="286" spans="1:17" ht="27.6" hidden="1" x14ac:dyDescent="0.25">
      <c r="A286" s="141"/>
      <c r="B286" s="142"/>
      <c r="C286" s="146"/>
      <c r="D286" s="27" t="s">
        <v>128</v>
      </c>
      <c r="E286" s="75">
        <f t="shared" si="104"/>
        <v>0</v>
      </c>
      <c r="F286" s="66">
        <f t="shared" si="105"/>
        <v>0</v>
      </c>
      <c r="G286" s="66">
        <f t="shared" si="105"/>
        <v>0</v>
      </c>
      <c r="H286" s="66">
        <f t="shared" si="105"/>
        <v>0</v>
      </c>
      <c r="I286" s="66">
        <f t="shared" si="105"/>
        <v>0</v>
      </c>
      <c r="J286" s="66">
        <f t="shared" si="105"/>
        <v>0</v>
      </c>
      <c r="K286" s="66">
        <f t="shared" si="105"/>
        <v>0</v>
      </c>
      <c r="L286" s="66">
        <f t="shared" si="105"/>
        <v>0</v>
      </c>
      <c r="M286" s="66">
        <f t="shared" si="105"/>
        <v>0</v>
      </c>
      <c r="N286" s="66">
        <f t="shared" si="105"/>
        <v>0</v>
      </c>
      <c r="O286" s="66">
        <f t="shared" si="105"/>
        <v>0</v>
      </c>
      <c r="P286" s="66">
        <f t="shared" si="105"/>
        <v>0</v>
      </c>
      <c r="Q286" s="66">
        <f t="shared" si="105"/>
        <v>0</v>
      </c>
    </row>
    <row r="287" spans="1:17" hidden="1" x14ac:dyDescent="0.25">
      <c r="A287" s="143"/>
      <c r="B287" s="144"/>
      <c r="C287" s="147"/>
      <c r="D287" s="27" t="s">
        <v>47</v>
      </c>
      <c r="E287" s="75">
        <f t="shared" si="104"/>
        <v>0</v>
      </c>
      <c r="F287" s="66">
        <f t="shared" si="105"/>
        <v>0</v>
      </c>
      <c r="G287" s="66">
        <f t="shared" si="105"/>
        <v>0</v>
      </c>
      <c r="H287" s="66">
        <f t="shared" si="105"/>
        <v>0</v>
      </c>
      <c r="I287" s="66">
        <f t="shared" si="105"/>
        <v>0</v>
      </c>
      <c r="J287" s="66">
        <f t="shared" si="105"/>
        <v>0</v>
      </c>
      <c r="K287" s="66">
        <f t="shared" si="105"/>
        <v>0</v>
      </c>
      <c r="L287" s="66">
        <f t="shared" si="105"/>
        <v>0</v>
      </c>
      <c r="M287" s="66">
        <f t="shared" si="105"/>
        <v>0</v>
      </c>
      <c r="N287" s="66">
        <f t="shared" si="105"/>
        <v>0</v>
      </c>
      <c r="O287" s="66">
        <f t="shared" si="105"/>
        <v>0</v>
      </c>
      <c r="P287" s="66">
        <f t="shared" si="105"/>
        <v>0</v>
      </c>
      <c r="Q287" s="66">
        <f t="shared" si="105"/>
        <v>0</v>
      </c>
    </row>
    <row r="288" spans="1:17" ht="23.25" customHeight="1" x14ac:dyDescent="0.25">
      <c r="A288" s="148" t="s">
        <v>79</v>
      </c>
      <c r="B288" s="149"/>
      <c r="C288" s="150"/>
      <c r="D288" s="9" t="s">
        <v>35</v>
      </c>
      <c r="E288" s="74">
        <f>E289+E290+E291+E292+E294</f>
        <v>521053.40022000001</v>
      </c>
      <c r="F288" s="74">
        <f>F289+F290+F291+F292+F294</f>
        <v>0</v>
      </c>
      <c r="G288" s="74">
        <f t="shared" ref="G288:Q288" si="106">G289+G290+G291+G292+G294</f>
        <v>2075</v>
      </c>
      <c r="H288" s="74">
        <f t="shared" si="106"/>
        <v>2045</v>
      </c>
      <c r="I288" s="74">
        <f t="shared" si="106"/>
        <v>1975</v>
      </c>
      <c r="J288" s="74">
        <f t="shared" si="106"/>
        <v>142192.18400000001</v>
      </c>
      <c r="K288" s="74">
        <f t="shared" si="106"/>
        <v>970</v>
      </c>
      <c r="L288" s="74">
        <f t="shared" si="106"/>
        <v>1598</v>
      </c>
      <c r="M288" s="74">
        <f t="shared" si="106"/>
        <v>10612.5</v>
      </c>
      <c r="N288" s="74">
        <f t="shared" si="106"/>
        <v>3578</v>
      </c>
      <c r="O288" s="74">
        <f t="shared" si="106"/>
        <v>11496.4244</v>
      </c>
      <c r="P288" s="74">
        <f t="shared" si="106"/>
        <v>56877.191599999998</v>
      </c>
      <c r="Q288" s="74">
        <f t="shared" si="106"/>
        <v>287634.10022000002</v>
      </c>
    </row>
    <row r="289" spans="1:17" ht="27.6" x14ac:dyDescent="0.25">
      <c r="A289" s="149"/>
      <c r="B289" s="149"/>
      <c r="C289" s="151"/>
      <c r="D289" s="9" t="s">
        <v>124</v>
      </c>
      <c r="E289" s="74">
        <f t="shared" ref="E289:E294" si="107">SUM(F289:Q289)</f>
        <v>0</v>
      </c>
      <c r="F289" s="75">
        <f t="shared" ref="F289:Q294" si="108">F162+F282</f>
        <v>0</v>
      </c>
      <c r="G289" s="75">
        <f t="shared" si="108"/>
        <v>0</v>
      </c>
      <c r="H289" s="75">
        <f t="shared" si="108"/>
        <v>0</v>
      </c>
      <c r="I289" s="75">
        <f t="shared" si="108"/>
        <v>0</v>
      </c>
      <c r="J289" s="75">
        <f t="shared" si="108"/>
        <v>0</v>
      </c>
      <c r="K289" s="75">
        <f t="shared" si="108"/>
        <v>0</v>
      </c>
      <c r="L289" s="75">
        <f t="shared" si="108"/>
        <v>0</v>
      </c>
      <c r="M289" s="75">
        <f t="shared" si="108"/>
        <v>0</v>
      </c>
      <c r="N289" s="75">
        <f t="shared" si="108"/>
        <v>0</v>
      </c>
      <c r="O289" s="75">
        <f t="shared" si="108"/>
        <v>0</v>
      </c>
      <c r="P289" s="75">
        <f t="shared" si="108"/>
        <v>0</v>
      </c>
      <c r="Q289" s="75">
        <f t="shared" si="108"/>
        <v>0</v>
      </c>
    </row>
    <row r="290" spans="1:17" ht="41.4" x14ac:dyDescent="0.25">
      <c r="A290" s="149"/>
      <c r="B290" s="149"/>
      <c r="C290" s="151"/>
      <c r="D290" s="9" t="s">
        <v>125</v>
      </c>
      <c r="E290" s="74">
        <f t="shared" si="107"/>
        <v>193910.8</v>
      </c>
      <c r="F290" s="75">
        <f t="shared" si="108"/>
        <v>0</v>
      </c>
      <c r="G290" s="75">
        <f t="shared" si="108"/>
        <v>0</v>
      </c>
      <c r="H290" s="75">
        <f t="shared" si="108"/>
        <v>0</v>
      </c>
      <c r="I290" s="75">
        <f t="shared" si="108"/>
        <v>0</v>
      </c>
      <c r="J290" s="75">
        <f t="shared" si="108"/>
        <v>126388.9656</v>
      </c>
      <c r="K290" s="75">
        <f t="shared" si="108"/>
        <v>0</v>
      </c>
      <c r="L290" s="75">
        <f t="shared" si="108"/>
        <v>0</v>
      </c>
      <c r="M290" s="75">
        <f t="shared" si="108"/>
        <v>8518.5</v>
      </c>
      <c r="N290" s="75">
        <f t="shared" si="108"/>
        <v>1710</v>
      </c>
      <c r="O290" s="75">
        <f t="shared" si="108"/>
        <v>8722.2819600000003</v>
      </c>
      <c r="P290" s="75">
        <f t="shared" si="108"/>
        <v>48571.052439999999</v>
      </c>
      <c r="Q290" s="75">
        <f t="shared" si="108"/>
        <v>0</v>
      </c>
    </row>
    <row r="291" spans="1:17" ht="28.5" customHeight="1" x14ac:dyDescent="0.25">
      <c r="A291" s="149"/>
      <c r="B291" s="149"/>
      <c r="C291" s="151"/>
      <c r="D291" s="9" t="s">
        <v>126</v>
      </c>
      <c r="E291" s="74">
        <f t="shared" si="107"/>
        <v>44867.053419999997</v>
      </c>
      <c r="F291" s="75">
        <f t="shared" si="108"/>
        <v>0</v>
      </c>
      <c r="G291" s="75">
        <f t="shared" si="108"/>
        <v>2075</v>
      </c>
      <c r="H291" s="75">
        <f t="shared" si="108"/>
        <v>2045</v>
      </c>
      <c r="I291" s="75">
        <f t="shared" si="108"/>
        <v>1975</v>
      </c>
      <c r="J291" s="75">
        <f t="shared" si="108"/>
        <v>15803.2184</v>
      </c>
      <c r="K291" s="75">
        <f t="shared" si="108"/>
        <v>970</v>
      </c>
      <c r="L291" s="75">
        <f t="shared" si="108"/>
        <v>1598</v>
      </c>
      <c r="M291" s="75">
        <f t="shared" si="108"/>
        <v>2094</v>
      </c>
      <c r="N291" s="75">
        <f t="shared" si="108"/>
        <v>1868</v>
      </c>
      <c r="O291" s="75">
        <f t="shared" si="108"/>
        <v>2774.1424400000001</v>
      </c>
      <c r="P291" s="75">
        <f t="shared" si="108"/>
        <v>8306.1391600000006</v>
      </c>
      <c r="Q291" s="75">
        <f t="shared" si="108"/>
        <v>5358.5534199999993</v>
      </c>
    </row>
    <row r="292" spans="1:17" ht="59.25" customHeight="1" x14ac:dyDescent="0.25">
      <c r="A292" s="149"/>
      <c r="B292" s="149"/>
      <c r="C292" s="151"/>
      <c r="D292" s="27" t="s">
        <v>127</v>
      </c>
      <c r="E292" s="74">
        <f t="shared" si="107"/>
        <v>0</v>
      </c>
      <c r="F292" s="75">
        <f t="shared" si="108"/>
        <v>0</v>
      </c>
      <c r="G292" s="75">
        <f t="shared" si="108"/>
        <v>0</v>
      </c>
      <c r="H292" s="75">
        <f t="shared" si="108"/>
        <v>0</v>
      </c>
      <c r="I292" s="75">
        <f t="shared" si="108"/>
        <v>0</v>
      </c>
      <c r="J292" s="75">
        <f t="shared" si="108"/>
        <v>0</v>
      </c>
      <c r="K292" s="75">
        <f t="shared" si="108"/>
        <v>0</v>
      </c>
      <c r="L292" s="75">
        <f t="shared" si="108"/>
        <v>0</v>
      </c>
      <c r="M292" s="75">
        <f t="shared" si="108"/>
        <v>0</v>
      </c>
      <c r="N292" s="75">
        <f t="shared" si="108"/>
        <v>0</v>
      </c>
      <c r="O292" s="75">
        <f t="shared" si="108"/>
        <v>0</v>
      </c>
      <c r="P292" s="75">
        <f t="shared" si="108"/>
        <v>0</v>
      </c>
      <c r="Q292" s="75">
        <f t="shared" si="108"/>
        <v>0</v>
      </c>
    </row>
    <row r="293" spans="1:17" ht="27.6" x14ac:dyDescent="0.25">
      <c r="A293" s="149"/>
      <c r="B293" s="149"/>
      <c r="C293" s="151"/>
      <c r="D293" s="27" t="s">
        <v>128</v>
      </c>
      <c r="E293" s="74">
        <f t="shared" si="107"/>
        <v>0</v>
      </c>
      <c r="F293" s="75">
        <f t="shared" si="108"/>
        <v>0</v>
      </c>
      <c r="G293" s="75">
        <f t="shared" si="108"/>
        <v>0</v>
      </c>
      <c r="H293" s="75">
        <f t="shared" si="108"/>
        <v>0</v>
      </c>
      <c r="I293" s="75">
        <f t="shared" si="108"/>
        <v>0</v>
      </c>
      <c r="J293" s="75">
        <f t="shared" si="108"/>
        <v>0</v>
      </c>
      <c r="K293" s="75">
        <f t="shared" si="108"/>
        <v>0</v>
      </c>
      <c r="L293" s="75">
        <f t="shared" si="108"/>
        <v>0</v>
      </c>
      <c r="M293" s="75">
        <f t="shared" si="108"/>
        <v>0</v>
      </c>
      <c r="N293" s="75">
        <f t="shared" si="108"/>
        <v>0</v>
      </c>
      <c r="O293" s="75">
        <f t="shared" si="108"/>
        <v>0</v>
      </c>
      <c r="P293" s="75">
        <f t="shared" si="108"/>
        <v>0</v>
      </c>
      <c r="Q293" s="75">
        <f t="shared" si="108"/>
        <v>0</v>
      </c>
    </row>
    <row r="294" spans="1:17" ht="24" customHeight="1" x14ac:dyDescent="0.25">
      <c r="A294" s="149"/>
      <c r="B294" s="149"/>
      <c r="C294" s="152"/>
      <c r="D294" s="27" t="s">
        <v>47</v>
      </c>
      <c r="E294" s="74">
        <f t="shared" si="107"/>
        <v>282275.54680000001</v>
      </c>
      <c r="F294" s="75">
        <f t="shared" si="108"/>
        <v>0</v>
      </c>
      <c r="G294" s="75">
        <f t="shared" si="108"/>
        <v>0</v>
      </c>
      <c r="H294" s="75">
        <f t="shared" si="108"/>
        <v>0</v>
      </c>
      <c r="I294" s="75">
        <f t="shared" si="108"/>
        <v>0</v>
      </c>
      <c r="J294" s="75">
        <f t="shared" si="108"/>
        <v>0</v>
      </c>
      <c r="K294" s="75">
        <f t="shared" si="108"/>
        <v>0</v>
      </c>
      <c r="L294" s="75">
        <f t="shared" si="108"/>
        <v>0</v>
      </c>
      <c r="M294" s="75">
        <f t="shared" si="108"/>
        <v>0</v>
      </c>
      <c r="N294" s="75">
        <f t="shared" si="108"/>
        <v>0</v>
      </c>
      <c r="O294" s="75">
        <f t="shared" si="108"/>
        <v>0</v>
      </c>
      <c r="P294" s="75">
        <f t="shared" si="108"/>
        <v>0</v>
      </c>
      <c r="Q294" s="87">
        <f t="shared" si="108"/>
        <v>282275.54680000001</v>
      </c>
    </row>
    <row r="295" spans="1:17" ht="18.75" customHeight="1" x14ac:dyDescent="0.25">
      <c r="A295" s="129" t="s">
        <v>133</v>
      </c>
      <c r="B295" s="130"/>
      <c r="C295" s="131"/>
      <c r="D295" s="9" t="s">
        <v>35</v>
      </c>
      <c r="E295" s="68">
        <f>E296+E297+E298+E299+E301</f>
        <v>0</v>
      </c>
      <c r="F295" s="65">
        <f>F296+F297+F298+F299+F301</f>
        <v>0</v>
      </c>
      <c r="G295" s="65">
        <f t="shared" ref="G295:Q295" si="109">G296+G297+G298+G299+G301</f>
        <v>0</v>
      </c>
      <c r="H295" s="65">
        <f t="shared" si="109"/>
        <v>0</v>
      </c>
      <c r="I295" s="65">
        <f t="shared" si="109"/>
        <v>0</v>
      </c>
      <c r="J295" s="65">
        <f t="shared" si="109"/>
        <v>0</v>
      </c>
      <c r="K295" s="65">
        <f t="shared" si="109"/>
        <v>0</v>
      </c>
      <c r="L295" s="65">
        <f t="shared" si="109"/>
        <v>0</v>
      </c>
      <c r="M295" s="65">
        <f t="shared" si="109"/>
        <v>0</v>
      </c>
      <c r="N295" s="65">
        <f t="shared" si="109"/>
        <v>0</v>
      </c>
      <c r="O295" s="65">
        <f t="shared" si="109"/>
        <v>0</v>
      </c>
      <c r="P295" s="65">
        <f t="shared" si="109"/>
        <v>0</v>
      </c>
      <c r="Q295" s="65">
        <f t="shared" si="109"/>
        <v>0</v>
      </c>
    </row>
    <row r="296" spans="1:17" ht="27.6" x14ac:dyDescent="0.25">
      <c r="A296" s="132"/>
      <c r="B296" s="133"/>
      <c r="C296" s="134"/>
      <c r="D296" s="10" t="s">
        <v>124</v>
      </c>
      <c r="E296" s="68">
        <f t="shared" ref="E296:E301" si="110">SUM(F296:Q296)</f>
        <v>0</v>
      </c>
      <c r="F296" s="66">
        <f t="shared" ref="F296:Q301" si="111">F169+F289</f>
        <v>0</v>
      </c>
      <c r="G296" s="66">
        <f t="shared" si="111"/>
        <v>0</v>
      </c>
      <c r="H296" s="66">
        <f t="shared" si="111"/>
        <v>0</v>
      </c>
      <c r="I296" s="66">
        <f t="shared" si="111"/>
        <v>0</v>
      </c>
      <c r="J296" s="66">
        <f t="shared" si="111"/>
        <v>0</v>
      </c>
      <c r="K296" s="66">
        <f t="shared" si="111"/>
        <v>0</v>
      </c>
      <c r="L296" s="66">
        <f t="shared" si="111"/>
        <v>0</v>
      </c>
      <c r="M296" s="66">
        <f t="shared" si="111"/>
        <v>0</v>
      </c>
      <c r="N296" s="66">
        <f t="shared" si="111"/>
        <v>0</v>
      </c>
      <c r="O296" s="66">
        <f t="shared" si="111"/>
        <v>0</v>
      </c>
      <c r="P296" s="66">
        <f t="shared" si="111"/>
        <v>0</v>
      </c>
      <c r="Q296" s="66">
        <f t="shared" si="111"/>
        <v>0</v>
      </c>
    </row>
    <row r="297" spans="1:17" ht="41.4" x14ac:dyDescent="0.25">
      <c r="A297" s="132"/>
      <c r="B297" s="133"/>
      <c r="C297" s="134"/>
      <c r="D297" s="10" t="s">
        <v>125</v>
      </c>
      <c r="E297" s="68">
        <f t="shared" si="110"/>
        <v>0</v>
      </c>
      <c r="F297" s="66">
        <f t="shared" si="111"/>
        <v>0</v>
      </c>
      <c r="G297" s="66">
        <f t="shared" si="111"/>
        <v>0</v>
      </c>
      <c r="H297" s="66">
        <f t="shared" si="111"/>
        <v>0</v>
      </c>
      <c r="I297" s="66">
        <f t="shared" si="111"/>
        <v>0</v>
      </c>
      <c r="J297" s="66">
        <v>0</v>
      </c>
      <c r="K297" s="66">
        <v>0</v>
      </c>
      <c r="L297" s="66">
        <v>0</v>
      </c>
      <c r="M297" s="66">
        <v>0</v>
      </c>
      <c r="N297" s="66">
        <v>0</v>
      </c>
      <c r="O297" s="66">
        <v>0</v>
      </c>
      <c r="P297" s="66">
        <v>0</v>
      </c>
      <c r="Q297" s="66">
        <v>0</v>
      </c>
    </row>
    <row r="298" spans="1:17" ht="39.75" customHeight="1" x14ac:dyDescent="0.25">
      <c r="A298" s="132"/>
      <c r="B298" s="133"/>
      <c r="C298" s="134"/>
      <c r="D298" s="10" t="s">
        <v>126</v>
      </c>
      <c r="E298" s="68">
        <f t="shared" si="110"/>
        <v>0</v>
      </c>
      <c r="F298" s="66">
        <f t="shared" si="111"/>
        <v>0</v>
      </c>
      <c r="G298" s="66">
        <v>0</v>
      </c>
      <c r="H298" s="66">
        <v>0</v>
      </c>
      <c r="I298" s="66">
        <v>0</v>
      </c>
      <c r="J298" s="66">
        <v>0</v>
      </c>
      <c r="K298" s="66">
        <v>0</v>
      </c>
      <c r="L298" s="66">
        <v>0</v>
      </c>
      <c r="M298" s="66">
        <v>0</v>
      </c>
      <c r="N298" s="66">
        <v>0</v>
      </c>
      <c r="O298" s="66">
        <v>0</v>
      </c>
      <c r="P298" s="66">
        <v>0</v>
      </c>
      <c r="Q298" s="66">
        <v>0</v>
      </c>
    </row>
    <row r="299" spans="1:17" ht="66" customHeight="1" x14ac:dyDescent="0.25">
      <c r="A299" s="132"/>
      <c r="B299" s="133"/>
      <c r="C299" s="134"/>
      <c r="D299" s="26" t="s">
        <v>127</v>
      </c>
      <c r="E299" s="68">
        <f t="shared" si="110"/>
        <v>0</v>
      </c>
      <c r="F299" s="66">
        <f t="shared" si="111"/>
        <v>0</v>
      </c>
      <c r="G299" s="66">
        <f t="shared" si="111"/>
        <v>0</v>
      </c>
      <c r="H299" s="66">
        <f t="shared" si="111"/>
        <v>0</v>
      </c>
      <c r="I299" s="66">
        <f t="shared" si="111"/>
        <v>0</v>
      </c>
      <c r="J299" s="66">
        <f t="shared" si="111"/>
        <v>0</v>
      </c>
      <c r="K299" s="66">
        <f t="shared" si="111"/>
        <v>0</v>
      </c>
      <c r="L299" s="66">
        <f t="shared" si="111"/>
        <v>0</v>
      </c>
      <c r="M299" s="66">
        <f t="shared" si="111"/>
        <v>0</v>
      </c>
      <c r="N299" s="66">
        <f t="shared" si="111"/>
        <v>0</v>
      </c>
      <c r="O299" s="66">
        <f t="shared" si="111"/>
        <v>0</v>
      </c>
      <c r="P299" s="66">
        <f t="shared" si="111"/>
        <v>0</v>
      </c>
      <c r="Q299" s="66">
        <f t="shared" si="111"/>
        <v>0</v>
      </c>
    </row>
    <row r="300" spans="1:17" ht="27.6" x14ac:dyDescent="0.25">
      <c r="A300" s="132"/>
      <c r="B300" s="133"/>
      <c r="C300" s="134"/>
      <c r="D300" s="26" t="s">
        <v>128</v>
      </c>
      <c r="E300" s="68">
        <f t="shared" si="110"/>
        <v>0</v>
      </c>
      <c r="F300" s="66">
        <f t="shared" si="111"/>
        <v>0</v>
      </c>
      <c r="G300" s="66">
        <f t="shared" si="111"/>
        <v>0</v>
      </c>
      <c r="H300" s="66">
        <f t="shared" si="111"/>
        <v>0</v>
      </c>
      <c r="I300" s="66">
        <f t="shared" si="111"/>
        <v>0</v>
      </c>
      <c r="J300" s="66">
        <f t="shared" si="111"/>
        <v>0</v>
      </c>
      <c r="K300" s="66">
        <f t="shared" si="111"/>
        <v>0</v>
      </c>
      <c r="L300" s="66">
        <f t="shared" si="111"/>
        <v>0</v>
      </c>
      <c r="M300" s="66">
        <f t="shared" si="111"/>
        <v>0</v>
      </c>
      <c r="N300" s="66">
        <f t="shared" si="111"/>
        <v>0</v>
      </c>
      <c r="O300" s="66">
        <f t="shared" si="111"/>
        <v>0</v>
      </c>
      <c r="P300" s="66">
        <f t="shared" si="111"/>
        <v>0</v>
      </c>
      <c r="Q300" s="66">
        <f t="shared" si="111"/>
        <v>0</v>
      </c>
    </row>
    <row r="301" spans="1:17" ht="24" customHeight="1" x14ac:dyDescent="0.25">
      <c r="A301" s="135"/>
      <c r="B301" s="136"/>
      <c r="C301" s="137"/>
      <c r="D301" s="26" t="s">
        <v>47</v>
      </c>
      <c r="E301" s="68">
        <f t="shared" si="110"/>
        <v>0</v>
      </c>
      <c r="F301" s="66">
        <f t="shared" si="111"/>
        <v>0</v>
      </c>
      <c r="G301" s="66">
        <f t="shared" si="111"/>
        <v>0</v>
      </c>
      <c r="H301" s="66">
        <f t="shared" si="111"/>
        <v>0</v>
      </c>
      <c r="I301" s="66">
        <f t="shared" si="111"/>
        <v>0</v>
      </c>
      <c r="J301" s="66">
        <f t="shared" si="111"/>
        <v>0</v>
      </c>
      <c r="K301" s="66">
        <f t="shared" si="111"/>
        <v>0</v>
      </c>
      <c r="L301" s="66">
        <f t="shared" si="111"/>
        <v>0</v>
      </c>
      <c r="M301" s="66">
        <f t="shared" si="111"/>
        <v>0</v>
      </c>
      <c r="N301" s="66">
        <f t="shared" si="111"/>
        <v>0</v>
      </c>
      <c r="O301" s="66">
        <f t="shared" si="111"/>
        <v>0</v>
      </c>
      <c r="P301" s="66">
        <f t="shared" si="111"/>
        <v>0</v>
      </c>
      <c r="Q301" s="66">
        <v>0</v>
      </c>
    </row>
    <row r="302" spans="1:17" ht="18.75" customHeight="1" x14ac:dyDescent="0.25">
      <c r="A302" s="129" t="s">
        <v>129</v>
      </c>
      <c r="B302" s="130"/>
      <c r="C302" s="131"/>
      <c r="D302" s="9" t="s">
        <v>35</v>
      </c>
      <c r="E302" s="68">
        <v>0</v>
      </c>
      <c r="F302" s="65">
        <f t="shared" ref="F302:K302" si="112">F303+F304+F305+F306+F308</f>
        <v>0</v>
      </c>
      <c r="G302" s="65">
        <f t="shared" si="112"/>
        <v>0</v>
      </c>
      <c r="H302" s="65">
        <f t="shared" si="112"/>
        <v>0</v>
      </c>
      <c r="I302" s="65">
        <f t="shared" si="112"/>
        <v>0</v>
      </c>
      <c r="J302" s="65">
        <v>0</v>
      </c>
      <c r="K302" s="65">
        <f t="shared" si="112"/>
        <v>0</v>
      </c>
      <c r="L302" s="65">
        <v>0</v>
      </c>
      <c r="M302" s="65">
        <v>0</v>
      </c>
      <c r="N302" s="65">
        <v>0</v>
      </c>
      <c r="O302" s="65">
        <v>0</v>
      </c>
      <c r="P302" s="65">
        <v>0</v>
      </c>
      <c r="Q302" s="65">
        <v>0</v>
      </c>
    </row>
    <row r="303" spans="1:17" ht="27.6" x14ac:dyDescent="0.25">
      <c r="A303" s="132"/>
      <c r="B303" s="133"/>
      <c r="C303" s="134"/>
      <c r="D303" s="10" t="s">
        <v>124</v>
      </c>
      <c r="E303" s="68">
        <f t="shared" ref="E303:E308" si="113">SUM(F303:L303)</f>
        <v>0</v>
      </c>
      <c r="F303" s="66">
        <f t="shared" ref="F303:L307" si="114">F208</f>
        <v>0</v>
      </c>
      <c r="G303" s="66">
        <f t="shared" si="114"/>
        <v>0</v>
      </c>
      <c r="H303" s="66">
        <f t="shared" si="114"/>
        <v>0</v>
      </c>
      <c r="I303" s="66">
        <f t="shared" si="114"/>
        <v>0</v>
      </c>
      <c r="J303" s="66">
        <f t="shared" si="114"/>
        <v>0</v>
      </c>
      <c r="K303" s="66">
        <f t="shared" si="114"/>
        <v>0</v>
      </c>
      <c r="L303" s="66">
        <f t="shared" si="114"/>
        <v>0</v>
      </c>
      <c r="M303" s="66"/>
      <c r="N303" s="66"/>
      <c r="O303" s="66"/>
      <c r="P303" s="66"/>
      <c r="Q303" s="66"/>
    </row>
    <row r="304" spans="1:17" ht="41.4" x14ac:dyDescent="0.25">
      <c r="A304" s="132"/>
      <c r="B304" s="133"/>
      <c r="C304" s="134"/>
      <c r="D304" s="10" t="s">
        <v>125</v>
      </c>
      <c r="E304" s="68">
        <f t="shared" si="113"/>
        <v>0</v>
      </c>
      <c r="F304" s="66">
        <f t="shared" si="114"/>
        <v>0</v>
      </c>
      <c r="G304" s="66">
        <f t="shared" si="114"/>
        <v>0</v>
      </c>
      <c r="H304" s="66">
        <f t="shared" si="114"/>
        <v>0</v>
      </c>
      <c r="I304" s="66">
        <f t="shared" si="114"/>
        <v>0</v>
      </c>
      <c r="J304" s="66">
        <f t="shared" si="114"/>
        <v>0</v>
      </c>
      <c r="K304" s="66">
        <f t="shared" si="114"/>
        <v>0</v>
      </c>
      <c r="L304" s="66">
        <f t="shared" si="114"/>
        <v>0</v>
      </c>
      <c r="M304" s="66"/>
      <c r="N304" s="66"/>
      <c r="O304" s="66"/>
      <c r="P304" s="66"/>
      <c r="Q304" s="66"/>
    </row>
    <row r="305" spans="1:17" ht="41.25" customHeight="1" x14ac:dyDescent="0.25">
      <c r="A305" s="132"/>
      <c r="B305" s="133"/>
      <c r="C305" s="134"/>
      <c r="D305" s="10" t="s">
        <v>126</v>
      </c>
      <c r="E305" s="68">
        <f t="shared" si="113"/>
        <v>0</v>
      </c>
      <c r="F305" s="66">
        <v>0</v>
      </c>
      <c r="G305" s="66">
        <v>0</v>
      </c>
      <c r="H305" s="66">
        <f t="shared" si="114"/>
        <v>0</v>
      </c>
      <c r="I305" s="66">
        <f t="shared" si="114"/>
        <v>0</v>
      </c>
      <c r="J305" s="66">
        <f t="shared" si="114"/>
        <v>0</v>
      </c>
      <c r="K305" s="66">
        <f t="shared" si="114"/>
        <v>0</v>
      </c>
      <c r="L305" s="66">
        <f t="shared" si="114"/>
        <v>0</v>
      </c>
      <c r="M305" s="66"/>
      <c r="N305" s="66"/>
      <c r="O305" s="66"/>
      <c r="P305" s="66"/>
      <c r="Q305" s="66"/>
    </row>
    <row r="306" spans="1:17" ht="71.25" customHeight="1" x14ac:dyDescent="0.25">
      <c r="A306" s="132"/>
      <c r="B306" s="133"/>
      <c r="C306" s="134"/>
      <c r="D306" s="26" t="s">
        <v>127</v>
      </c>
      <c r="E306" s="68">
        <f t="shared" si="113"/>
        <v>0</v>
      </c>
      <c r="F306" s="66">
        <f>F211</f>
        <v>0</v>
      </c>
      <c r="G306" s="66">
        <f>G211</f>
        <v>0</v>
      </c>
      <c r="H306" s="66">
        <f t="shared" si="114"/>
        <v>0</v>
      </c>
      <c r="I306" s="66">
        <f t="shared" si="114"/>
        <v>0</v>
      </c>
      <c r="J306" s="66">
        <f t="shared" si="114"/>
        <v>0</v>
      </c>
      <c r="K306" s="66">
        <f t="shared" si="114"/>
        <v>0</v>
      </c>
      <c r="L306" s="66">
        <f t="shared" si="114"/>
        <v>0</v>
      </c>
      <c r="M306" s="66"/>
      <c r="N306" s="66"/>
      <c r="O306" s="66"/>
      <c r="P306" s="66"/>
      <c r="Q306" s="66"/>
    </row>
    <row r="307" spans="1:17" ht="27.6" x14ac:dyDescent="0.25">
      <c r="A307" s="132"/>
      <c r="B307" s="133"/>
      <c r="C307" s="134"/>
      <c r="D307" s="26" t="s">
        <v>128</v>
      </c>
      <c r="E307" s="68">
        <f t="shared" si="113"/>
        <v>0</v>
      </c>
      <c r="F307" s="66">
        <f>F212</f>
        <v>0</v>
      </c>
      <c r="G307" s="66">
        <f>G212</f>
        <v>0</v>
      </c>
      <c r="H307" s="66">
        <f t="shared" si="114"/>
        <v>0</v>
      </c>
      <c r="I307" s="66">
        <f t="shared" si="114"/>
        <v>0</v>
      </c>
      <c r="J307" s="66">
        <f t="shared" si="114"/>
        <v>0</v>
      </c>
      <c r="K307" s="66">
        <f t="shared" si="114"/>
        <v>0</v>
      </c>
      <c r="L307" s="66">
        <f t="shared" si="114"/>
        <v>0</v>
      </c>
      <c r="M307" s="66"/>
      <c r="N307" s="66"/>
      <c r="O307" s="66"/>
      <c r="P307" s="66"/>
      <c r="Q307" s="66"/>
    </row>
    <row r="308" spans="1:17" ht="32.25" customHeight="1" x14ac:dyDescent="0.25">
      <c r="A308" s="135"/>
      <c r="B308" s="136"/>
      <c r="C308" s="137"/>
      <c r="D308" s="26" t="s">
        <v>47</v>
      </c>
      <c r="E308" s="68">
        <f t="shared" si="113"/>
        <v>0</v>
      </c>
      <c r="F308" s="66">
        <v>0</v>
      </c>
      <c r="G308" s="66">
        <v>0</v>
      </c>
      <c r="H308" s="66">
        <v>0</v>
      </c>
      <c r="I308" s="66">
        <v>0</v>
      </c>
      <c r="J308" s="66">
        <v>0</v>
      </c>
      <c r="K308" s="66">
        <v>0</v>
      </c>
      <c r="L308" s="66">
        <v>0</v>
      </c>
      <c r="M308" s="66"/>
      <c r="N308" s="66"/>
      <c r="O308" s="66"/>
      <c r="P308" s="66"/>
      <c r="Q308" s="66"/>
    </row>
    <row r="309" spans="1:17" ht="18.75" customHeight="1" x14ac:dyDescent="0.25">
      <c r="A309" s="129" t="s">
        <v>130</v>
      </c>
      <c r="B309" s="130"/>
      <c r="C309" s="131"/>
      <c r="D309" s="9" t="s">
        <v>35</v>
      </c>
      <c r="E309" s="89">
        <f>SUM(E310:E315)</f>
        <v>476324.90022000001</v>
      </c>
      <c r="F309" s="65">
        <v>0</v>
      </c>
      <c r="G309" s="65">
        <f t="shared" ref="G309:N309" si="115">SUM(G310:G315)</f>
        <v>2075</v>
      </c>
      <c r="H309" s="65">
        <f t="shared" si="115"/>
        <v>2045</v>
      </c>
      <c r="I309" s="65">
        <f t="shared" si="115"/>
        <v>1975</v>
      </c>
      <c r="J309" s="65">
        <f t="shared" si="115"/>
        <v>142192.18400000001</v>
      </c>
      <c r="K309" s="65">
        <f t="shared" si="115"/>
        <v>970</v>
      </c>
      <c r="L309" s="65">
        <f t="shared" si="115"/>
        <v>1598</v>
      </c>
      <c r="M309" s="65">
        <f t="shared" si="115"/>
        <v>2094</v>
      </c>
      <c r="N309" s="65">
        <f t="shared" si="115"/>
        <v>1868</v>
      </c>
      <c r="O309" s="65">
        <f>SUM(O310:O316)</f>
        <v>11496.4244</v>
      </c>
      <c r="P309" s="65">
        <f>SUM(P310:P315)</f>
        <v>56877.191599999998</v>
      </c>
      <c r="Q309" s="65">
        <f>SUM(Q310:Q315)</f>
        <v>253134.10022000002</v>
      </c>
    </row>
    <row r="310" spans="1:17" ht="27.6" x14ac:dyDescent="0.25">
      <c r="A310" s="132"/>
      <c r="B310" s="133"/>
      <c r="C310" s="134"/>
      <c r="D310" s="10" t="s">
        <v>124</v>
      </c>
      <c r="E310" s="68">
        <v>0</v>
      </c>
      <c r="F310" s="66">
        <v>0</v>
      </c>
      <c r="G310" s="66">
        <v>0</v>
      </c>
      <c r="H310" s="66">
        <v>0</v>
      </c>
      <c r="I310" s="66">
        <v>0</v>
      </c>
      <c r="J310" s="66">
        <v>0</v>
      </c>
      <c r="K310" s="66">
        <v>0</v>
      </c>
      <c r="L310" s="66">
        <v>0</v>
      </c>
      <c r="M310" s="66">
        <v>0</v>
      </c>
      <c r="N310" s="66">
        <v>0</v>
      </c>
      <c r="O310" s="66">
        <v>0</v>
      </c>
      <c r="P310" s="66">
        <v>0</v>
      </c>
      <c r="Q310" s="66">
        <v>0</v>
      </c>
    </row>
    <row r="311" spans="1:17" ht="41.4" x14ac:dyDescent="0.25">
      <c r="A311" s="132"/>
      <c r="B311" s="133"/>
      <c r="C311" s="134"/>
      <c r="D311" s="10" t="s">
        <v>125</v>
      </c>
      <c r="E311" s="68">
        <f>SUM(F311:Q311)</f>
        <v>183682.3</v>
      </c>
      <c r="F311" s="66">
        <v>0</v>
      </c>
      <c r="G311" s="66">
        <v>0</v>
      </c>
      <c r="H311" s="66">
        <v>0</v>
      </c>
      <c r="I311" s="66">
        <v>0</v>
      </c>
      <c r="J311" s="66">
        <f>J156</f>
        <v>126388.9656</v>
      </c>
      <c r="K311" s="66">
        <f>K156</f>
        <v>0</v>
      </c>
      <c r="L311" s="66">
        <f>L163</f>
        <v>0</v>
      </c>
      <c r="M311" s="66">
        <f>M156</f>
        <v>0</v>
      </c>
      <c r="N311" s="66">
        <f t="shared" ref="N311:O311" si="116">N156</f>
        <v>0</v>
      </c>
      <c r="O311" s="66">
        <f t="shared" si="116"/>
        <v>8722.2819600000003</v>
      </c>
      <c r="P311" s="66">
        <f>P163</f>
        <v>48571.052439999999</v>
      </c>
      <c r="Q311" s="66">
        <f>Q163</f>
        <v>0</v>
      </c>
    </row>
    <row r="312" spans="1:17" ht="35.25" customHeight="1" x14ac:dyDescent="0.25">
      <c r="A312" s="132"/>
      <c r="B312" s="133"/>
      <c r="C312" s="134"/>
      <c r="D312" s="10" t="s">
        <v>126</v>
      </c>
      <c r="E312" s="68">
        <f>SUM(F312:Q312)</f>
        <v>44867.053419999997</v>
      </c>
      <c r="F312" s="66">
        <f t="shared" ref="F312:Q312" si="117">F157+F38</f>
        <v>0</v>
      </c>
      <c r="G312" s="66">
        <f t="shared" si="117"/>
        <v>2075</v>
      </c>
      <c r="H312" s="66">
        <f t="shared" si="117"/>
        <v>2045</v>
      </c>
      <c r="I312" s="66">
        <f t="shared" si="117"/>
        <v>1975</v>
      </c>
      <c r="J312" s="66">
        <f t="shared" si="117"/>
        <v>15803.2184</v>
      </c>
      <c r="K312" s="66">
        <f t="shared" si="117"/>
        <v>970</v>
      </c>
      <c r="L312" s="66">
        <f t="shared" si="117"/>
        <v>1598</v>
      </c>
      <c r="M312" s="66">
        <f t="shared" si="117"/>
        <v>2094</v>
      </c>
      <c r="N312" s="66">
        <f t="shared" si="117"/>
        <v>1868</v>
      </c>
      <c r="O312" s="66">
        <f t="shared" si="117"/>
        <v>2774.1424400000001</v>
      </c>
      <c r="P312" s="66">
        <f t="shared" si="117"/>
        <v>8306.1391600000006</v>
      </c>
      <c r="Q312" s="66">
        <f t="shared" si="117"/>
        <v>5358.5534199999993</v>
      </c>
    </row>
    <row r="313" spans="1:17" ht="75" customHeight="1" x14ac:dyDescent="0.25">
      <c r="A313" s="132"/>
      <c r="B313" s="133"/>
      <c r="C313" s="134"/>
      <c r="D313" s="26" t="s">
        <v>127</v>
      </c>
      <c r="E313" s="68">
        <v>0</v>
      </c>
      <c r="F313" s="66">
        <v>0</v>
      </c>
      <c r="G313" s="66">
        <v>0</v>
      </c>
      <c r="H313" s="66">
        <v>0</v>
      </c>
      <c r="I313" s="66">
        <v>0</v>
      </c>
      <c r="J313" s="66">
        <v>0</v>
      </c>
      <c r="K313" s="66">
        <v>0</v>
      </c>
      <c r="L313" s="66">
        <v>0</v>
      </c>
      <c r="M313" s="66">
        <v>0</v>
      </c>
      <c r="N313" s="66">
        <v>0</v>
      </c>
      <c r="O313" s="66">
        <v>0</v>
      </c>
      <c r="P313" s="66">
        <v>0</v>
      </c>
      <c r="Q313" s="66">
        <v>0</v>
      </c>
    </row>
    <row r="314" spans="1:17" ht="27.6" x14ac:dyDescent="0.25">
      <c r="A314" s="132"/>
      <c r="B314" s="133"/>
      <c r="C314" s="134"/>
      <c r="D314" s="26" t="s">
        <v>128</v>
      </c>
      <c r="E314" s="68">
        <f>SUM(F314:Q314)</f>
        <v>0</v>
      </c>
      <c r="F314" s="66">
        <v>0</v>
      </c>
      <c r="G314" s="66">
        <v>0</v>
      </c>
      <c r="H314" s="66">
        <v>0</v>
      </c>
      <c r="I314" s="66">
        <v>0</v>
      </c>
      <c r="J314" s="66">
        <v>0</v>
      </c>
      <c r="K314" s="66">
        <v>0</v>
      </c>
      <c r="L314" s="66">
        <v>0</v>
      </c>
      <c r="M314" s="66">
        <v>0</v>
      </c>
      <c r="N314" s="66">
        <v>0</v>
      </c>
      <c r="O314" s="66">
        <v>0</v>
      </c>
      <c r="P314" s="66">
        <v>0</v>
      </c>
      <c r="Q314" s="66">
        <v>0</v>
      </c>
    </row>
    <row r="315" spans="1:17" ht="24" customHeight="1" x14ac:dyDescent="0.25">
      <c r="A315" s="135"/>
      <c r="B315" s="136"/>
      <c r="C315" s="137"/>
      <c r="D315" s="26" t="s">
        <v>47</v>
      </c>
      <c r="E315" s="68">
        <f>SUM(F315:Q315)</f>
        <v>247775.54680000001</v>
      </c>
      <c r="F315" s="66">
        <v>0</v>
      </c>
      <c r="G315" s="66">
        <v>0</v>
      </c>
      <c r="H315" s="66">
        <v>0</v>
      </c>
      <c r="I315" s="66">
        <v>0</v>
      </c>
      <c r="J315" s="66">
        <v>0</v>
      </c>
      <c r="K315" s="66">
        <v>0</v>
      </c>
      <c r="L315" s="66">
        <v>0</v>
      </c>
      <c r="M315" s="66">
        <v>0</v>
      </c>
      <c r="N315" s="66">
        <v>0</v>
      </c>
      <c r="O315" s="66">
        <v>0</v>
      </c>
      <c r="P315" s="66">
        <v>0</v>
      </c>
      <c r="Q315" s="66">
        <f>E42+Q160</f>
        <v>247775.54680000001</v>
      </c>
    </row>
    <row r="316" spans="1:17" ht="18.75" customHeight="1" x14ac:dyDescent="0.25">
      <c r="A316" s="129" t="s">
        <v>131</v>
      </c>
      <c r="B316" s="130"/>
      <c r="C316" s="131"/>
      <c r="D316" s="9" t="s">
        <v>37</v>
      </c>
      <c r="E316" s="68">
        <f>SUM(E317:E322)</f>
        <v>44728.5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f>SUM(M317:M322)</f>
        <v>8518.5</v>
      </c>
      <c r="N316" s="65">
        <f>+SUM(N317:N322)</f>
        <v>1710</v>
      </c>
      <c r="O316" s="65">
        <v>0</v>
      </c>
      <c r="P316" s="65">
        <v>0</v>
      </c>
      <c r="Q316" s="65">
        <f>SUM(Q317:Q322)</f>
        <v>34500</v>
      </c>
    </row>
    <row r="317" spans="1:17" ht="27.6" x14ac:dyDescent="0.25">
      <c r="A317" s="132"/>
      <c r="B317" s="133"/>
      <c r="C317" s="134"/>
      <c r="D317" s="10" t="s">
        <v>124</v>
      </c>
      <c r="E317" s="68">
        <v>0</v>
      </c>
      <c r="F317" s="66">
        <v>0</v>
      </c>
      <c r="G317" s="66">
        <v>0</v>
      </c>
      <c r="H317" s="66">
        <v>0</v>
      </c>
      <c r="I317" s="66">
        <v>0</v>
      </c>
      <c r="J317" s="66">
        <v>0</v>
      </c>
      <c r="K317" s="66">
        <v>0</v>
      </c>
      <c r="L317" s="66">
        <v>0</v>
      </c>
      <c r="M317" s="66">
        <v>0</v>
      </c>
      <c r="N317" s="66">
        <v>0</v>
      </c>
      <c r="O317" s="66">
        <v>0</v>
      </c>
      <c r="P317" s="66">
        <v>0</v>
      </c>
      <c r="Q317" s="66">
        <v>0</v>
      </c>
    </row>
    <row r="318" spans="1:17" ht="41.4" x14ac:dyDescent="0.25">
      <c r="A318" s="132"/>
      <c r="B318" s="133"/>
      <c r="C318" s="134"/>
      <c r="D318" s="10" t="s">
        <v>125</v>
      </c>
      <c r="E318" s="68">
        <f>SUM(F318:Q318)</f>
        <v>10228.5</v>
      </c>
      <c r="F318" s="66">
        <v>0</v>
      </c>
      <c r="G318" s="66">
        <v>0</v>
      </c>
      <c r="H318" s="66">
        <v>0</v>
      </c>
      <c r="I318" s="66">
        <v>0</v>
      </c>
      <c r="J318" s="66">
        <v>0</v>
      </c>
      <c r="K318" s="66">
        <v>0</v>
      </c>
      <c r="L318" s="66">
        <v>0</v>
      </c>
      <c r="M318" s="66">
        <f>M142</f>
        <v>8518.5</v>
      </c>
      <c r="N318" s="66">
        <f>N149</f>
        <v>1710</v>
      </c>
      <c r="O318" s="67">
        <f>O135</f>
        <v>0</v>
      </c>
      <c r="P318" s="66">
        <v>0</v>
      </c>
      <c r="Q318" s="66">
        <v>0</v>
      </c>
    </row>
    <row r="319" spans="1:17" ht="30" customHeight="1" x14ac:dyDescent="0.25">
      <c r="A319" s="132"/>
      <c r="B319" s="133"/>
      <c r="C319" s="134"/>
      <c r="D319" s="10" t="s">
        <v>126</v>
      </c>
      <c r="E319" s="68">
        <v>0</v>
      </c>
      <c r="F319" s="66">
        <v>0</v>
      </c>
      <c r="G319" s="66">
        <v>0</v>
      </c>
      <c r="H319" s="66">
        <v>0</v>
      </c>
      <c r="I319" s="66">
        <v>0</v>
      </c>
      <c r="J319" s="66">
        <v>0</v>
      </c>
      <c r="K319" s="66">
        <v>0</v>
      </c>
      <c r="L319" s="66">
        <v>0</v>
      </c>
      <c r="M319" s="66">
        <v>0</v>
      </c>
      <c r="N319" s="66">
        <v>0</v>
      </c>
      <c r="O319" s="66">
        <v>0</v>
      </c>
      <c r="P319" s="66">
        <v>0</v>
      </c>
      <c r="Q319" s="66">
        <v>0</v>
      </c>
    </row>
    <row r="320" spans="1:17" ht="66.75" customHeight="1" x14ac:dyDescent="0.25">
      <c r="A320" s="132"/>
      <c r="B320" s="133"/>
      <c r="C320" s="134"/>
      <c r="D320" s="26" t="s">
        <v>127</v>
      </c>
      <c r="E320" s="68">
        <v>0</v>
      </c>
      <c r="F320" s="66">
        <v>0</v>
      </c>
      <c r="G320" s="66">
        <v>0</v>
      </c>
      <c r="H320" s="66">
        <v>0</v>
      </c>
      <c r="I320" s="66">
        <v>0</v>
      </c>
      <c r="J320" s="66">
        <v>0</v>
      </c>
      <c r="K320" s="66">
        <v>0</v>
      </c>
      <c r="L320" s="66">
        <v>0</v>
      </c>
      <c r="M320" s="66">
        <v>0</v>
      </c>
      <c r="N320" s="66">
        <v>0</v>
      </c>
      <c r="O320" s="66">
        <v>0</v>
      </c>
      <c r="P320" s="66">
        <v>0</v>
      </c>
      <c r="Q320" s="66">
        <v>0</v>
      </c>
    </row>
    <row r="321" spans="1:17" ht="27.6" x14ac:dyDescent="0.25">
      <c r="A321" s="132"/>
      <c r="B321" s="133"/>
      <c r="C321" s="134"/>
      <c r="D321" s="26" t="s">
        <v>128</v>
      </c>
      <c r="E321" s="68">
        <v>0</v>
      </c>
      <c r="F321" s="66">
        <v>0</v>
      </c>
      <c r="G321" s="66">
        <v>0</v>
      </c>
      <c r="H321" s="66">
        <v>0</v>
      </c>
      <c r="I321" s="66">
        <v>0</v>
      </c>
      <c r="J321" s="66">
        <v>0</v>
      </c>
      <c r="K321" s="66">
        <v>0</v>
      </c>
      <c r="L321" s="66">
        <v>0</v>
      </c>
      <c r="M321" s="66">
        <v>0</v>
      </c>
      <c r="N321" s="66">
        <v>0</v>
      </c>
      <c r="O321" s="66">
        <v>0</v>
      </c>
      <c r="P321" s="66">
        <v>0</v>
      </c>
      <c r="Q321" s="66">
        <v>0</v>
      </c>
    </row>
    <row r="322" spans="1:17" ht="21" customHeight="1" x14ac:dyDescent="0.25">
      <c r="A322" s="135"/>
      <c r="B322" s="136"/>
      <c r="C322" s="137"/>
      <c r="D322" s="26" t="s">
        <v>47</v>
      </c>
      <c r="E322" s="68">
        <f>SUM(F322:Q322)</f>
        <v>34500</v>
      </c>
      <c r="F322" s="66">
        <v>0</v>
      </c>
      <c r="G322" s="66">
        <v>0</v>
      </c>
      <c r="H322" s="66">
        <v>0</v>
      </c>
      <c r="I322" s="66">
        <v>0</v>
      </c>
      <c r="J322" s="66">
        <v>0</v>
      </c>
      <c r="K322" s="66">
        <v>0</v>
      </c>
      <c r="L322" s="66">
        <v>0</v>
      </c>
      <c r="M322" s="66">
        <v>0</v>
      </c>
      <c r="N322" s="66">
        <v>0</v>
      </c>
      <c r="O322" s="66">
        <v>0</v>
      </c>
      <c r="P322" s="66">
        <v>0</v>
      </c>
      <c r="Q322" s="66">
        <f>SUM(Q20,Q132)</f>
        <v>34500</v>
      </c>
    </row>
    <row r="323" spans="1:17" ht="18.75" hidden="1" customHeight="1" x14ac:dyDescent="0.25">
      <c r="A323" s="129" t="s">
        <v>132</v>
      </c>
      <c r="B323" s="130"/>
      <c r="C323" s="131"/>
      <c r="D323" s="9" t="s">
        <v>37</v>
      </c>
      <c r="E323" s="68">
        <f>SUM(F323:L323)</f>
        <v>0</v>
      </c>
      <c r="F323" s="65">
        <f>SUM(F324:F329)</f>
        <v>0</v>
      </c>
      <c r="G323" s="65">
        <f t="shared" ref="G323:L323" si="118">SUM(G324:G329)</f>
        <v>0</v>
      </c>
      <c r="H323" s="65">
        <f t="shared" si="118"/>
        <v>0</v>
      </c>
      <c r="I323" s="65">
        <f t="shared" si="118"/>
        <v>0</v>
      </c>
      <c r="J323" s="65">
        <f t="shared" si="118"/>
        <v>0</v>
      </c>
      <c r="K323" s="65">
        <f t="shared" si="118"/>
        <v>0</v>
      </c>
      <c r="L323" s="65">
        <f t="shared" si="118"/>
        <v>0</v>
      </c>
      <c r="M323" s="65"/>
      <c r="N323" s="65"/>
      <c r="O323" s="65"/>
      <c r="P323" s="65"/>
      <c r="Q323" s="65"/>
    </row>
    <row r="324" spans="1:17" ht="27.6" hidden="1" x14ac:dyDescent="0.25">
      <c r="A324" s="132"/>
      <c r="B324" s="133"/>
      <c r="C324" s="134"/>
      <c r="D324" s="10" t="s">
        <v>124</v>
      </c>
      <c r="E324" s="68">
        <f t="shared" ref="E324:E329" si="119">SUM(F324:L324)</f>
        <v>0</v>
      </c>
      <c r="F324" s="66">
        <f t="shared" ref="F324:L329" si="120">F251</f>
        <v>0</v>
      </c>
      <c r="G324" s="66">
        <f t="shared" si="120"/>
        <v>0</v>
      </c>
      <c r="H324" s="66">
        <f t="shared" si="120"/>
        <v>0</v>
      </c>
      <c r="I324" s="66">
        <f t="shared" si="120"/>
        <v>0</v>
      </c>
      <c r="J324" s="66">
        <f t="shared" si="120"/>
        <v>0</v>
      </c>
      <c r="K324" s="66">
        <f t="shared" si="120"/>
        <v>0</v>
      </c>
      <c r="L324" s="66">
        <f t="shared" si="120"/>
        <v>0</v>
      </c>
      <c r="M324" s="66"/>
      <c r="N324" s="66"/>
      <c r="O324" s="66"/>
      <c r="P324" s="66"/>
      <c r="Q324" s="66"/>
    </row>
    <row r="325" spans="1:17" ht="41.4" hidden="1" x14ac:dyDescent="0.25">
      <c r="A325" s="132"/>
      <c r="B325" s="133"/>
      <c r="C325" s="134"/>
      <c r="D325" s="10" t="s">
        <v>125</v>
      </c>
      <c r="E325" s="68">
        <f t="shared" si="119"/>
        <v>0</v>
      </c>
      <c r="F325" s="66">
        <f t="shared" si="120"/>
        <v>0</v>
      </c>
      <c r="G325" s="66">
        <f t="shared" si="120"/>
        <v>0</v>
      </c>
      <c r="H325" s="66">
        <f t="shared" si="120"/>
        <v>0</v>
      </c>
      <c r="I325" s="66">
        <f t="shared" si="120"/>
        <v>0</v>
      </c>
      <c r="J325" s="66">
        <f t="shared" si="120"/>
        <v>0</v>
      </c>
      <c r="K325" s="66">
        <f t="shared" si="120"/>
        <v>0</v>
      </c>
      <c r="L325" s="66">
        <f t="shared" si="120"/>
        <v>0</v>
      </c>
      <c r="M325" s="66"/>
      <c r="N325" s="66"/>
      <c r="O325" s="66"/>
      <c r="P325" s="66"/>
      <c r="Q325" s="66"/>
    </row>
    <row r="326" spans="1:17" ht="31.5" hidden="1" customHeight="1" x14ac:dyDescent="0.25">
      <c r="A326" s="132"/>
      <c r="B326" s="133"/>
      <c r="C326" s="134"/>
      <c r="D326" s="10" t="s">
        <v>126</v>
      </c>
      <c r="E326" s="68">
        <f t="shared" si="119"/>
        <v>0</v>
      </c>
      <c r="F326" s="66">
        <f t="shared" si="120"/>
        <v>0</v>
      </c>
      <c r="G326" s="66">
        <f t="shared" si="120"/>
        <v>0</v>
      </c>
      <c r="H326" s="66">
        <f t="shared" si="120"/>
        <v>0</v>
      </c>
      <c r="I326" s="66">
        <f t="shared" si="120"/>
        <v>0</v>
      </c>
      <c r="J326" s="66">
        <f t="shared" si="120"/>
        <v>0</v>
      </c>
      <c r="K326" s="66">
        <f t="shared" si="120"/>
        <v>0</v>
      </c>
      <c r="L326" s="66">
        <f t="shared" si="120"/>
        <v>0</v>
      </c>
      <c r="M326" s="66"/>
      <c r="N326" s="66"/>
      <c r="O326" s="66"/>
      <c r="P326" s="66"/>
      <c r="Q326" s="66"/>
    </row>
    <row r="327" spans="1:17" ht="71.25" hidden="1" customHeight="1" x14ac:dyDescent="0.25">
      <c r="A327" s="132"/>
      <c r="B327" s="133"/>
      <c r="C327" s="134"/>
      <c r="D327" s="26" t="s">
        <v>127</v>
      </c>
      <c r="E327" s="68">
        <f t="shared" si="119"/>
        <v>0</v>
      </c>
      <c r="F327" s="66">
        <f t="shared" si="120"/>
        <v>0</v>
      </c>
      <c r="G327" s="66">
        <f t="shared" si="120"/>
        <v>0</v>
      </c>
      <c r="H327" s="66">
        <f t="shared" si="120"/>
        <v>0</v>
      </c>
      <c r="I327" s="66">
        <f t="shared" si="120"/>
        <v>0</v>
      </c>
      <c r="J327" s="66">
        <f t="shared" si="120"/>
        <v>0</v>
      </c>
      <c r="K327" s="66">
        <f t="shared" si="120"/>
        <v>0</v>
      </c>
      <c r="L327" s="66">
        <f t="shared" si="120"/>
        <v>0</v>
      </c>
      <c r="M327" s="66"/>
      <c r="N327" s="66"/>
      <c r="O327" s="66"/>
      <c r="P327" s="66"/>
      <c r="Q327" s="66"/>
    </row>
    <row r="328" spans="1:17" ht="27.6" hidden="1" x14ac:dyDescent="0.25">
      <c r="A328" s="132"/>
      <c r="B328" s="133"/>
      <c r="C328" s="134"/>
      <c r="D328" s="26" t="s">
        <v>128</v>
      </c>
      <c r="E328" s="68">
        <f t="shared" si="119"/>
        <v>0</v>
      </c>
      <c r="F328" s="66">
        <f t="shared" si="120"/>
        <v>0</v>
      </c>
      <c r="G328" s="66">
        <f t="shared" si="120"/>
        <v>0</v>
      </c>
      <c r="H328" s="66">
        <f t="shared" si="120"/>
        <v>0</v>
      </c>
      <c r="I328" s="66">
        <f t="shared" si="120"/>
        <v>0</v>
      </c>
      <c r="J328" s="66">
        <f t="shared" si="120"/>
        <v>0</v>
      </c>
      <c r="K328" s="66">
        <f t="shared" si="120"/>
        <v>0</v>
      </c>
      <c r="L328" s="66">
        <f t="shared" si="120"/>
        <v>0</v>
      </c>
      <c r="M328" s="66"/>
      <c r="N328" s="66"/>
      <c r="O328" s="66"/>
      <c r="P328" s="66"/>
      <c r="Q328" s="66"/>
    </row>
    <row r="329" spans="1:17" ht="22.5" hidden="1" customHeight="1" x14ac:dyDescent="0.25">
      <c r="A329" s="135"/>
      <c r="B329" s="136"/>
      <c r="C329" s="137"/>
      <c r="D329" s="26" t="s">
        <v>47</v>
      </c>
      <c r="E329" s="68">
        <f t="shared" si="119"/>
        <v>0</v>
      </c>
      <c r="F329" s="66">
        <f t="shared" si="120"/>
        <v>0</v>
      </c>
      <c r="G329" s="66">
        <f t="shared" si="120"/>
        <v>0</v>
      </c>
      <c r="H329" s="66">
        <f t="shared" si="120"/>
        <v>0</v>
      </c>
      <c r="I329" s="66">
        <f t="shared" si="120"/>
        <v>0</v>
      </c>
      <c r="J329" s="66">
        <f t="shared" si="120"/>
        <v>0</v>
      </c>
      <c r="K329" s="66">
        <f t="shared" si="120"/>
        <v>0</v>
      </c>
      <c r="L329" s="66">
        <f t="shared" si="120"/>
        <v>0</v>
      </c>
      <c r="M329" s="66"/>
      <c r="N329" s="66"/>
      <c r="O329" s="66"/>
      <c r="P329" s="66"/>
      <c r="Q329" s="66"/>
    </row>
    <row r="330" spans="1:17" ht="18" x14ac:dyDescent="0.35">
      <c r="A330" s="69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</row>
    <row r="332" spans="1:17" x14ac:dyDescent="0.25">
      <c r="B332" s="138" t="s">
        <v>175</v>
      </c>
      <c r="C332" s="138"/>
      <c r="D332" s="138"/>
      <c r="E332" s="138"/>
      <c r="F332" s="93"/>
      <c r="G332" s="93"/>
      <c r="H332" s="154" t="s">
        <v>176</v>
      </c>
      <c r="I332" s="154"/>
    </row>
    <row r="333" spans="1:17" ht="26.25" customHeight="1" x14ac:dyDescent="0.25">
      <c r="B333" s="138"/>
      <c r="C333" s="138"/>
      <c r="D333" s="138"/>
      <c r="E333" s="138"/>
      <c r="F333" s="158"/>
      <c r="G333" s="158"/>
      <c r="H333" s="154"/>
      <c r="I333" s="154"/>
    </row>
    <row r="334" spans="1:17" ht="16.8" x14ac:dyDescent="0.3">
      <c r="B334" s="79"/>
      <c r="C334" s="79"/>
      <c r="D334" s="79"/>
      <c r="E334" s="79"/>
      <c r="F334" s="159"/>
      <c r="G334" s="159"/>
      <c r="H334" s="80"/>
      <c r="I334" s="80"/>
    </row>
    <row r="335" spans="1:17" ht="40.5" customHeight="1" x14ac:dyDescent="0.25">
      <c r="B335" s="138" t="s">
        <v>151</v>
      </c>
      <c r="C335" s="138"/>
      <c r="D335" s="138"/>
      <c r="E335" s="138"/>
      <c r="F335" s="153"/>
      <c r="G335" s="153"/>
      <c r="H335" s="154" t="s">
        <v>152</v>
      </c>
      <c r="I335" s="154"/>
    </row>
    <row r="336" spans="1:17" ht="16.8" x14ac:dyDescent="0.25">
      <c r="B336" s="6"/>
      <c r="C336" s="6"/>
      <c r="F336" s="155"/>
      <c r="G336" s="155"/>
    </row>
    <row r="337" spans="2:9" ht="35.25" customHeight="1" x14ac:dyDescent="0.25">
      <c r="B337" s="138" t="s">
        <v>153</v>
      </c>
      <c r="C337" s="138"/>
      <c r="D337" s="138"/>
      <c r="E337" s="138"/>
      <c r="F337" s="153"/>
      <c r="G337" s="153"/>
      <c r="H337" s="154" t="s">
        <v>154</v>
      </c>
      <c r="I337" s="154"/>
    </row>
    <row r="338" spans="2:9" ht="16.8" x14ac:dyDescent="0.25">
      <c r="B338" s="6"/>
      <c r="C338" s="6"/>
      <c r="F338" s="155"/>
      <c r="G338" s="155"/>
    </row>
    <row r="339" spans="2:9" ht="30" customHeight="1" x14ac:dyDescent="0.25">
      <c r="B339" s="156" t="s">
        <v>155</v>
      </c>
      <c r="C339" s="156"/>
      <c r="D339" s="157"/>
      <c r="E339" s="157"/>
    </row>
  </sheetData>
  <mergeCells count="152">
    <mergeCell ref="B337:E337"/>
    <mergeCell ref="F337:G337"/>
    <mergeCell ref="H337:I337"/>
    <mergeCell ref="F338:G338"/>
    <mergeCell ref="B339:C339"/>
    <mergeCell ref="D339:E339"/>
    <mergeCell ref="F336:G336"/>
    <mergeCell ref="F332:G333"/>
    <mergeCell ref="H332:I333"/>
    <mergeCell ref="F334:G334"/>
    <mergeCell ref="B335:E335"/>
    <mergeCell ref="F335:G335"/>
    <mergeCell ref="H335:I335"/>
    <mergeCell ref="A295:C301"/>
    <mergeCell ref="A302:C308"/>
    <mergeCell ref="A309:C315"/>
    <mergeCell ref="A316:C322"/>
    <mergeCell ref="A323:C329"/>
    <mergeCell ref="B332:E333"/>
    <mergeCell ref="A274:A280"/>
    <mergeCell ref="B274:B280"/>
    <mergeCell ref="C274:C280"/>
    <mergeCell ref="A281:B287"/>
    <mergeCell ref="C281:C287"/>
    <mergeCell ref="A288:B294"/>
    <mergeCell ref="C288:C294"/>
    <mergeCell ref="A260:A266"/>
    <mergeCell ref="B260:B266"/>
    <mergeCell ref="C260:C266"/>
    <mergeCell ref="A267:A273"/>
    <mergeCell ref="B267:B273"/>
    <mergeCell ref="C267:C273"/>
    <mergeCell ref="A246:A252"/>
    <mergeCell ref="B246:B252"/>
    <mergeCell ref="C246:C252"/>
    <mergeCell ref="A253:A259"/>
    <mergeCell ref="B253:B259"/>
    <mergeCell ref="C253:C259"/>
    <mergeCell ref="A232:A238"/>
    <mergeCell ref="B232:B238"/>
    <mergeCell ref="C232:C238"/>
    <mergeCell ref="A239:A245"/>
    <mergeCell ref="B239:B245"/>
    <mergeCell ref="C239:C245"/>
    <mergeCell ref="A218:A224"/>
    <mergeCell ref="B218:B224"/>
    <mergeCell ref="C218:C224"/>
    <mergeCell ref="A225:A231"/>
    <mergeCell ref="B225:B231"/>
    <mergeCell ref="C225:C231"/>
    <mergeCell ref="A204:A210"/>
    <mergeCell ref="B204:B210"/>
    <mergeCell ref="C204:C210"/>
    <mergeCell ref="A211:A217"/>
    <mergeCell ref="B211:B217"/>
    <mergeCell ref="C211:C217"/>
    <mergeCell ref="A190:A196"/>
    <mergeCell ref="B190:B196"/>
    <mergeCell ref="C190:C196"/>
    <mergeCell ref="A197:A203"/>
    <mergeCell ref="B197:B203"/>
    <mergeCell ref="C197:C203"/>
    <mergeCell ref="A183:A189"/>
    <mergeCell ref="B183:B189"/>
    <mergeCell ref="C183:C189"/>
    <mergeCell ref="A161:B167"/>
    <mergeCell ref="C161:C167"/>
    <mergeCell ref="A168:Q168"/>
    <mergeCell ref="A169:A175"/>
    <mergeCell ref="B169:B175"/>
    <mergeCell ref="C169:C175"/>
    <mergeCell ref="A154:A160"/>
    <mergeCell ref="B154:B160"/>
    <mergeCell ref="C154:C160"/>
    <mergeCell ref="A147:A153"/>
    <mergeCell ref="B147:B153"/>
    <mergeCell ref="C147:C153"/>
    <mergeCell ref="A176:A182"/>
    <mergeCell ref="B176:B182"/>
    <mergeCell ref="C176:C182"/>
    <mergeCell ref="A133:A139"/>
    <mergeCell ref="B133:B139"/>
    <mergeCell ref="C133:C139"/>
    <mergeCell ref="A140:A146"/>
    <mergeCell ref="B140:B146"/>
    <mergeCell ref="C140:C146"/>
    <mergeCell ref="A119:A125"/>
    <mergeCell ref="B119:B125"/>
    <mergeCell ref="C119:C125"/>
    <mergeCell ref="A126:A132"/>
    <mergeCell ref="B126:B132"/>
    <mergeCell ref="C126:C132"/>
    <mergeCell ref="A105:A111"/>
    <mergeCell ref="B105:B111"/>
    <mergeCell ref="C105:C111"/>
    <mergeCell ref="A112:A118"/>
    <mergeCell ref="B112:B118"/>
    <mergeCell ref="C112:C118"/>
    <mergeCell ref="A91:A97"/>
    <mergeCell ref="B91:B97"/>
    <mergeCell ref="C91:C97"/>
    <mergeCell ref="A98:A104"/>
    <mergeCell ref="B98:B104"/>
    <mergeCell ref="C98:C104"/>
    <mergeCell ref="B56:B62"/>
    <mergeCell ref="C56:C62"/>
    <mergeCell ref="A56:A62"/>
    <mergeCell ref="A63:A69"/>
    <mergeCell ref="A77:A83"/>
    <mergeCell ref="B77:B83"/>
    <mergeCell ref="C77:C83"/>
    <mergeCell ref="A84:A90"/>
    <mergeCell ref="B84:B90"/>
    <mergeCell ref="C84:C90"/>
    <mergeCell ref="A70:A76"/>
    <mergeCell ref="B70:B76"/>
    <mergeCell ref="C70:C76"/>
    <mergeCell ref="B63:B69"/>
    <mergeCell ref="C63:C69"/>
    <mergeCell ref="B49:B55"/>
    <mergeCell ref="C49:C55"/>
    <mergeCell ref="A42:A48"/>
    <mergeCell ref="B42:B48"/>
    <mergeCell ref="C42:C48"/>
    <mergeCell ref="A49:A55"/>
    <mergeCell ref="A28:A34"/>
    <mergeCell ref="B28:B34"/>
    <mergeCell ref="C28:C34"/>
    <mergeCell ref="A35:A41"/>
    <mergeCell ref="B35:B41"/>
    <mergeCell ref="C35:C41"/>
    <mergeCell ref="A21:A27"/>
    <mergeCell ref="B21:B27"/>
    <mergeCell ref="C21:C27"/>
    <mergeCell ref="A8:Q8"/>
    <mergeCell ref="P9:Q9"/>
    <mergeCell ref="A10:A11"/>
    <mergeCell ref="B10:B11"/>
    <mergeCell ref="C10:C11"/>
    <mergeCell ref="D10:D11"/>
    <mergeCell ref="E10:E11"/>
    <mergeCell ref="F10:Q10"/>
    <mergeCell ref="M1:Q1"/>
    <mergeCell ref="M2:Q2"/>
    <mergeCell ref="M3:Q3"/>
    <mergeCell ref="M4:Q4"/>
    <mergeCell ref="A6:Q6"/>
    <mergeCell ref="A7:Q7"/>
    <mergeCell ref="A13:Q13"/>
    <mergeCell ref="A14:A20"/>
    <mergeCell ref="B14:B20"/>
    <mergeCell ref="C14:C20"/>
  </mergeCells>
  <printOptions horizontalCentered="1"/>
  <pageMargins left="0" right="0" top="0" bottom="0" header="0" footer="0"/>
  <pageSetup paperSize="9" scale="43" fitToHeight="0" orientation="landscape" r:id="rId1"/>
  <rowBreaks count="8" manualBreakCount="8">
    <brk id="34" max="16" man="1"/>
    <brk id="55" max="16" man="1"/>
    <brk id="69" max="16" man="1"/>
    <brk id="97" max="16" man="1"/>
    <brk id="125" max="16" man="1"/>
    <brk id="153" max="16" man="1"/>
    <brk id="287" max="16" man="1"/>
    <brk id="308" max="16" man="1"/>
  </rowBreaks>
  <ignoredErrors>
    <ignoredError sqref="F163 L311 O309 E133 E140 E147 E70 E63 E56 E49 E42 E35 E28" formula="1"/>
    <ignoredError sqref="Q15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topLeftCell="A4" zoomScale="80" zoomScaleNormal="100" zoomScaleSheetLayoutView="80" workbookViewId="0">
      <selection activeCell="B26" sqref="B26"/>
    </sheetView>
  </sheetViews>
  <sheetFormatPr defaultColWidth="9.109375" defaultRowHeight="13.8" x14ac:dyDescent="0.25"/>
  <cols>
    <col min="1" max="1" width="6.109375" style="35" customWidth="1"/>
    <col min="2" max="2" width="78.5546875" style="1" customWidth="1"/>
    <col min="3" max="3" width="39.88671875" style="38" customWidth="1"/>
    <col min="4" max="4" width="35.88671875" style="38" customWidth="1"/>
    <col min="5" max="16384" width="9.109375" style="1"/>
  </cols>
  <sheetData>
    <row r="1" spans="1:4" ht="16.8" x14ac:dyDescent="0.25">
      <c r="D1" s="6" t="s">
        <v>51</v>
      </c>
    </row>
    <row r="2" spans="1:4" ht="16.8" x14ac:dyDescent="0.25">
      <c r="D2" s="6" t="s">
        <v>26</v>
      </c>
    </row>
    <row r="3" spans="1:4" ht="16.8" x14ac:dyDescent="0.25">
      <c r="D3" s="6" t="s">
        <v>27</v>
      </c>
    </row>
    <row r="4" spans="1:4" ht="16.8" x14ac:dyDescent="0.25">
      <c r="D4" s="6" t="s">
        <v>28</v>
      </c>
    </row>
    <row r="6" spans="1:4" ht="53.25" customHeight="1" x14ac:dyDescent="0.25">
      <c r="A6" s="161" t="s">
        <v>58</v>
      </c>
      <c r="B6" s="161"/>
      <c r="C6" s="161"/>
      <c r="D6" s="161"/>
    </row>
    <row r="7" spans="1:4" x14ac:dyDescent="0.25">
      <c r="B7" s="94"/>
      <c r="C7" s="94"/>
      <c r="D7" s="94"/>
    </row>
    <row r="8" spans="1:4" ht="28.5" customHeight="1" x14ac:dyDescent="0.25"/>
    <row r="9" spans="1:4" ht="30.75" customHeight="1" x14ac:dyDescent="0.25">
      <c r="A9" s="162" t="s">
        <v>0</v>
      </c>
      <c r="B9" s="162" t="s">
        <v>12</v>
      </c>
      <c r="C9" s="162" t="s">
        <v>29</v>
      </c>
      <c r="D9" s="162"/>
    </row>
    <row r="10" spans="1:4" ht="54" x14ac:dyDescent="0.25">
      <c r="A10" s="162"/>
      <c r="B10" s="162"/>
      <c r="C10" s="39" t="s">
        <v>30</v>
      </c>
      <c r="D10" s="39" t="s">
        <v>53</v>
      </c>
    </row>
    <row r="11" spans="1:4" s="3" customFormat="1" ht="21" customHeight="1" x14ac:dyDescent="0.25">
      <c r="A11" s="39">
        <v>1</v>
      </c>
      <c r="B11" s="39">
        <v>2</v>
      </c>
      <c r="C11" s="39">
        <v>4</v>
      </c>
      <c r="D11" s="39">
        <v>5</v>
      </c>
    </row>
    <row r="12" spans="1:4" ht="30" customHeight="1" x14ac:dyDescent="0.25">
      <c r="A12" s="30" t="s">
        <v>2</v>
      </c>
      <c r="B12" s="31" t="s">
        <v>60</v>
      </c>
      <c r="C12" s="39"/>
      <c r="D12" s="39"/>
    </row>
    <row r="13" spans="1:4" ht="18" x14ac:dyDescent="0.25">
      <c r="A13" s="39" t="s">
        <v>3</v>
      </c>
      <c r="B13" s="29" t="s">
        <v>25</v>
      </c>
      <c r="C13" s="39"/>
      <c r="D13" s="39"/>
    </row>
    <row r="14" spans="1:4" ht="18" x14ac:dyDescent="0.25">
      <c r="A14" s="39" t="s">
        <v>4</v>
      </c>
      <c r="B14" s="29" t="s">
        <v>25</v>
      </c>
      <c r="C14" s="39"/>
      <c r="D14" s="39"/>
    </row>
    <row r="15" spans="1:4" ht="18" x14ac:dyDescent="0.25">
      <c r="A15" s="39" t="s">
        <v>50</v>
      </c>
      <c r="B15" s="29"/>
      <c r="C15" s="39"/>
      <c r="D15" s="39"/>
    </row>
    <row r="16" spans="1:4" ht="36" customHeight="1" x14ac:dyDescent="0.25">
      <c r="A16" s="30" t="s">
        <v>6</v>
      </c>
      <c r="B16" s="31" t="s">
        <v>60</v>
      </c>
      <c r="C16" s="39"/>
      <c r="D16" s="39"/>
    </row>
    <row r="17" spans="1:7" ht="18" x14ac:dyDescent="0.25">
      <c r="A17" s="39" t="s">
        <v>7</v>
      </c>
      <c r="B17" s="29" t="s">
        <v>25</v>
      </c>
      <c r="C17" s="39"/>
      <c r="D17" s="39"/>
    </row>
    <row r="18" spans="1:7" ht="18" x14ac:dyDescent="0.25">
      <c r="A18" s="39" t="s">
        <v>8</v>
      </c>
      <c r="B18" s="29" t="s">
        <v>25</v>
      </c>
      <c r="C18" s="39"/>
      <c r="D18" s="39"/>
    </row>
    <row r="19" spans="1:7" ht="18" x14ac:dyDescent="0.25">
      <c r="A19" s="39" t="s">
        <v>50</v>
      </c>
      <c r="B19" s="29"/>
      <c r="C19" s="39"/>
      <c r="D19" s="39"/>
    </row>
    <row r="20" spans="1:7" x14ac:dyDescent="0.25">
      <c r="B20" s="4"/>
    </row>
    <row r="21" spans="1:7" ht="16.8" x14ac:dyDescent="0.25">
      <c r="B21" s="6" t="s">
        <v>57</v>
      </c>
      <c r="C21" s="41"/>
      <c r="D21" s="43" t="s">
        <v>39</v>
      </c>
      <c r="E21" s="43"/>
      <c r="F21" s="43"/>
    </row>
    <row r="22" spans="1:7" ht="16.8" x14ac:dyDescent="0.25">
      <c r="B22" s="6"/>
      <c r="C22" s="37" t="s">
        <v>38</v>
      </c>
      <c r="D22" s="1"/>
    </row>
    <row r="23" spans="1:7" ht="16.8" x14ac:dyDescent="0.25">
      <c r="B23" s="6"/>
      <c r="C23" s="7"/>
      <c r="D23" s="43"/>
      <c r="E23" s="38"/>
      <c r="F23" s="38"/>
      <c r="G23" s="38"/>
    </row>
    <row r="24" spans="1:7" ht="16.8" x14ac:dyDescent="0.25">
      <c r="B24" s="6" t="s">
        <v>31</v>
      </c>
      <c r="C24" s="36"/>
      <c r="D24" s="43" t="s">
        <v>39</v>
      </c>
      <c r="E24" s="160"/>
      <c r="F24" s="160"/>
      <c r="G24" s="160"/>
    </row>
    <row r="25" spans="1:7" x14ac:dyDescent="0.25">
      <c r="C25" s="37" t="s">
        <v>38</v>
      </c>
      <c r="D25" s="43"/>
    </row>
    <row r="27" spans="1:7" ht="16.8" x14ac:dyDescent="0.25">
      <c r="B27" s="6" t="s">
        <v>31</v>
      </c>
      <c r="C27" s="36"/>
      <c r="D27" s="43" t="s">
        <v>39</v>
      </c>
    </row>
    <row r="28" spans="1:7" x14ac:dyDescent="0.25">
      <c r="C28" s="37" t="s">
        <v>38</v>
      </c>
      <c r="D28" s="43"/>
    </row>
  </sheetData>
  <mergeCells count="6">
    <mergeCell ref="E24:G24"/>
    <mergeCell ref="A6:D6"/>
    <mergeCell ref="B7:D7"/>
    <mergeCell ref="A9:A10"/>
    <mergeCell ref="B9:B10"/>
    <mergeCell ref="C9:D9"/>
  </mergeCells>
  <pageMargins left="0.9055118110236221" right="0.51181102362204722" top="0.74803149606299213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view="pageBreakPreview" zoomScale="80" zoomScaleNormal="100" zoomScaleSheetLayoutView="80" workbookViewId="0">
      <selection activeCell="C54" sqref="C54"/>
    </sheetView>
  </sheetViews>
  <sheetFormatPr defaultColWidth="9.109375" defaultRowHeight="13.8" x14ac:dyDescent="0.25"/>
  <cols>
    <col min="1" max="1" width="4.109375" style="2" bestFit="1" customWidth="1"/>
    <col min="2" max="2" width="30.6640625" style="1" customWidth="1"/>
    <col min="3" max="3" width="24.44140625" style="1" customWidth="1"/>
    <col min="4" max="4" width="12.88671875" style="1" customWidth="1"/>
    <col min="5" max="14" width="9.109375" style="1" customWidth="1"/>
    <col min="15" max="15" width="9.33203125" style="1" customWidth="1"/>
    <col min="16" max="16" width="9.6640625" style="1" customWidth="1"/>
    <col min="17" max="16384" width="9.109375" style="1"/>
  </cols>
  <sheetData>
    <row r="1" spans="1:16" ht="16.8" x14ac:dyDescent="0.25">
      <c r="F1" s="6"/>
      <c r="M1" s="43" t="s">
        <v>33</v>
      </c>
      <c r="O1" s="43"/>
      <c r="P1" s="43"/>
    </row>
    <row r="2" spans="1:16" ht="16.8" x14ac:dyDescent="0.25">
      <c r="A2" s="34"/>
      <c r="F2" s="6"/>
      <c r="M2" s="6" t="s">
        <v>26</v>
      </c>
      <c r="O2" s="32"/>
      <c r="P2" s="32"/>
    </row>
    <row r="3" spans="1:16" ht="16.8" x14ac:dyDescent="0.25">
      <c r="A3" s="34"/>
      <c r="F3" s="6"/>
      <c r="M3" s="6" t="s">
        <v>27</v>
      </c>
      <c r="O3" s="32"/>
      <c r="P3" s="32"/>
    </row>
    <row r="4" spans="1:16" ht="16.8" x14ac:dyDescent="0.25">
      <c r="A4" s="34"/>
      <c r="F4" s="6"/>
      <c r="M4" s="6" t="s">
        <v>28</v>
      </c>
      <c r="O4" s="32"/>
      <c r="P4" s="32"/>
    </row>
    <row r="5" spans="1:16" ht="16.8" x14ac:dyDescent="0.25">
      <c r="A5" s="34"/>
      <c r="F5" s="6"/>
      <c r="N5" s="32"/>
      <c r="O5" s="32"/>
      <c r="P5" s="32"/>
    </row>
    <row r="6" spans="1:16" ht="16.8" x14ac:dyDescent="0.25">
      <c r="A6" s="34"/>
      <c r="F6" s="6"/>
      <c r="N6" s="32"/>
      <c r="O6" s="32"/>
      <c r="P6" s="32"/>
    </row>
    <row r="7" spans="1:16" ht="16.8" x14ac:dyDescent="0.25">
      <c r="A7" s="34"/>
      <c r="F7" s="6"/>
      <c r="N7" s="32"/>
      <c r="O7" s="32"/>
      <c r="P7" s="32"/>
    </row>
    <row r="8" spans="1:16" ht="16.8" x14ac:dyDescent="0.25">
      <c r="F8" s="6"/>
      <c r="M8" s="160" t="s">
        <v>45</v>
      </c>
      <c r="N8" s="160"/>
      <c r="O8" s="160"/>
      <c r="P8" s="160"/>
    </row>
    <row r="9" spans="1:16" ht="16.8" x14ac:dyDescent="0.25">
      <c r="F9" s="6"/>
      <c r="M9" s="164"/>
      <c r="N9" s="164"/>
      <c r="O9" s="164"/>
      <c r="P9" s="164"/>
    </row>
    <row r="10" spans="1:16" ht="16.8" x14ac:dyDescent="0.25">
      <c r="F10" s="6"/>
      <c r="M10" s="165"/>
      <c r="N10" s="165"/>
      <c r="O10" s="165"/>
      <c r="P10" s="165"/>
    </row>
    <row r="11" spans="1:16" ht="16.8" x14ac:dyDescent="0.25">
      <c r="F11" s="6"/>
      <c r="M11" s="21"/>
      <c r="N11" s="21"/>
      <c r="O11" s="21"/>
      <c r="P11" s="21"/>
    </row>
    <row r="12" spans="1:16" ht="16.8" x14ac:dyDescent="0.25">
      <c r="F12" s="6"/>
      <c r="M12" s="166" t="s">
        <v>40</v>
      </c>
      <c r="N12" s="166"/>
      <c r="O12" s="166"/>
      <c r="P12" s="166"/>
    </row>
    <row r="13" spans="1:16" ht="16.8" x14ac:dyDescent="0.25">
      <c r="F13" s="6"/>
      <c r="M13" s="5"/>
      <c r="N13" s="5"/>
      <c r="O13" s="5"/>
      <c r="P13" s="5"/>
    </row>
    <row r="14" spans="1:16" ht="21" customHeight="1" x14ac:dyDescent="0.25">
      <c r="A14" s="94" t="s">
        <v>41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6" ht="22.5" customHeight="1" x14ac:dyDescent="0.25">
      <c r="A15" s="95" t="s">
        <v>42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x14ac:dyDescent="0.25">
      <c r="O17" s="111" t="s">
        <v>43</v>
      </c>
      <c r="P17" s="111"/>
    </row>
    <row r="18" spans="1:16" ht="42.75" customHeight="1" x14ac:dyDescent="0.25">
      <c r="A18" s="112" t="s">
        <v>0</v>
      </c>
      <c r="B18" s="112" t="s">
        <v>12</v>
      </c>
      <c r="C18" s="112" t="s">
        <v>34</v>
      </c>
      <c r="D18" s="112" t="s">
        <v>37</v>
      </c>
      <c r="E18" s="112" t="s">
        <v>44</v>
      </c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</row>
    <row r="19" spans="1:16" ht="24.75" customHeight="1" x14ac:dyDescent="0.25">
      <c r="A19" s="112"/>
      <c r="B19" s="112"/>
      <c r="C19" s="112"/>
      <c r="D19" s="112"/>
      <c r="E19" s="11" t="s">
        <v>13</v>
      </c>
      <c r="F19" s="11" t="s">
        <v>14</v>
      </c>
      <c r="G19" s="11" t="s">
        <v>15</v>
      </c>
      <c r="H19" s="11" t="s">
        <v>16</v>
      </c>
      <c r="I19" s="11" t="s">
        <v>17</v>
      </c>
      <c r="J19" s="11" t="s">
        <v>18</v>
      </c>
      <c r="K19" s="11" t="s">
        <v>19</v>
      </c>
      <c r="L19" s="11" t="s">
        <v>20</v>
      </c>
      <c r="M19" s="11" t="s">
        <v>21</v>
      </c>
      <c r="N19" s="11" t="s">
        <v>22</v>
      </c>
      <c r="O19" s="11" t="s">
        <v>23</v>
      </c>
      <c r="P19" s="11" t="s">
        <v>24</v>
      </c>
    </row>
    <row r="20" spans="1:16" s="3" customFormat="1" ht="15" customHeight="1" x14ac:dyDescent="0.25">
      <c r="A20" s="8">
        <v>1</v>
      </c>
      <c r="B20" s="8">
        <v>2</v>
      </c>
      <c r="C20" s="8">
        <v>3</v>
      </c>
      <c r="D20" s="12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</row>
    <row r="21" spans="1:16" ht="27" customHeight="1" x14ac:dyDescent="0.25">
      <c r="A21" s="106" t="s">
        <v>2</v>
      </c>
      <c r="B21" s="106" t="s">
        <v>59</v>
      </c>
      <c r="C21" s="9" t="s">
        <v>35</v>
      </c>
      <c r="D21" s="16">
        <f t="shared" ref="D21:P21" si="0">D22+D23+D24+D25</f>
        <v>0</v>
      </c>
      <c r="E21" s="13">
        <f t="shared" si="0"/>
        <v>0</v>
      </c>
      <c r="F21" s="13">
        <f t="shared" si="0"/>
        <v>0</v>
      </c>
      <c r="G21" s="13">
        <f t="shared" si="0"/>
        <v>0</v>
      </c>
      <c r="H21" s="13">
        <f t="shared" si="0"/>
        <v>0</v>
      </c>
      <c r="I21" s="13">
        <f t="shared" si="0"/>
        <v>0</v>
      </c>
      <c r="J21" s="13">
        <f t="shared" si="0"/>
        <v>0</v>
      </c>
      <c r="K21" s="13">
        <f t="shared" si="0"/>
        <v>0</v>
      </c>
      <c r="L21" s="13">
        <f t="shared" si="0"/>
        <v>0</v>
      </c>
      <c r="M21" s="13">
        <f t="shared" si="0"/>
        <v>0</v>
      </c>
      <c r="N21" s="13">
        <f t="shared" si="0"/>
        <v>0</v>
      </c>
      <c r="O21" s="13">
        <f t="shared" si="0"/>
        <v>0</v>
      </c>
      <c r="P21" s="13">
        <f t="shared" si="0"/>
        <v>0</v>
      </c>
    </row>
    <row r="22" spans="1:16" ht="24" customHeight="1" x14ac:dyDescent="0.25">
      <c r="A22" s="107"/>
      <c r="B22" s="107"/>
      <c r="C22" s="10" t="s">
        <v>9</v>
      </c>
      <c r="D22" s="17">
        <f>D29+D36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22.5" customHeight="1" x14ac:dyDescent="0.25">
      <c r="A23" s="107"/>
      <c r="B23" s="107"/>
      <c r="C23" s="10" t="s">
        <v>10</v>
      </c>
      <c r="D23" s="17">
        <f>D30+D37</f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9.5" customHeight="1" x14ac:dyDescent="0.25">
      <c r="A24" s="107"/>
      <c r="B24" s="107"/>
      <c r="C24" s="23" t="s">
        <v>11</v>
      </c>
      <c r="D24" s="17">
        <f>D31+D38</f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49.5" customHeight="1" x14ac:dyDescent="0.25">
      <c r="A25" s="107"/>
      <c r="B25" s="132"/>
      <c r="C25" s="26" t="s">
        <v>48</v>
      </c>
      <c r="D25" s="24">
        <f>D34+D41</f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4.75" customHeight="1" x14ac:dyDescent="0.25">
      <c r="A26" s="107"/>
      <c r="B26" s="132"/>
      <c r="C26" s="26" t="s">
        <v>46</v>
      </c>
      <c r="D26" s="2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31.5" customHeight="1" x14ac:dyDescent="0.25">
      <c r="A27" s="108"/>
      <c r="B27" s="135"/>
      <c r="C27" s="26" t="s">
        <v>47</v>
      </c>
      <c r="D27" s="2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27.75" customHeight="1" x14ac:dyDescent="0.25">
      <c r="A28" s="112" t="s">
        <v>3</v>
      </c>
      <c r="B28" s="167" t="s">
        <v>25</v>
      </c>
      <c r="C28" s="25" t="s">
        <v>35</v>
      </c>
      <c r="D28" s="16">
        <f>D29+D30+D31+D34</f>
        <v>0</v>
      </c>
      <c r="E28" s="13">
        <f>E29+E30+E31+E34</f>
        <v>0</v>
      </c>
      <c r="F28" s="13">
        <f t="shared" ref="F28:P28" si="1">F29+F30+F31+F34</f>
        <v>0</v>
      </c>
      <c r="G28" s="13">
        <f t="shared" si="1"/>
        <v>0</v>
      </c>
      <c r="H28" s="13">
        <f t="shared" si="1"/>
        <v>0</v>
      </c>
      <c r="I28" s="13">
        <f t="shared" si="1"/>
        <v>0</v>
      </c>
      <c r="J28" s="13">
        <f t="shared" si="1"/>
        <v>0</v>
      </c>
      <c r="K28" s="13">
        <f t="shared" si="1"/>
        <v>0</v>
      </c>
      <c r="L28" s="13">
        <f t="shared" si="1"/>
        <v>0</v>
      </c>
      <c r="M28" s="13">
        <f t="shared" si="1"/>
        <v>0</v>
      </c>
      <c r="N28" s="13">
        <f t="shared" si="1"/>
        <v>0</v>
      </c>
      <c r="O28" s="13">
        <f t="shared" si="1"/>
        <v>0</v>
      </c>
      <c r="P28" s="13">
        <f t="shared" si="1"/>
        <v>0</v>
      </c>
    </row>
    <row r="29" spans="1:16" ht="22.5" customHeight="1" x14ac:dyDescent="0.25">
      <c r="A29" s="112"/>
      <c r="B29" s="168"/>
      <c r="C29" s="10" t="s">
        <v>9</v>
      </c>
      <c r="D29" s="17">
        <f>E29+F29+G29+H29+I29+J29+K29+L29+M29+N29+O29+P29</f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25.5" customHeight="1" x14ac:dyDescent="0.25">
      <c r="A30" s="112"/>
      <c r="B30" s="168"/>
      <c r="C30" s="10" t="s">
        <v>10</v>
      </c>
      <c r="D30" s="17">
        <f>E30+F30+G30+H30+I30+J30+K30+L30+M30+N30+O30+P30</f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23.25" customHeight="1" x14ac:dyDescent="0.25">
      <c r="A31" s="112"/>
      <c r="B31" s="168"/>
      <c r="C31" s="10" t="s">
        <v>11</v>
      </c>
      <c r="D31" s="17">
        <f>E31+F31+G31+H31+I31+J31+K31+L31+M31+N31+O31+P31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51" customHeight="1" x14ac:dyDescent="0.25">
      <c r="A32" s="112"/>
      <c r="B32" s="168"/>
      <c r="C32" s="26" t="s">
        <v>48</v>
      </c>
      <c r="D32" s="1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35.25" customHeight="1" x14ac:dyDescent="0.25">
      <c r="A33" s="112"/>
      <c r="B33" s="168"/>
      <c r="C33" s="26" t="s">
        <v>46</v>
      </c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36" customHeight="1" x14ac:dyDescent="0.25">
      <c r="A34" s="112"/>
      <c r="B34" s="169"/>
      <c r="C34" s="26" t="s">
        <v>47</v>
      </c>
      <c r="D34" s="17">
        <f>E34+F34+G34+H34+I34+J34+K34+L34+M34+N34+O34+P34</f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9.5" customHeight="1" x14ac:dyDescent="0.25">
      <c r="A35" s="112" t="s">
        <v>4</v>
      </c>
      <c r="B35" s="167" t="s">
        <v>25</v>
      </c>
      <c r="C35" s="9" t="s">
        <v>35</v>
      </c>
      <c r="D35" s="18">
        <f t="shared" ref="D35:P35" si="2">D36+D37+D38+D41</f>
        <v>0</v>
      </c>
      <c r="E35" s="13">
        <f t="shared" si="2"/>
        <v>0</v>
      </c>
      <c r="F35" s="13">
        <f t="shared" si="2"/>
        <v>0</v>
      </c>
      <c r="G35" s="13">
        <f t="shared" si="2"/>
        <v>0</v>
      </c>
      <c r="H35" s="13">
        <f t="shared" si="2"/>
        <v>0</v>
      </c>
      <c r="I35" s="13">
        <f t="shared" si="2"/>
        <v>0</v>
      </c>
      <c r="J35" s="13">
        <f t="shared" si="2"/>
        <v>0</v>
      </c>
      <c r="K35" s="13">
        <f t="shared" si="2"/>
        <v>0</v>
      </c>
      <c r="L35" s="13">
        <f t="shared" si="2"/>
        <v>0</v>
      </c>
      <c r="M35" s="13">
        <f t="shared" si="2"/>
        <v>0</v>
      </c>
      <c r="N35" s="13">
        <f t="shared" si="2"/>
        <v>0</v>
      </c>
      <c r="O35" s="13">
        <f t="shared" si="2"/>
        <v>0</v>
      </c>
      <c r="P35" s="13">
        <f t="shared" si="2"/>
        <v>0</v>
      </c>
    </row>
    <row r="36" spans="1:16" ht="19.5" customHeight="1" x14ac:dyDescent="0.25">
      <c r="A36" s="112"/>
      <c r="B36" s="168"/>
      <c r="C36" s="10" t="s">
        <v>9</v>
      </c>
      <c r="D36" s="17">
        <f>E36+F36+G36+H36+I36+J36+K36+L36+M36+N36+O36+P36</f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9.5" customHeight="1" x14ac:dyDescent="0.25">
      <c r="A37" s="112"/>
      <c r="B37" s="168"/>
      <c r="C37" s="10" t="s">
        <v>10</v>
      </c>
      <c r="D37" s="17">
        <f>E37+F37+G37+H37+I37+J37+K37+L37+M37+N37+O37+P37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9.5" customHeight="1" x14ac:dyDescent="0.25">
      <c r="A38" s="112"/>
      <c r="B38" s="168"/>
      <c r="C38" s="10" t="s">
        <v>11</v>
      </c>
      <c r="D38" s="17">
        <f>E38+F38+G38+H38+I38+J38+K38+L38+M38+N38+O38+P38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39" customHeight="1" x14ac:dyDescent="0.25">
      <c r="A39" s="112"/>
      <c r="B39" s="168"/>
      <c r="C39" s="26" t="s">
        <v>48</v>
      </c>
      <c r="D39" s="1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9.5" customHeight="1" x14ac:dyDescent="0.25">
      <c r="A40" s="112"/>
      <c r="B40" s="168"/>
      <c r="C40" s="26" t="s">
        <v>46</v>
      </c>
      <c r="D40" s="1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30.75" customHeight="1" x14ac:dyDescent="0.25">
      <c r="A41" s="112"/>
      <c r="B41" s="169"/>
      <c r="C41" s="26" t="s">
        <v>47</v>
      </c>
      <c r="D41" s="17">
        <f>E41+F41+G41+H41+I41+J41+K41+L41+M41+N41+O41+P41</f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26.25" customHeight="1" x14ac:dyDescent="0.25">
      <c r="A42" s="22" t="s">
        <v>5</v>
      </c>
      <c r="B42" s="11"/>
      <c r="C42" s="10"/>
      <c r="D42" s="17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12" t="s">
        <v>6</v>
      </c>
      <c r="B43" s="112" t="s">
        <v>59</v>
      </c>
      <c r="C43" s="9" t="s">
        <v>35</v>
      </c>
      <c r="D43" s="13">
        <f t="shared" ref="D43:P43" si="3">D44+D45+D46+D49</f>
        <v>0</v>
      </c>
      <c r="E43" s="13">
        <f t="shared" si="3"/>
        <v>0</v>
      </c>
      <c r="F43" s="13">
        <f t="shared" si="3"/>
        <v>0</v>
      </c>
      <c r="G43" s="13">
        <f t="shared" si="3"/>
        <v>0</v>
      </c>
      <c r="H43" s="13">
        <f t="shared" si="3"/>
        <v>0</v>
      </c>
      <c r="I43" s="13">
        <f t="shared" si="3"/>
        <v>0</v>
      </c>
      <c r="J43" s="13">
        <f t="shared" si="3"/>
        <v>0</v>
      </c>
      <c r="K43" s="13">
        <f t="shared" si="3"/>
        <v>0</v>
      </c>
      <c r="L43" s="13">
        <f t="shared" si="3"/>
        <v>0</v>
      </c>
      <c r="M43" s="13">
        <f t="shared" si="3"/>
        <v>0</v>
      </c>
      <c r="N43" s="13">
        <f t="shared" si="3"/>
        <v>0</v>
      </c>
      <c r="O43" s="13">
        <f t="shared" si="3"/>
        <v>0</v>
      </c>
      <c r="P43" s="13">
        <f t="shared" si="3"/>
        <v>0</v>
      </c>
    </row>
    <row r="44" spans="1:16" x14ac:dyDescent="0.25">
      <c r="A44" s="112"/>
      <c r="B44" s="112"/>
      <c r="C44" s="10" t="s">
        <v>9</v>
      </c>
      <c r="D44" s="14">
        <f>D51+D58</f>
        <v>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112"/>
      <c r="B45" s="112"/>
      <c r="C45" s="10" t="s">
        <v>10</v>
      </c>
      <c r="D45" s="14">
        <f>D52+D59</f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12"/>
      <c r="B46" s="112"/>
      <c r="C46" s="10" t="s">
        <v>11</v>
      </c>
      <c r="D46" s="14">
        <f>D53+D60</f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48" customHeight="1" x14ac:dyDescent="0.25">
      <c r="A47" s="112"/>
      <c r="B47" s="112"/>
      <c r="C47" s="26" t="s">
        <v>48</v>
      </c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5">
      <c r="A48" s="112"/>
      <c r="B48" s="112"/>
      <c r="C48" s="26" t="s">
        <v>46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5">
      <c r="A49" s="112"/>
      <c r="B49" s="112"/>
      <c r="C49" s="26" t="s">
        <v>47</v>
      </c>
      <c r="D49" s="14">
        <f>D56+D63</f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4.25" customHeight="1" x14ac:dyDescent="0.25">
      <c r="A50" s="112" t="s">
        <v>7</v>
      </c>
      <c r="B50" s="167" t="s">
        <v>25</v>
      </c>
      <c r="C50" s="9" t="s">
        <v>35</v>
      </c>
      <c r="D50" s="18">
        <f t="shared" ref="D50:P50" si="4">D51+D52+D53+D56</f>
        <v>0</v>
      </c>
      <c r="E50" s="13">
        <f t="shared" si="4"/>
        <v>0</v>
      </c>
      <c r="F50" s="13">
        <f t="shared" si="4"/>
        <v>0</v>
      </c>
      <c r="G50" s="13">
        <f t="shared" si="4"/>
        <v>0</v>
      </c>
      <c r="H50" s="13">
        <f t="shared" si="4"/>
        <v>0</v>
      </c>
      <c r="I50" s="13">
        <f t="shared" si="4"/>
        <v>0</v>
      </c>
      <c r="J50" s="13">
        <f t="shared" si="4"/>
        <v>0</v>
      </c>
      <c r="K50" s="13">
        <f t="shared" si="4"/>
        <v>0</v>
      </c>
      <c r="L50" s="13">
        <f t="shared" si="4"/>
        <v>0</v>
      </c>
      <c r="M50" s="13">
        <f t="shared" si="4"/>
        <v>0</v>
      </c>
      <c r="N50" s="13">
        <f t="shared" si="4"/>
        <v>0</v>
      </c>
      <c r="O50" s="13">
        <f t="shared" si="4"/>
        <v>0</v>
      </c>
      <c r="P50" s="13">
        <f t="shared" si="4"/>
        <v>0</v>
      </c>
    </row>
    <row r="51" spans="1:16" ht="14.25" customHeight="1" x14ac:dyDescent="0.25">
      <c r="A51" s="112"/>
      <c r="B51" s="168"/>
      <c r="C51" s="10" t="s">
        <v>9</v>
      </c>
      <c r="D51" s="17">
        <f>E51+F51+G51+H51+I51+J51+K51+L51+M51+N51+O51+P51</f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4.25" customHeight="1" x14ac:dyDescent="0.25">
      <c r="A52" s="112"/>
      <c r="B52" s="168"/>
      <c r="C52" s="10" t="s">
        <v>10</v>
      </c>
      <c r="D52" s="17">
        <f>E52+F52+G52+H52+I52+J52+K52+L52+M52+N52+O52+P52</f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4.25" customHeight="1" x14ac:dyDescent="0.25">
      <c r="A53" s="112"/>
      <c r="B53" s="168"/>
      <c r="C53" s="10" t="s">
        <v>11</v>
      </c>
      <c r="D53" s="17">
        <f>E53+F53+G53+H53+I53+J53+K53+L53+M53+N53+O53+P53</f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42.75" customHeight="1" x14ac:dyDescent="0.25">
      <c r="A54" s="112"/>
      <c r="B54" s="168"/>
      <c r="C54" s="26" t="s">
        <v>48</v>
      </c>
      <c r="D54" s="17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9.5" customHeight="1" x14ac:dyDescent="0.25">
      <c r="A55" s="112"/>
      <c r="B55" s="168"/>
      <c r="C55" s="26" t="s">
        <v>46</v>
      </c>
      <c r="D55" s="17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28.5" customHeight="1" x14ac:dyDescent="0.25">
      <c r="A56" s="112"/>
      <c r="B56" s="169"/>
      <c r="C56" s="26" t="s">
        <v>47</v>
      </c>
      <c r="D56" s="17">
        <f>E56+F56+G56+H56+I56+J56+K56+L56+M56+N56+O56+P56</f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21" customHeight="1" x14ac:dyDescent="0.25">
      <c r="A57" s="112" t="s">
        <v>8</v>
      </c>
      <c r="B57" s="167" t="s">
        <v>25</v>
      </c>
      <c r="C57" s="9" t="s">
        <v>35</v>
      </c>
      <c r="D57" s="18">
        <f t="shared" ref="D57:P57" si="5">D58+D59+D60+D63</f>
        <v>0</v>
      </c>
      <c r="E57" s="13">
        <f t="shared" si="5"/>
        <v>0</v>
      </c>
      <c r="F57" s="13">
        <f t="shared" si="5"/>
        <v>0</v>
      </c>
      <c r="G57" s="13">
        <f t="shared" si="5"/>
        <v>0</v>
      </c>
      <c r="H57" s="13">
        <f t="shared" si="5"/>
        <v>0</v>
      </c>
      <c r="I57" s="13">
        <f t="shared" si="5"/>
        <v>0</v>
      </c>
      <c r="J57" s="13">
        <f t="shared" si="5"/>
        <v>0</v>
      </c>
      <c r="K57" s="13">
        <f t="shared" si="5"/>
        <v>0</v>
      </c>
      <c r="L57" s="13">
        <f t="shared" si="5"/>
        <v>0</v>
      </c>
      <c r="M57" s="13">
        <f t="shared" si="5"/>
        <v>0</v>
      </c>
      <c r="N57" s="13">
        <f t="shared" si="5"/>
        <v>0</v>
      </c>
      <c r="O57" s="13">
        <f t="shared" si="5"/>
        <v>0</v>
      </c>
      <c r="P57" s="13">
        <f t="shared" si="5"/>
        <v>0</v>
      </c>
    </row>
    <row r="58" spans="1:16" ht="18.75" customHeight="1" x14ac:dyDescent="0.25">
      <c r="A58" s="112"/>
      <c r="B58" s="168"/>
      <c r="C58" s="10" t="s">
        <v>9</v>
      </c>
      <c r="D58" s="17">
        <f>E58+F58+G58+H58+I58+J58+K58+L58+M58+N58+O58+P58</f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8.75" customHeight="1" x14ac:dyDescent="0.25">
      <c r="A59" s="112"/>
      <c r="B59" s="168"/>
      <c r="C59" s="10" t="s">
        <v>10</v>
      </c>
      <c r="D59" s="17">
        <f>E59+F59+G59+H59+I59+J59+K59+L59+M59+N59+O59+P59</f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8.75" customHeight="1" x14ac:dyDescent="0.25">
      <c r="A60" s="112"/>
      <c r="B60" s="168"/>
      <c r="C60" s="10" t="s">
        <v>11</v>
      </c>
      <c r="D60" s="17">
        <f>E60+F60+G60+H60+I60+J60+K60+L60+M60+N60+O60+P60</f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40.5" customHeight="1" x14ac:dyDescent="0.25">
      <c r="A61" s="112"/>
      <c r="B61" s="168"/>
      <c r="C61" s="26" t="s">
        <v>48</v>
      </c>
      <c r="D61" s="1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22.5" customHeight="1" x14ac:dyDescent="0.25">
      <c r="A62" s="112"/>
      <c r="B62" s="168"/>
      <c r="C62" s="26" t="s">
        <v>46</v>
      </c>
      <c r="D62" s="1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30" customHeight="1" x14ac:dyDescent="0.25">
      <c r="A63" s="112"/>
      <c r="B63" s="169"/>
      <c r="C63" s="26" t="s">
        <v>47</v>
      </c>
      <c r="D63" s="17">
        <f>E63+F63+G63+H63+I63+J63+K63+L63+M63+N63+O63+P63</f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22.5" customHeight="1" x14ac:dyDescent="0.25">
      <c r="A64" s="11" t="s">
        <v>5</v>
      </c>
      <c r="B64" s="11"/>
      <c r="C64" s="10"/>
      <c r="D64" s="1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4.25" customHeight="1" x14ac:dyDescent="0.25">
      <c r="A65" s="171" t="s">
        <v>54</v>
      </c>
      <c r="B65" s="171"/>
      <c r="C65" s="9" t="s">
        <v>35</v>
      </c>
      <c r="D65" s="13">
        <f t="shared" ref="D65:P65" si="6">D66+D67+D68+D69</f>
        <v>0</v>
      </c>
      <c r="E65" s="13">
        <f t="shared" si="6"/>
        <v>0</v>
      </c>
      <c r="F65" s="13">
        <f t="shared" si="6"/>
        <v>0</v>
      </c>
      <c r="G65" s="13">
        <f t="shared" si="6"/>
        <v>0</v>
      </c>
      <c r="H65" s="13">
        <f t="shared" si="6"/>
        <v>0</v>
      </c>
      <c r="I65" s="13">
        <f t="shared" si="6"/>
        <v>0</v>
      </c>
      <c r="J65" s="13">
        <f t="shared" si="6"/>
        <v>0</v>
      </c>
      <c r="K65" s="13">
        <f t="shared" si="6"/>
        <v>0</v>
      </c>
      <c r="L65" s="13">
        <f t="shared" si="6"/>
        <v>0</v>
      </c>
      <c r="M65" s="13">
        <f t="shared" si="6"/>
        <v>0</v>
      </c>
      <c r="N65" s="13">
        <f t="shared" si="6"/>
        <v>0</v>
      </c>
      <c r="O65" s="13">
        <f t="shared" si="6"/>
        <v>0</v>
      </c>
      <c r="P65" s="13">
        <f t="shared" si="6"/>
        <v>0</v>
      </c>
    </row>
    <row r="66" spans="1:16" ht="16.5" customHeight="1" x14ac:dyDescent="0.25">
      <c r="A66" s="171"/>
      <c r="B66" s="171"/>
      <c r="C66" s="9" t="s">
        <v>9</v>
      </c>
      <c r="D66" s="14">
        <f>D22+D44</f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21.75" customHeight="1" x14ac:dyDescent="0.25">
      <c r="A67" s="171"/>
      <c r="B67" s="171"/>
      <c r="C67" s="9" t="s">
        <v>10</v>
      </c>
      <c r="D67" s="14">
        <f>D23+D45</f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ht="24.75" customHeight="1" x14ac:dyDescent="0.25">
      <c r="A68" s="171"/>
      <c r="B68" s="171"/>
      <c r="C68" s="9" t="s">
        <v>11</v>
      </c>
      <c r="D68" s="14">
        <f>D24+D46</f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56.25" customHeight="1" x14ac:dyDescent="0.25">
      <c r="A69" s="171"/>
      <c r="B69" s="171"/>
      <c r="C69" s="27" t="s">
        <v>48</v>
      </c>
      <c r="D69" s="14">
        <f>D25+D49</f>
        <v>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ht="30" customHeight="1" x14ac:dyDescent="0.25">
      <c r="A70" s="171"/>
      <c r="B70" s="171"/>
      <c r="C70" s="27" t="s">
        <v>46</v>
      </c>
      <c r="D70" s="14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ht="25.5" customHeight="1" x14ac:dyDescent="0.25">
      <c r="A71" s="171"/>
      <c r="B71" s="171"/>
      <c r="C71" s="27" t="s">
        <v>47</v>
      </c>
      <c r="D71" s="20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ht="28.5" customHeight="1" x14ac:dyDescent="0.25">
      <c r="A72" s="170" t="s">
        <v>36</v>
      </c>
      <c r="B72" s="170"/>
      <c r="C72" s="170"/>
      <c r="D72" s="170"/>
    </row>
    <row r="73" spans="1:16" ht="16.8" x14ac:dyDescent="0.25">
      <c r="B73" s="6"/>
      <c r="C73" s="7"/>
      <c r="D73" s="7"/>
    </row>
    <row r="74" spans="1:16" ht="16.8" x14ac:dyDescent="0.25">
      <c r="B74" s="6" t="s">
        <v>31</v>
      </c>
      <c r="C74" s="136"/>
      <c r="D74" s="136"/>
      <c r="E74" s="136"/>
      <c r="F74" s="160" t="s">
        <v>39</v>
      </c>
      <c r="G74" s="160"/>
      <c r="H74" s="160"/>
    </row>
    <row r="75" spans="1:16" ht="16.8" x14ac:dyDescent="0.25">
      <c r="B75" s="6"/>
      <c r="C75" s="163" t="s">
        <v>38</v>
      </c>
      <c r="D75" s="163"/>
      <c r="E75" s="163"/>
    </row>
    <row r="76" spans="1:16" ht="16.8" x14ac:dyDescent="0.25">
      <c r="B76" s="6" t="s">
        <v>55</v>
      </c>
      <c r="C76" s="136"/>
      <c r="D76" s="136"/>
      <c r="E76" s="136"/>
      <c r="F76" s="160" t="s">
        <v>39</v>
      </c>
      <c r="G76" s="160"/>
      <c r="H76" s="160"/>
    </row>
    <row r="77" spans="1:16" x14ac:dyDescent="0.25">
      <c r="C77" s="163" t="s">
        <v>38</v>
      </c>
      <c r="D77" s="163"/>
      <c r="E77" s="163"/>
    </row>
    <row r="78" spans="1:16" x14ac:dyDescent="0.25">
      <c r="A78" s="34"/>
      <c r="C78" s="40"/>
      <c r="D78" s="40"/>
      <c r="E78" s="40"/>
    </row>
    <row r="79" spans="1:16" ht="16.8" x14ac:dyDescent="0.25">
      <c r="A79" s="34"/>
      <c r="B79" s="6" t="s">
        <v>56</v>
      </c>
      <c r="C79" s="136"/>
      <c r="D79" s="136"/>
      <c r="E79" s="136"/>
      <c r="F79" s="160" t="s">
        <v>39</v>
      </c>
      <c r="G79" s="160"/>
      <c r="H79" s="160"/>
    </row>
    <row r="80" spans="1:16" ht="16.8" x14ac:dyDescent="0.25">
      <c r="A80" s="34"/>
      <c r="B80" s="6"/>
      <c r="C80" s="33"/>
      <c r="D80" s="33"/>
      <c r="E80" s="33"/>
      <c r="F80" s="32"/>
      <c r="G80" s="32"/>
      <c r="H80" s="32"/>
    </row>
    <row r="81" spans="2:8" ht="18" customHeight="1" x14ac:dyDescent="0.25">
      <c r="B81" s="6" t="s">
        <v>31</v>
      </c>
      <c r="C81" s="172"/>
      <c r="D81" s="172"/>
      <c r="E81" s="172"/>
      <c r="F81" s="160" t="s">
        <v>39</v>
      </c>
      <c r="G81" s="160"/>
      <c r="H81" s="160"/>
    </row>
    <row r="82" spans="2:8" ht="16.8" x14ac:dyDescent="0.25">
      <c r="B82" s="6" t="s">
        <v>32</v>
      </c>
      <c r="C82" s="163" t="s">
        <v>38</v>
      </c>
      <c r="D82" s="163"/>
      <c r="E82" s="163"/>
    </row>
    <row r="83" spans="2:8" ht="22.5" customHeight="1" x14ac:dyDescent="0.25"/>
  </sheetData>
  <mergeCells count="38">
    <mergeCell ref="A28:A34"/>
    <mergeCell ref="B35:B41"/>
    <mergeCell ref="A35:A41"/>
    <mergeCell ref="A15:P15"/>
    <mergeCell ref="C18:C19"/>
    <mergeCell ref="D18:D19"/>
    <mergeCell ref="E18:P18"/>
    <mergeCell ref="O17:P17"/>
    <mergeCell ref="A16:P16"/>
    <mergeCell ref="A18:A19"/>
    <mergeCell ref="B18:B19"/>
    <mergeCell ref="C76:E76"/>
    <mergeCell ref="C81:E81"/>
    <mergeCell ref="C75:E75"/>
    <mergeCell ref="C77:E77"/>
    <mergeCell ref="B28:B34"/>
    <mergeCell ref="C79:E79"/>
    <mergeCell ref="A57:A63"/>
    <mergeCell ref="C74:E74"/>
    <mergeCell ref="A72:D72"/>
    <mergeCell ref="A65:B71"/>
    <mergeCell ref="B43:B49"/>
    <mergeCell ref="F79:H79"/>
    <mergeCell ref="C82:E82"/>
    <mergeCell ref="A14:P14"/>
    <mergeCell ref="M8:P8"/>
    <mergeCell ref="M9:P9"/>
    <mergeCell ref="M10:P10"/>
    <mergeCell ref="M12:P12"/>
    <mergeCell ref="B21:B27"/>
    <mergeCell ref="A21:A27"/>
    <mergeCell ref="F74:H74"/>
    <mergeCell ref="F76:H76"/>
    <mergeCell ref="F81:H81"/>
    <mergeCell ref="A43:A49"/>
    <mergeCell ref="B50:B56"/>
    <mergeCell ref="A50:A56"/>
    <mergeCell ref="B57:B63"/>
  </mergeCells>
  <pageMargins left="0.11811023622047245" right="0" top="0.39370078740157483" bottom="0" header="0" footer="0"/>
  <pageSetup paperSize="9" scale="67" orientation="landscape" r:id="rId1"/>
  <rowBreaks count="3" manualBreakCount="3">
    <brk id="34" max="15" man="1"/>
    <brk id="63" max="15" man="1"/>
    <brk id="8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80" zoomScaleNormal="100" zoomScaleSheetLayoutView="80" workbookViewId="0">
      <selection activeCell="B27" sqref="B27"/>
    </sheetView>
  </sheetViews>
  <sheetFormatPr defaultColWidth="9.109375" defaultRowHeight="13.8" x14ac:dyDescent="0.25"/>
  <cols>
    <col min="1" max="1" width="6.109375" style="2" customWidth="1"/>
    <col min="2" max="2" width="78.5546875" style="1" customWidth="1"/>
    <col min="3" max="3" width="49.44140625" style="1" customWidth="1"/>
    <col min="4" max="4" width="38.6640625" style="5" customWidth="1"/>
    <col min="5" max="5" width="35.88671875" style="5" customWidth="1"/>
    <col min="6" max="16384" width="9.109375" style="1"/>
  </cols>
  <sheetData>
    <row r="1" spans="1:5" ht="16.8" x14ac:dyDescent="0.25">
      <c r="E1" s="6" t="s">
        <v>51</v>
      </c>
    </row>
    <row r="2" spans="1:5" ht="16.8" x14ac:dyDescent="0.25">
      <c r="E2" s="6" t="s">
        <v>26</v>
      </c>
    </row>
    <row r="3" spans="1:5" ht="16.8" x14ac:dyDescent="0.25">
      <c r="E3" s="6" t="s">
        <v>27</v>
      </c>
    </row>
    <row r="4" spans="1:5" ht="16.8" x14ac:dyDescent="0.25">
      <c r="E4" s="6" t="s">
        <v>28</v>
      </c>
    </row>
    <row r="6" spans="1:5" ht="53.25" customHeight="1" x14ac:dyDescent="0.25">
      <c r="A6" s="161" t="s">
        <v>49</v>
      </c>
      <c r="B6" s="161"/>
      <c r="C6" s="161"/>
      <c r="D6" s="161"/>
      <c r="E6" s="161"/>
    </row>
    <row r="7" spans="1:5" x14ac:dyDescent="0.25">
      <c r="B7" s="94"/>
      <c r="C7" s="94"/>
      <c r="D7" s="94"/>
      <c r="E7" s="94"/>
    </row>
    <row r="8" spans="1:5" ht="28.5" customHeight="1" x14ac:dyDescent="0.25"/>
    <row r="9" spans="1:5" ht="30.75" customHeight="1" x14ac:dyDescent="0.25">
      <c r="A9" s="162" t="s">
        <v>0</v>
      </c>
      <c r="B9" s="162" t="s">
        <v>12</v>
      </c>
      <c r="C9" s="162" t="s">
        <v>52</v>
      </c>
      <c r="D9" s="162" t="s">
        <v>29</v>
      </c>
      <c r="E9" s="162"/>
    </row>
    <row r="10" spans="1:5" ht="54" x14ac:dyDescent="0.25">
      <c r="A10" s="162"/>
      <c r="B10" s="162"/>
      <c r="C10" s="162"/>
      <c r="D10" s="28" t="s">
        <v>30</v>
      </c>
      <c r="E10" s="28" t="s">
        <v>53</v>
      </c>
    </row>
    <row r="11" spans="1:5" s="3" customFormat="1" ht="21" customHeight="1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</row>
    <row r="12" spans="1:5" ht="30" customHeight="1" x14ac:dyDescent="0.25">
      <c r="A12" s="30" t="s">
        <v>2</v>
      </c>
      <c r="B12" s="31" t="s">
        <v>1</v>
      </c>
      <c r="C12" s="29"/>
      <c r="D12" s="28"/>
      <c r="E12" s="28"/>
    </row>
    <row r="13" spans="1:5" ht="18" x14ac:dyDescent="0.25">
      <c r="A13" s="28" t="s">
        <v>3</v>
      </c>
      <c r="B13" s="29" t="s">
        <v>25</v>
      </c>
      <c r="C13" s="29"/>
      <c r="D13" s="28"/>
      <c r="E13" s="28"/>
    </row>
    <row r="14" spans="1:5" ht="18" x14ac:dyDescent="0.25">
      <c r="A14" s="28" t="s">
        <v>4</v>
      </c>
      <c r="B14" s="29" t="s">
        <v>25</v>
      </c>
      <c r="C14" s="29"/>
      <c r="D14" s="28"/>
      <c r="E14" s="28"/>
    </row>
    <row r="15" spans="1:5" ht="18" x14ac:dyDescent="0.25">
      <c r="A15" s="28" t="s">
        <v>50</v>
      </c>
      <c r="B15" s="29"/>
      <c r="C15" s="29"/>
      <c r="D15" s="28"/>
      <c r="E15" s="28"/>
    </row>
    <row r="16" spans="1:5" ht="36" customHeight="1" x14ac:dyDescent="0.25">
      <c r="A16" s="30" t="s">
        <v>6</v>
      </c>
      <c r="B16" s="31" t="s">
        <v>1</v>
      </c>
      <c r="C16" s="29"/>
      <c r="D16" s="28"/>
      <c r="E16" s="28"/>
    </row>
    <row r="17" spans="1:8" ht="18" x14ac:dyDescent="0.25">
      <c r="A17" s="28" t="s">
        <v>7</v>
      </c>
      <c r="B17" s="29" t="s">
        <v>25</v>
      </c>
      <c r="C17" s="29"/>
      <c r="D17" s="28"/>
      <c r="E17" s="28"/>
    </row>
    <row r="18" spans="1:8" ht="18" x14ac:dyDescent="0.25">
      <c r="A18" s="28" t="s">
        <v>8</v>
      </c>
      <c r="B18" s="29" t="s">
        <v>25</v>
      </c>
      <c r="C18" s="29"/>
      <c r="D18" s="28"/>
      <c r="E18" s="28"/>
    </row>
    <row r="19" spans="1:8" ht="18" x14ac:dyDescent="0.25">
      <c r="A19" s="28" t="s">
        <v>50</v>
      </c>
      <c r="B19" s="29"/>
      <c r="C19" s="29"/>
      <c r="D19" s="28"/>
      <c r="E19" s="28"/>
    </row>
    <row r="20" spans="1:8" x14ac:dyDescent="0.25">
      <c r="B20" s="4"/>
    </row>
    <row r="21" spans="1:8" ht="16.8" x14ac:dyDescent="0.25">
      <c r="B21" s="6" t="s">
        <v>31</v>
      </c>
      <c r="C21" s="41"/>
      <c r="D21" s="41"/>
      <c r="E21" s="43" t="s">
        <v>39</v>
      </c>
      <c r="F21" s="43"/>
      <c r="G21" s="43"/>
    </row>
    <row r="22" spans="1:8" ht="16.8" x14ac:dyDescent="0.25">
      <c r="B22" s="6"/>
      <c r="C22" s="46" t="s">
        <v>38</v>
      </c>
      <c r="D22" s="42"/>
      <c r="E22" s="1"/>
    </row>
    <row r="23" spans="1:8" ht="16.8" x14ac:dyDescent="0.25">
      <c r="B23" s="6" t="s">
        <v>55</v>
      </c>
      <c r="C23" s="47"/>
      <c r="D23" s="41"/>
      <c r="E23" s="43" t="s">
        <v>39</v>
      </c>
      <c r="F23" s="43"/>
      <c r="G23" s="43"/>
    </row>
    <row r="24" spans="1:8" x14ac:dyDescent="0.25">
      <c r="A24" s="34"/>
      <c r="C24" s="46" t="s">
        <v>38</v>
      </c>
      <c r="D24" s="42"/>
      <c r="E24" s="1"/>
    </row>
    <row r="25" spans="1:8" x14ac:dyDescent="0.25">
      <c r="C25" s="48"/>
      <c r="D25" s="40"/>
      <c r="E25" s="1"/>
    </row>
    <row r="26" spans="1:8" ht="16.8" x14ac:dyDescent="0.25">
      <c r="B26" s="6" t="s">
        <v>56</v>
      </c>
      <c r="C26" s="47"/>
      <c r="D26" s="41"/>
      <c r="E26" s="43" t="s">
        <v>39</v>
      </c>
      <c r="F26" s="43"/>
      <c r="G26" s="43"/>
    </row>
    <row r="27" spans="1:8" ht="16.8" x14ac:dyDescent="0.25">
      <c r="B27" s="6"/>
      <c r="C27" s="49"/>
      <c r="D27" s="45"/>
      <c r="E27" s="43"/>
      <c r="F27" s="32"/>
      <c r="G27" s="32"/>
      <c r="H27" s="32"/>
    </row>
    <row r="28" spans="1:8" ht="16.8" x14ac:dyDescent="0.25">
      <c r="B28" s="6" t="s">
        <v>31</v>
      </c>
      <c r="C28" s="50"/>
      <c r="D28" s="44"/>
      <c r="E28" s="43" t="s">
        <v>39</v>
      </c>
      <c r="F28" s="160"/>
      <c r="G28" s="160"/>
      <c r="H28" s="160"/>
    </row>
    <row r="29" spans="1:8" x14ac:dyDescent="0.25">
      <c r="C29" s="46" t="s">
        <v>38</v>
      </c>
      <c r="D29" s="42"/>
      <c r="E29" s="43"/>
    </row>
    <row r="30" spans="1:8" ht="16.8" x14ac:dyDescent="0.25">
      <c r="B30" s="6" t="s">
        <v>32</v>
      </c>
      <c r="E30" s="43"/>
    </row>
  </sheetData>
  <mergeCells count="7">
    <mergeCell ref="F28:H28"/>
    <mergeCell ref="A6:E6"/>
    <mergeCell ref="B7:E7"/>
    <mergeCell ref="A9:A10"/>
    <mergeCell ref="B9:B10"/>
    <mergeCell ref="C9:C10"/>
    <mergeCell ref="D9:E9"/>
  </mergeCells>
  <pageMargins left="0.70866141732283472" right="0.70866141732283472" top="0.74803149606299213" bottom="0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КП 5 МП 15 2022  </vt:lpstr>
      <vt:lpstr>таблица № 2 13.12.16</vt:lpstr>
      <vt:lpstr>таблица 1</vt:lpstr>
      <vt:lpstr>таблица № 2</vt:lpstr>
      <vt:lpstr>'КП 5 МП 15 2022  '!Заголовки_для_печати</vt:lpstr>
      <vt:lpstr>'таблица 1'!Заголовки_для_печати</vt:lpstr>
      <vt:lpstr>'таблица № 2'!Заголовки_для_печати</vt:lpstr>
      <vt:lpstr>'таблица № 2 13.12.16'!Заголовки_для_печати</vt:lpstr>
      <vt:lpstr>'КП 5 МП 15 2022  '!Область_печати</vt:lpstr>
      <vt:lpstr>'таблица 1'!Область_печати</vt:lpstr>
      <vt:lpstr>'таблица № 2'!Область_печати</vt:lpstr>
      <vt:lpstr>'таблица № 2 13.12.16'!Область_печати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2022-09-22T12:14:02Z</dcterms:modified>
</cp:coreProperties>
</file>