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firstSheet="3" activeTab="3"/>
  </bookViews>
  <sheets>
    <sheet name="таблица № 2 13.12.16" sheetId="8" state="hidden" r:id="rId1"/>
    <sheet name="таблица 1" sheetId="6" state="hidden" r:id="rId2"/>
    <sheet name="таблица № 2" sheetId="4" state="hidden" r:id="rId3"/>
    <sheet name="РД от 08.12.2021" sheetId="11" r:id="rId4"/>
    <sheet name="март 2022 (2)" sheetId="14" state="hidden" r:id="rId5"/>
    <sheet name="28 марта 2022" sheetId="13" state="hidden" r:id="rId6"/>
  </sheets>
  <definedNames>
    <definedName name="_xlnm.Print_Titles" localSheetId="5">'28 марта 2022'!$15:$17</definedName>
    <definedName name="_xlnm.Print_Titles" localSheetId="4">'март 2022 (2)'!$15:$17</definedName>
    <definedName name="_xlnm.Print_Titles" localSheetId="3">'РД от 08.12.2021'!$15:$17</definedName>
    <definedName name="_xlnm.Print_Titles" localSheetId="1">'таблица 1'!$A:$B,'таблица 1'!$18:$19</definedName>
    <definedName name="_xlnm.Print_Titles" localSheetId="2">'таблица № 2'!$A:$B,'таблица № 2'!$9:$10</definedName>
    <definedName name="_xlnm.Print_Titles" localSheetId="0">'таблица № 2 13.12.16'!$A:$B,'таблица № 2 13.12.16'!$9:$10</definedName>
    <definedName name="_xlnm.Print_Area" localSheetId="5">'28 марта 2022'!$A$1:$Q$91</definedName>
    <definedName name="_xlnm.Print_Area" localSheetId="4">'март 2022 (2)'!$A$1:$Q$91</definedName>
    <definedName name="_xlnm.Print_Area" localSheetId="3">'РД от 08.12.2021'!$A$1:$Q$91</definedName>
    <definedName name="_xlnm.Print_Area" localSheetId="1">'таблица 1'!$A$1:$P$82</definedName>
    <definedName name="_xlnm.Print_Area" localSheetId="2">'таблица № 2'!$A$1:$E$30</definedName>
    <definedName name="_xlnm.Print_Area" localSheetId="0">'таблица № 2 13.12.16'!$A$1:$D$28</definedName>
  </definedNames>
  <calcPr calcId="162913" refMode="R1C1"/>
</workbook>
</file>

<file path=xl/calcChain.xml><?xml version="1.0" encoding="utf-8"?>
<calcChain xmlns="http://schemas.openxmlformats.org/spreadsheetml/2006/main">
  <c r="I28" i="13" l="1"/>
  <c r="H28" i="13"/>
  <c r="I80" i="14"/>
  <c r="E73" i="14"/>
  <c r="E72" i="14"/>
  <c r="E71" i="14"/>
  <c r="E70" i="14"/>
  <c r="E69" i="14"/>
  <c r="E68" i="14"/>
  <c r="E67" i="14" s="1"/>
  <c r="Q67" i="14"/>
  <c r="P67" i="14"/>
  <c r="O67" i="14"/>
  <c r="N67" i="14"/>
  <c r="M67" i="14"/>
  <c r="L67" i="14"/>
  <c r="K67" i="14"/>
  <c r="J67" i="14"/>
  <c r="I67" i="14"/>
  <c r="H67" i="14"/>
  <c r="G67" i="14"/>
  <c r="F67" i="14"/>
  <c r="E66" i="14"/>
  <c r="Q65" i="14"/>
  <c r="P65" i="14"/>
  <c r="O65" i="14" s="1"/>
  <c r="N65" i="14" s="1"/>
  <c r="M65" i="14" s="1"/>
  <c r="L65" i="14" s="1"/>
  <c r="K65" i="14" s="1"/>
  <c r="J65" i="14" s="1"/>
  <c r="I65" i="14" s="1"/>
  <c r="H65" i="14" s="1"/>
  <c r="G65" i="14" s="1"/>
  <c r="F65" i="14" s="1"/>
  <c r="E65" i="14" s="1"/>
  <c r="Q64" i="14"/>
  <c r="P64" i="14"/>
  <c r="O64" i="14" s="1"/>
  <c r="N64" i="14" s="1"/>
  <c r="M64" i="14" s="1"/>
  <c r="L64" i="14" s="1"/>
  <c r="K64" i="14" s="1"/>
  <c r="J64" i="14" s="1"/>
  <c r="I64" i="14" s="1"/>
  <c r="H64" i="14" s="1"/>
  <c r="G64" i="14" s="1"/>
  <c r="F64" i="14" s="1"/>
  <c r="E64" i="14" s="1"/>
  <c r="Q63" i="14"/>
  <c r="P63" i="14" s="1"/>
  <c r="Q62" i="14"/>
  <c r="P62" i="14"/>
  <c r="O62" i="14"/>
  <c r="N62" i="14"/>
  <c r="M62" i="14" s="1"/>
  <c r="L62" i="14" s="1"/>
  <c r="E61" i="14"/>
  <c r="Q60" i="14"/>
  <c r="E59" i="14"/>
  <c r="E45" i="14" s="1"/>
  <c r="Q58" i="14"/>
  <c r="P58" i="14"/>
  <c r="O58" i="14" s="1"/>
  <c r="Q57" i="14"/>
  <c r="P57" i="14" s="1"/>
  <c r="I56" i="14"/>
  <c r="G56" i="14"/>
  <c r="E56" i="14" s="1"/>
  <c r="E55" i="14"/>
  <c r="E54" i="14"/>
  <c r="E52" i="14"/>
  <c r="E51" i="14"/>
  <c r="E50" i="14"/>
  <c r="I49" i="14"/>
  <c r="E49" i="14" s="1"/>
  <c r="E48" i="14"/>
  <c r="E46" i="14" s="1"/>
  <c r="E47" i="14"/>
  <c r="Q46" i="14"/>
  <c r="P46" i="14"/>
  <c r="O46" i="14"/>
  <c r="N46" i="14"/>
  <c r="M46" i="14"/>
  <c r="L46" i="14"/>
  <c r="K46" i="14"/>
  <c r="H46" i="14"/>
  <c r="G46" i="14"/>
  <c r="F46" i="14"/>
  <c r="Q45" i="14"/>
  <c r="P45" i="14"/>
  <c r="O45" i="14"/>
  <c r="N45" i="14"/>
  <c r="N80" i="14" s="1"/>
  <c r="M45" i="14"/>
  <c r="L45" i="14"/>
  <c r="K45" i="14"/>
  <c r="J45" i="14"/>
  <c r="J80" i="14" s="1"/>
  <c r="I45" i="14"/>
  <c r="H45" i="14"/>
  <c r="G45" i="14"/>
  <c r="F45" i="14"/>
  <c r="F80" i="14" s="1"/>
  <c r="Q44" i="14"/>
  <c r="Q43" i="14"/>
  <c r="Q42" i="14"/>
  <c r="Q77" i="14" s="1"/>
  <c r="Q74" i="14" s="1"/>
  <c r="Q41" i="14"/>
  <c r="M41" i="14" s="1"/>
  <c r="L41" i="14" s="1"/>
  <c r="K41" i="14" s="1"/>
  <c r="J41" i="14" s="1"/>
  <c r="I41" i="14" s="1"/>
  <c r="H41" i="14" s="1"/>
  <c r="G41" i="14" s="1"/>
  <c r="F41" i="14" s="1"/>
  <c r="Q40" i="14"/>
  <c r="M40" i="14"/>
  <c r="L40" i="14" s="1"/>
  <c r="K40" i="14" s="1"/>
  <c r="E40" i="14"/>
  <c r="Q39" i="14"/>
  <c r="Q38" i="14"/>
  <c r="M38" i="14" s="1"/>
  <c r="L38" i="14"/>
  <c r="J38" i="14"/>
  <c r="E38" i="14" s="1"/>
  <c r="Q37" i="14"/>
  <c r="M37" i="14"/>
  <c r="L37" i="14"/>
  <c r="J37" i="14" s="1"/>
  <c r="E37" i="14" s="1"/>
  <c r="Q36" i="14"/>
  <c r="M36" i="14"/>
  <c r="L36" i="14"/>
  <c r="J36" i="14" s="1"/>
  <c r="E36" i="14" s="1"/>
  <c r="Q35" i="14"/>
  <c r="M35" i="14"/>
  <c r="L35" i="14" s="1"/>
  <c r="J35" i="14"/>
  <c r="E35" i="14" s="1"/>
  <c r="Q34" i="14"/>
  <c r="M34" i="14" s="1"/>
  <c r="L34" i="14"/>
  <c r="J34" i="14"/>
  <c r="E34" i="14" s="1"/>
  <c r="Q33" i="14"/>
  <c r="M33" i="14"/>
  <c r="L33" i="14"/>
  <c r="J33" i="14" s="1"/>
  <c r="E33" i="14" s="1"/>
  <c r="E32" i="14" s="1"/>
  <c r="Q32" i="14"/>
  <c r="P32" i="14"/>
  <c r="O32" i="14"/>
  <c r="M32" i="14" s="1"/>
  <c r="N32" i="14"/>
  <c r="K32" i="14"/>
  <c r="K18" i="14" s="1"/>
  <c r="I32" i="14"/>
  <c r="H32" i="14"/>
  <c r="G32" i="14"/>
  <c r="F32" i="14"/>
  <c r="E31" i="14"/>
  <c r="E30" i="14"/>
  <c r="E29" i="14"/>
  <c r="J28" i="14"/>
  <c r="J25" i="14" s="1"/>
  <c r="I28" i="14"/>
  <c r="H28" i="14"/>
  <c r="H21" i="14" s="1"/>
  <c r="G28" i="14"/>
  <c r="E28" i="14"/>
  <c r="E27" i="14"/>
  <c r="E26" i="14"/>
  <c r="Q25" i="14"/>
  <c r="P25" i="14"/>
  <c r="O25" i="14"/>
  <c r="N25" i="14"/>
  <c r="M25" i="14"/>
  <c r="L25" i="14"/>
  <c r="K25" i="14"/>
  <c r="H25" i="14"/>
  <c r="G25" i="14"/>
  <c r="F25" i="14"/>
  <c r="Q24" i="14"/>
  <c r="P24" i="14"/>
  <c r="P80" i="14" s="1"/>
  <c r="O24" i="14"/>
  <c r="O80" i="14" s="1"/>
  <c r="N24" i="14"/>
  <c r="M24" i="14"/>
  <c r="M80" i="14" s="1"/>
  <c r="L24" i="14"/>
  <c r="L80" i="14" s="1"/>
  <c r="K24" i="14"/>
  <c r="K80" i="14" s="1"/>
  <c r="J24" i="14"/>
  <c r="I24" i="14"/>
  <c r="H24" i="14"/>
  <c r="H80" i="14" s="1"/>
  <c r="G24" i="14"/>
  <c r="G80" i="14" s="1"/>
  <c r="F24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 s="1"/>
  <c r="Q21" i="14"/>
  <c r="P21" i="14"/>
  <c r="O21" i="14"/>
  <c r="N21" i="14"/>
  <c r="M21" i="14"/>
  <c r="L21" i="14"/>
  <c r="K21" i="14"/>
  <c r="K77" i="14" s="1"/>
  <c r="K74" i="14" s="1"/>
  <c r="J21" i="14"/>
  <c r="J77" i="14" s="1"/>
  <c r="J74" i="14" s="1"/>
  <c r="G21" i="14"/>
  <c r="F21" i="14"/>
  <c r="Q20" i="14"/>
  <c r="P20" i="14"/>
  <c r="O20" i="14"/>
  <c r="N20" i="14"/>
  <c r="M20" i="14"/>
  <c r="L20" i="14"/>
  <c r="K20" i="14"/>
  <c r="J20" i="14"/>
  <c r="I20" i="14"/>
  <c r="H20" i="14"/>
  <c r="G20" i="14"/>
  <c r="G18" i="14" s="1"/>
  <c r="F20" i="14"/>
  <c r="E20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 s="1"/>
  <c r="Q18" i="14"/>
  <c r="O18" i="14"/>
  <c r="N18" i="14"/>
  <c r="J18" i="14"/>
  <c r="M18" i="14" l="1"/>
  <c r="L32" i="14"/>
  <c r="J32" i="14" s="1"/>
  <c r="P53" i="14"/>
  <c r="O57" i="14"/>
  <c r="P43" i="14"/>
  <c r="N58" i="14"/>
  <c r="O44" i="14"/>
  <c r="J40" i="14"/>
  <c r="K39" i="14"/>
  <c r="K62" i="14"/>
  <c r="F18" i="14"/>
  <c r="H18" i="14"/>
  <c r="E24" i="14"/>
  <c r="E80" i="14" s="1"/>
  <c r="I46" i="14"/>
  <c r="Q53" i="14"/>
  <c r="I25" i="14"/>
  <c r="I18" i="14" s="1"/>
  <c r="I21" i="14"/>
  <c r="E21" i="14" s="1"/>
  <c r="P42" i="14"/>
  <c r="P39" i="14" s="1"/>
  <c r="O63" i="14"/>
  <c r="O60" i="14" s="1"/>
  <c r="E25" i="14"/>
  <c r="P18" i="14"/>
  <c r="P44" i="14"/>
  <c r="P60" i="14"/>
  <c r="E26" i="13"/>
  <c r="E27" i="13"/>
  <c r="E29" i="13"/>
  <c r="E30" i="13"/>
  <c r="E31" i="13"/>
  <c r="E28" i="13"/>
  <c r="G24" i="13"/>
  <c r="H24" i="13"/>
  <c r="I24" i="13"/>
  <c r="J24" i="13"/>
  <c r="J80" i="13" s="1"/>
  <c r="K24" i="13"/>
  <c r="L24" i="13"/>
  <c r="M24" i="13"/>
  <c r="N24" i="13"/>
  <c r="O24" i="13"/>
  <c r="P24" i="13"/>
  <c r="P80" i="13" s="1"/>
  <c r="Q24" i="13"/>
  <c r="G23" i="13"/>
  <c r="H23" i="13"/>
  <c r="I23" i="13"/>
  <c r="J23" i="13"/>
  <c r="K23" i="13"/>
  <c r="L23" i="13"/>
  <c r="M23" i="13"/>
  <c r="N23" i="13"/>
  <c r="O23" i="13"/>
  <c r="P23" i="13"/>
  <c r="Q23" i="13"/>
  <c r="G22" i="13"/>
  <c r="H22" i="13"/>
  <c r="I22" i="13"/>
  <c r="J22" i="13"/>
  <c r="K22" i="13"/>
  <c r="L22" i="13"/>
  <c r="M22" i="13"/>
  <c r="N22" i="13"/>
  <c r="O22" i="13"/>
  <c r="P22" i="13"/>
  <c r="Q22" i="13"/>
  <c r="F22" i="13"/>
  <c r="F23" i="13"/>
  <c r="F24" i="13"/>
  <c r="G21" i="13"/>
  <c r="H21" i="13"/>
  <c r="I21" i="13"/>
  <c r="J21" i="13"/>
  <c r="K21" i="13"/>
  <c r="K77" i="13" s="1"/>
  <c r="L21" i="13"/>
  <c r="M21" i="13"/>
  <c r="N21" i="13"/>
  <c r="O21" i="13"/>
  <c r="P21" i="13"/>
  <c r="Q21" i="13"/>
  <c r="F21" i="13"/>
  <c r="G20" i="13"/>
  <c r="H20" i="13"/>
  <c r="I20" i="13"/>
  <c r="J20" i="13"/>
  <c r="K20" i="13"/>
  <c r="L20" i="13"/>
  <c r="M20" i="13"/>
  <c r="N20" i="13"/>
  <c r="O20" i="13"/>
  <c r="P20" i="13"/>
  <c r="Q20" i="13"/>
  <c r="F20" i="13"/>
  <c r="G19" i="13"/>
  <c r="H19" i="13"/>
  <c r="I19" i="13"/>
  <c r="J19" i="13"/>
  <c r="K19" i="13"/>
  <c r="L19" i="13"/>
  <c r="M19" i="13"/>
  <c r="N19" i="13"/>
  <c r="O19" i="13"/>
  <c r="P19" i="13"/>
  <c r="Q19" i="13"/>
  <c r="F19" i="13"/>
  <c r="J39" i="13"/>
  <c r="K41" i="13"/>
  <c r="J41" i="13" s="1"/>
  <c r="I41" i="13" s="1"/>
  <c r="H41" i="13" s="1"/>
  <c r="G41" i="13" s="1"/>
  <c r="F41" i="13" s="1"/>
  <c r="K40" i="13"/>
  <c r="J40" i="13" s="1"/>
  <c r="I40" i="13" s="1"/>
  <c r="H40" i="13" s="1"/>
  <c r="G40" i="13" s="1"/>
  <c r="F40" i="13" s="1"/>
  <c r="H42" i="13"/>
  <c r="I56" i="13"/>
  <c r="G56" i="13"/>
  <c r="I49" i="13"/>
  <c r="G42" i="13"/>
  <c r="J28" i="13"/>
  <c r="G28" i="13"/>
  <c r="E73" i="13"/>
  <c r="E72" i="13"/>
  <c r="E71" i="13"/>
  <c r="E70" i="13"/>
  <c r="E69" i="13"/>
  <c r="E68" i="13"/>
  <c r="E67" i="13" s="1"/>
  <c r="Q67" i="13"/>
  <c r="P67" i="13"/>
  <c r="O67" i="13"/>
  <c r="N67" i="13"/>
  <c r="M67" i="13"/>
  <c r="L67" i="13"/>
  <c r="K67" i="13"/>
  <c r="J67" i="13"/>
  <c r="I67" i="13"/>
  <c r="H67" i="13"/>
  <c r="G67" i="13"/>
  <c r="F67" i="13"/>
  <c r="E66" i="13"/>
  <c r="Q65" i="13"/>
  <c r="P65" i="13" s="1"/>
  <c r="O65" i="13" s="1"/>
  <c r="N65" i="13" s="1"/>
  <c r="M65" i="13" s="1"/>
  <c r="L65" i="13" s="1"/>
  <c r="K65" i="13" s="1"/>
  <c r="J65" i="13" s="1"/>
  <c r="I65" i="13" s="1"/>
  <c r="H65" i="13" s="1"/>
  <c r="G65" i="13" s="1"/>
  <c r="F65" i="13" s="1"/>
  <c r="E65" i="13" s="1"/>
  <c r="Q64" i="13"/>
  <c r="P64" i="13"/>
  <c r="O64" i="13" s="1"/>
  <c r="N64" i="13"/>
  <c r="M64" i="13" s="1"/>
  <c r="L64" i="13" s="1"/>
  <c r="K64" i="13" s="1"/>
  <c r="J64" i="13" s="1"/>
  <c r="I64" i="13" s="1"/>
  <c r="H64" i="13" s="1"/>
  <c r="G64" i="13" s="1"/>
  <c r="F64" i="13" s="1"/>
  <c r="E64" i="13" s="1"/>
  <c r="Q63" i="13"/>
  <c r="P63" i="13" s="1"/>
  <c r="O63" i="13" s="1"/>
  <c r="Q62" i="13"/>
  <c r="P62" i="13"/>
  <c r="O62" i="13"/>
  <c r="E61" i="13"/>
  <c r="E59" i="13"/>
  <c r="Q58" i="13"/>
  <c r="P58" i="13"/>
  <c r="O58" i="13" s="1"/>
  <c r="Q57" i="13"/>
  <c r="P57" i="13"/>
  <c r="P43" i="13" s="1"/>
  <c r="O57" i="13"/>
  <c r="E56" i="13"/>
  <c r="E55" i="13"/>
  <c r="E54" i="13"/>
  <c r="Q53" i="13"/>
  <c r="O53" i="13"/>
  <c r="E52" i="13"/>
  <c r="E45" i="13" s="1"/>
  <c r="E51" i="13"/>
  <c r="E50" i="13"/>
  <c r="E49" i="13"/>
  <c r="E48" i="13"/>
  <c r="E47" i="13"/>
  <c r="Q46" i="13"/>
  <c r="P46" i="13"/>
  <c r="O46" i="13"/>
  <c r="N46" i="13"/>
  <c r="M46" i="13"/>
  <c r="L46" i="13"/>
  <c r="K46" i="13"/>
  <c r="I46" i="13"/>
  <c r="H46" i="13"/>
  <c r="G46" i="13"/>
  <c r="F46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Q44" i="13"/>
  <c r="Q43" i="13"/>
  <c r="Q42" i="13"/>
  <c r="Q41" i="13"/>
  <c r="M41" i="13" s="1"/>
  <c r="L41" i="13" s="1"/>
  <c r="Q40" i="13"/>
  <c r="M40" i="13"/>
  <c r="L40" i="13"/>
  <c r="Q39" i="13"/>
  <c r="Q38" i="13"/>
  <c r="M38" i="13"/>
  <c r="L38" i="13" s="1"/>
  <c r="J38" i="13" s="1"/>
  <c r="E38" i="13" s="1"/>
  <c r="Q37" i="13"/>
  <c r="M37" i="13"/>
  <c r="L37" i="13" s="1"/>
  <c r="J37" i="13" s="1"/>
  <c r="E37" i="13" s="1"/>
  <c r="Q36" i="13"/>
  <c r="M36" i="13" s="1"/>
  <c r="L36" i="13"/>
  <c r="J36" i="13" s="1"/>
  <c r="E36" i="13" s="1"/>
  <c r="Q35" i="13"/>
  <c r="M35" i="13"/>
  <c r="L35" i="13" s="1"/>
  <c r="Q34" i="13"/>
  <c r="M34" i="13"/>
  <c r="L34" i="13" s="1"/>
  <c r="Q33" i="13"/>
  <c r="M33" i="13"/>
  <c r="L33" i="13" s="1"/>
  <c r="J33" i="13" s="1"/>
  <c r="Q32" i="13"/>
  <c r="P32" i="13"/>
  <c r="O32" i="13"/>
  <c r="N32" i="13"/>
  <c r="M32" i="13" s="1"/>
  <c r="L32" i="13" s="1"/>
  <c r="K32" i="13"/>
  <c r="J32" i="13"/>
  <c r="I32" i="13"/>
  <c r="H32" i="13"/>
  <c r="G32" i="13"/>
  <c r="F32" i="13"/>
  <c r="O80" i="13"/>
  <c r="Q25" i="13"/>
  <c r="Q18" i="13" s="1"/>
  <c r="Q77" i="13"/>
  <c r="Q74" i="13" s="1"/>
  <c r="E18" i="14" l="1"/>
  <c r="L18" i="14"/>
  <c r="M58" i="14"/>
  <c r="N44" i="14"/>
  <c r="J39" i="14"/>
  <c r="I40" i="14"/>
  <c r="O42" i="14"/>
  <c r="N63" i="14"/>
  <c r="N57" i="14"/>
  <c r="O43" i="14"/>
  <c r="O53" i="14"/>
  <c r="P77" i="14"/>
  <c r="P74" i="14" s="1"/>
  <c r="J62" i="14"/>
  <c r="K39" i="13"/>
  <c r="E33" i="13"/>
  <c r="J35" i="13"/>
  <c r="N63" i="13"/>
  <c r="O42" i="13"/>
  <c r="O39" i="13" s="1"/>
  <c r="J34" i="13"/>
  <c r="O60" i="13"/>
  <c r="O77" i="13"/>
  <c r="O74" i="13" s="1"/>
  <c r="P42" i="13"/>
  <c r="P39" i="13" s="1"/>
  <c r="P53" i="13"/>
  <c r="N57" i="13"/>
  <c r="O43" i="13"/>
  <c r="P60" i="13"/>
  <c r="O44" i="13"/>
  <c r="N58" i="13"/>
  <c r="E19" i="13"/>
  <c r="P44" i="13"/>
  <c r="Q60" i="13"/>
  <c r="N62" i="13"/>
  <c r="P77" i="13"/>
  <c r="P74" i="13" s="1"/>
  <c r="E46" i="13"/>
  <c r="E40" i="13"/>
  <c r="K45" i="11"/>
  <c r="F45" i="11"/>
  <c r="G45" i="11"/>
  <c r="H45" i="11"/>
  <c r="I45" i="11"/>
  <c r="J45" i="11"/>
  <c r="M28" i="11"/>
  <c r="L28" i="11"/>
  <c r="I28" i="11"/>
  <c r="H40" i="14" l="1"/>
  <c r="N53" i="14"/>
  <c r="M57" i="14"/>
  <c r="N43" i="14"/>
  <c r="N42" i="14"/>
  <c r="M63" i="14"/>
  <c r="N60" i="14"/>
  <c r="I62" i="14"/>
  <c r="O39" i="14"/>
  <c r="O77" i="14"/>
  <c r="O74" i="14" s="1"/>
  <c r="L58" i="14"/>
  <c r="M44" i="14"/>
  <c r="M58" i="13"/>
  <c r="N44" i="13"/>
  <c r="P25" i="13"/>
  <c r="P18" i="13" s="1"/>
  <c r="M62" i="13"/>
  <c r="N60" i="13"/>
  <c r="N53" i="13"/>
  <c r="N43" i="13"/>
  <c r="M57" i="13"/>
  <c r="E20" i="13"/>
  <c r="E34" i="13"/>
  <c r="N80" i="13"/>
  <c r="M63" i="13"/>
  <c r="N42" i="13"/>
  <c r="O25" i="13"/>
  <c r="O18" i="13" s="1"/>
  <c r="E35" i="13"/>
  <c r="E32" i="13" s="1"/>
  <c r="Q65" i="11"/>
  <c r="P65" i="11" s="1"/>
  <c r="O65" i="11" s="1"/>
  <c r="N65" i="11" s="1"/>
  <c r="M65" i="11" s="1"/>
  <c r="L65" i="11" s="1"/>
  <c r="K65" i="11" s="1"/>
  <c r="J65" i="11" s="1"/>
  <c r="I65" i="11" s="1"/>
  <c r="H65" i="11" s="1"/>
  <c r="G65" i="11" s="1"/>
  <c r="F65" i="11" s="1"/>
  <c r="Q64" i="11"/>
  <c r="P64" i="11" s="1"/>
  <c r="O64" i="11" s="1"/>
  <c r="N64" i="11" s="1"/>
  <c r="M64" i="11" s="1"/>
  <c r="L64" i="11" s="1"/>
  <c r="K64" i="11" s="1"/>
  <c r="J64" i="11" s="1"/>
  <c r="I64" i="11" s="1"/>
  <c r="H64" i="11" s="1"/>
  <c r="G64" i="11" s="1"/>
  <c r="F64" i="11" s="1"/>
  <c r="Q63" i="11"/>
  <c r="P63" i="11" s="1"/>
  <c r="O63" i="11" s="1"/>
  <c r="N63" i="11" s="1"/>
  <c r="M63" i="11" s="1"/>
  <c r="L63" i="11" s="1"/>
  <c r="K63" i="11" s="1"/>
  <c r="J63" i="11" s="1"/>
  <c r="I63" i="11" s="1"/>
  <c r="H63" i="11" s="1"/>
  <c r="G63" i="11" s="1"/>
  <c r="F63" i="11" s="1"/>
  <c r="Q62" i="11"/>
  <c r="Q58" i="11"/>
  <c r="P58" i="11" s="1"/>
  <c r="Q57" i="11"/>
  <c r="P57" i="11" s="1"/>
  <c r="Q30" i="11"/>
  <c r="P30" i="11" s="1"/>
  <c r="O30" i="11" s="1"/>
  <c r="N30" i="11" s="1"/>
  <c r="M30" i="11" s="1"/>
  <c r="L30" i="11" s="1"/>
  <c r="K30" i="11" s="1"/>
  <c r="J30" i="11" s="1"/>
  <c r="I30" i="11" s="1"/>
  <c r="H30" i="11" s="1"/>
  <c r="G30" i="11" s="1"/>
  <c r="F30" i="11" s="1"/>
  <c r="Q29" i="11"/>
  <c r="P29" i="11" s="1"/>
  <c r="O29" i="11" s="1"/>
  <c r="N29" i="11" s="1"/>
  <c r="M29" i="11" s="1"/>
  <c r="L29" i="11" s="1"/>
  <c r="K29" i="11" s="1"/>
  <c r="J29" i="11" s="1"/>
  <c r="I29" i="11" s="1"/>
  <c r="H29" i="11" s="1"/>
  <c r="G29" i="11" s="1"/>
  <c r="F29" i="11" s="1"/>
  <c r="Q32" i="11"/>
  <c r="Q33" i="11"/>
  <c r="Q34" i="11"/>
  <c r="M34" i="11" s="1"/>
  <c r="L34" i="11" s="1"/>
  <c r="J34" i="11" s="1"/>
  <c r="Q35" i="11"/>
  <c r="M35" i="11" s="1"/>
  <c r="L35" i="11" s="1"/>
  <c r="L21" i="11" s="1"/>
  <c r="Q36" i="11"/>
  <c r="M36" i="11" s="1"/>
  <c r="L36" i="11" s="1"/>
  <c r="J36" i="11" s="1"/>
  <c r="Q37" i="11"/>
  <c r="Q38" i="11"/>
  <c r="M38" i="11" s="1"/>
  <c r="L38" i="11" s="1"/>
  <c r="J38" i="11" s="1"/>
  <c r="Q39" i="11"/>
  <c r="Q40" i="11"/>
  <c r="M40" i="11" s="1"/>
  <c r="L40" i="11" s="1"/>
  <c r="Q41" i="11"/>
  <c r="Q42" i="11"/>
  <c r="Q43" i="11"/>
  <c r="Q44" i="11"/>
  <c r="Q45" i="11"/>
  <c r="G21" i="11"/>
  <c r="H21" i="11"/>
  <c r="Q31" i="11"/>
  <c r="N21" i="11"/>
  <c r="O21" i="11"/>
  <c r="P21" i="11"/>
  <c r="L63" i="14" l="1"/>
  <c r="M42" i="14"/>
  <c r="M60" i="14"/>
  <c r="N39" i="14"/>
  <c r="M39" i="14" s="1"/>
  <c r="L39" i="14" s="1"/>
  <c r="N77" i="14"/>
  <c r="N74" i="14" s="1"/>
  <c r="K58" i="14"/>
  <c r="L44" i="14"/>
  <c r="H62" i="14"/>
  <c r="G40" i="14"/>
  <c r="L57" i="14"/>
  <c r="M43" i="14"/>
  <c r="M53" i="14"/>
  <c r="J77" i="13"/>
  <c r="J74" i="13" s="1"/>
  <c r="E21" i="13"/>
  <c r="N39" i="13"/>
  <c r="M39" i="13" s="1"/>
  <c r="L39" i="13" s="1"/>
  <c r="N77" i="13"/>
  <c r="N74" i="13" s="1"/>
  <c r="L62" i="13"/>
  <c r="M60" i="13"/>
  <c r="L63" i="13"/>
  <c r="K63" i="13" s="1"/>
  <c r="J63" i="13" s="1"/>
  <c r="I63" i="13" s="1"/>
  <c r="M42" i="13"/>
  <c r="N25" i="13"/>
  <c r="N18" i="13" s="1"/>
  <c r="M80" i="13"/>
  <c r="L57" i="13"/>
  <c r="M53" i="13"/>
  <c r="M43" i="13"/>
  <c r="M44" i="13"/>
  <c r="L58" i="13"/>
  <c r="Q21" i="11"/>
  <c r="M37" i="11"/>
  <c r="L37" i="11" s="1"/>
  <c r="J37" i="11" s="1"/>
  <c r="M33" i="11"/>
  <c r="L33" i="11" s="1"/>
  <c r="J33" i="11" s="1"/>
  <c r="M41" i="11"/>
  <c r="L41" i="11" s="1"/>
  <c r="I42" i="11"/>
  <c r="I39" i="11" s="1"/>
  <c r="Q60" i="11"/>
  <c r="P62" i="11"/>
  <c r="O62" i="11" s="1"/>
  <c r="N62" i="11" s="1"/>
  <c r="M62" i="11" s="1"/>
  <c r="L62" i="11" s="1"/>
  <c r="K62" i="11" s="1"/>
  <c r="J62" i="11" s="1"/>
  <c r="I62" i="11" s="1"/>
  <c r="H62" i="11" s="1"/>
  <c r="G62" i="11" s="1"/>
  <c r="F62" i="11" s="1"/>
  <c r="P44" i="11"/>
  <c r="O58" i="11"/>
  <c r="O57" i="11"/>
  <c r="P43" i="11"/>
  <c r="Q25" i="11"/>
  <c r="M21" i="11"/>
  <c r="J35" i="11"/>
  <c r="Q24" i="11"/>
  <c r="P31" i="11"/>
  <c r="P24" i="11"/>
  <c r="P45" i="11"/>
  <c r="M45" i="11"/>
  <c r="F40" i="14" l="1"/>
  <c r="J58" i="14"/>
  <c r="K44" i="14"/>
  <c r="L42" i="14"/>
  <c r="L77" i="14" s="1"/>
  <c r="L74" i="14" s="1"/>
  <c r="M77" i="14"/>
  <c r="M74" i="14" s="1"/>
  <c r="G62" i="14"/>
  <c r="K63" i="14"/>
  <c r="L60" i="14"/>
  <c r="L53" i="14"/>
  <c r="K57" i="14"/>
  <c r="L43" i="14"/>
  <c r="L80" i="13"/>
  <c r="H63" i="13"/>
  <c r="G63" i="13" s="1"/>
  <c r="I42" i="13"/>
  <c r="K62" i="13"/>
  <c r="L60" i="13"/>
  <c r="L42" i="13"/>
  <c r="L77" i="13" s="1"/>
  <c r="L74" i="13" s="1"/>
  <c r="M77" i="13"/>
  <c r="M74" i="13" s="1"/>
  <c r="K58" i="13"/>
  <c r="L44" i="13"/>
  <c r="L43" i="13"/>
  <c r="K57" i="13"/>
  <c r="L53" i="13"/>
  <c r="M60" i="11"/>
  <c r="O44" i="11"/>
  <c r="N58" i="11"/>
  <c r="N57" i="11"/>
  <c r="O43" i="11"/>
  <c r="P25" i="11"/>
  <c r="O31" i="11"/>
  <c r="H20" i="11"/>
  <c r="I20" i="11"/>
  <c r="J20" i="11"/>
  <c r="H19" i="11"/>
  <c r="I19" i="11"/>
  <c r="J19" i="11"/>
  <c r="F62" i="14" l="1"/>
  <c r="I58" i="14"/>
  <c r="J44" i="14"/>
  <c r="J63" i="14"/>
  <c r="K60" i="14"/>
  <c r="J57" i="14"/>
  <c r="K43" i="14"/>
  <c r="K53" i="14"/>
  <c r="I39" i="13"/>
  <c r="I77" i="13"/>
  <c r="I74" i="13" s="1"/>
  <c r="F63" i="13"/>
  <c r="K44" i="13"/>
  <c r="J58" i="13"/>
  <c r="M25" i="13"/>
  <c r="M18" i="13" s="1"/>
  <c r="J57" i="13"/>
  <c r="K43" i="13"/>
  <c r="K53" i="13"/>
  <c r="K60" i="13"/>
  <c r="J62" i="13"/>
  <c r="K80" i="13"/>
  <c r="K74" i="13" s="1"/>
  <c r="M58" i="11"/>
  <c r="N44" i="11"/>
  <c r="M57" i="11"/>
  <c r="N43" i="11"/>
  <c r="N31" i="11"/>
  <c r="O25" i="11"/>
  <c r="E62" i="14" l="1"/>
  <c r="E41" i="14" s="1"/>
  <c r="I57" i="14"/>
  <c r="J43" i="14"/>
  <c r="J53" i="14"/>
  <c r="H58" i="14"/>
  <c r="I44" i="14"/>
  <c r="I63" i="14"/>
  <c r="J60" i="14"/>
  <c r="I80" i="13"/>
  <c r="I58" i="13"/>
  <c r="J44" i="13"/>
  <c r="G39" i="13"/>
  <c r="G77" i="13"/>
  <c r="G74" i="13" s="1"/>
  <c r="E63" i="13"/>
  <c r="E42" i="13" s="1"/>
  <c r="E77" i="13" s="1"/>
  <c r="F42" i="13"/>
  <c r="I62" i="13"/>
  <c r="J60" i="13"/>
  <c r="J53" i="13"/>
  <c r="J46" i="13" s="1"/>
  <c r="I57" i="13"/>
  <c r="J43" i="13"/>
  <c r="L25" i="13"/>
  <c r="L18" i="13" s="1"/>
  <c r="L58" i="11"/>
  <c r="M44" i="11"/>
  <c r="L57" i="11"/>
  <c r="M43" i="11"/>
  <c r="N25" i="11"/>
  <c r="M31" i="11"/>
  <c r="M24" i="11" s="1"/>
  <c r="M80" i="11" s="1"/>
  <c r="E73" i="11"/>
  <c r="E72" i="11"/>
  <c r="E71" i="11"/>
  <c r="E70" i="11"/>
  <c r="E69" i="11"/>
  <c r="E68" i="11"/>
  <c r="E67" i="11" s="1"/>
  <c r="Q67" i="11"/>
  <c r="P67" i="11"/>
  <c r="O67" i="11"/>
  <c r="N67" i="11"/>
  <c r="M67" i="11"/>
  <c r="L67" i="11"/>
  <c r="K67" i="11"/>
  <c r="J67" i="11"/>
  <c r="I67" i="11"/>
  <c r="H67" i="11"/>
  <c r="G67" i="11"/>
  <c r="F67" i="11"/>
  <c r="E66" i="11"/>
  <c r="E65" i="11"/>
  <c r="E64" i="11"/>
  <c r="E63" i="11"/>
  <c r="E62" i="11"/>
  <c r="E61" i="11"/>
  <c r="P60" i="11"/>
  <c r="O60" i="11"/>
  <c r="N60" i="11"/>
  <c r="L60" i="11"/>
  <c r="K60" i="11"/>
  <c r="J60" i="11"/>
  <c r="I60" i="11"/>
  <c r="H60" i="11"/>
  <c r="G60" i="11"/>
  <c r="F60" i="11"/>
  <c r="E59" i="11"/>
  <c r="E56" i="11"/>
  <c r="E55" i="11"/>
  <c r="E41" i="11" s="1"/>
  <c r="E54" i="11"/>
  <c r="Q53" i="11"/>
  <c r="P53" i="11"/>
  <c r="O53" i="11"/>
  <c r="N53" i="11"/>
  <c r="M53" i="11"/>
  <c r="E52" i="11"/>
  <c r="E51" i="11"/>
  <c r="E50" i="11"/>
  <c r="E49" i="11"/>
  <c r="E48" i="11"/>
  <c r="E47" i="11"/>
  <c r="E40" i="11" s="1"/>
  <c r="Q46" i="11"/>
  <c r="P46" i="11"/>
  <c r="O46" i="11"/>
  <c r="N46" i="11"/>
  <c r="M46" i="11"/>
  <c r="L46" i="11"/>
  <c r="K46" i="11"/>
  <c r="I46" i="11"/>
  <c r="H46" i="11"/>
  <c r="G46" i="11"/>
  <c r="F46" i="11"/>
  <c r="O45" i="11"/>
  <c r="N45" i="11"/>
  <c r="L45" i="11"/>
  <c r="P42" i="11"/>
  <c r="P39" i="11" s="1"/>
  <c r="O42" i="11"/>
  <c r="O39" i="11" s="1"/>
  <c r="N42" i="11"/>
  <c r="N39" i="11" s="1"/>
  <c r="M42" i="11"/>
  <c r="G42" i="11"/>
  <c r="G39" i="11" s="1"/>
  <c r="F42" i="11"/>
  <c r="F39" i="11" s="1"/>
  <c r="E38" i="11"/>
  <c r="E37" i="11"/>
  <c r="E36" i="11"/>
  <c r="E35" i="11"/>
  <c r="E34" i="11"/>
  <c r="E33" i="11"/>
  <c r="Q18" i="11"/>
  <c r="P32" i="11"/>
  <c r="P18" i="11" s="1"/>
  <c r="O32" i="11"/>
  <c r="O18" i="11" s="1"/>
  <c r="N32" i="11"/>
  <c r="M32" i="11" s="1"/>
  <c r="L32" i="11" s="1"/>
  <c r="K32" i="11"/>
  <c r="I32" i="11"/>
  <c r="H32" i="11"/>
  <c r="G32" i="11"/>
  <c r="F32" i="11"/>
  <c r="E30" i="11"/>
  <c r="E29" i="11"/>
  <c r="E28" i="11"/>
  <c r="E27" i="11"/>
  <c r="E26" i="11"/>
  <c r="P80" i="11"/>
  <c r="O24" i="11"/>
  <c r="N24" i="11"/>
  <c r="N80" i="11" s="1"/>
  <c r="J80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Q77" i="11"/>
  <c r="O77" i="11"/>
  <c r="N77" i="11"/>
  <c r="N74" i="11" s="1"/>
  <c r="M77" i="11"/>
  <c r="K21" i="11"/>
  <c r="J21" i="11"/>
  <c r="I21" i="11"/>
  <c r="F21" i="11"/>
  <c r="Q20" i="11"/>
  <c r="P20" i="11"/>
  <c r="O20" i="11"/>
  <c r="N20" i="11"/>
  <c r="M20" i="11"/>
  <c r="L20" i="11"/>
  <c r="K20" i="11"/>
  <c r="G20" i="11"/>
  <c r="F20" i="11"/>
  <c r="Q19" i="11"/>
  <c r="P19" i="11"/>
  <c r="O19" i="11"/>
  <c r="N19" i="11"/>
  <c r="M19" i="11"/>
  <c r="L19" i="11"/>
  <c r="K19" i="11"/>
  <c r="G19" i="11"/>
  <c r="F19" i="11"/>
  <c r="I53" i="14" l="1"/>
  <c r="H57" i="14"/>
  <c r="I43" i="14"/>
  <c r="G58" i="14"/>
  <c r="H44" i="14"/>
  <c r="H63" i="14"/>
  <c r="I42" i="14"/>
  <c r="I60" i="14"/>
  <c r="J46" i="14"/>
  <c r="J18" i="13"/>
  <c r="I44" i="13"/>
  <c r="H58" i="13"/>
  <c r="I60" i="13"/>
  <c r="H62" i="13"/>
  <c r="F39" i="13"/>
  <c r="F77" i="13"/>
  <c r="F74" i="13" s="1"/>
  <c r="H57" i="13"/>
  <c r="I53" i="13"/>
  <c r="I43" i="13"/>
  <c r="K25" i="13"/>
  <c r="K18" i="13" s="1"/>
  <c r="H80" i="13"/>
  <c r="J32" i="11"/>
  <c r="E45" i="11"/>
  <c r="O80" i="11"/>
  <c r="O74" i="11" s="1"/>
  <c r="F77" i="11"/>
  <c r="F74" i="11" s="1"/>
  <c r="L42" i="11"/>
  <c r="L77" i="11" s="1"/>
  <c r="L74" i="11" s="1"/>
  <c r="G77" i="11"/>
  <c r="G74" i="11" s="1"/>
  <c r="P77" i="11"/>
  <c r="P74" i="11" s="1"/>
  <c r="M39" i="11"/>
  <c r="L39" i="11" s="1"/>
  <c r="E60" i="11"/>
  <c r="L44" i="11"/>
  <c r="K58" i="11"/>
  <c r="L53" i="11"/>
  <c r="K57" i="11"/>
  <c r="L43" i="11"/>
  <c r="E32" i="11"/>
  <c r="E19" i="11"/>
  <c r="E20" i="11"/>
  <c r="E22" i="11"/>
  <c r="E23" i="11"/>
  <c r="N18" i="11"/>
  <c r="M25" i="11"/>
  <c r="M18" i="11" s="1"/>
  <c r="L31" i="11"/>
  <c r="J18" i="11"/>
  <c r="M74" i="11"/>
  <c r="E46" i="11"/>
  <c r="Q74" i="11"/>
  <c r="I77" i="11"/>
  <c r="I74" i="11" s="1"/>
  <c r="E21" i="11"/>
  <c r="I77" i="14" l="1"/>
  <c r="I74" i="14" s="1"/>
  <c r="I39" i="14"/>
  <c r="G63" i="14"/>
  <c r="H42" i="14"/>
  <c r="H60" i="14"/>
  <c r="F58" i="14"/>
  <c r="G44" i="14"/>
  <c r="H53" i="14"/>
  <c r="G57" i="14"/>
  <c r="H43" i="14"/>
  <c r="G80" i="13"/>
  <c r="G62" i="13"/>
  <c r="H60" i="13"/>
  <c r="H43" i="13"/>
  <c r="G57" i="13"/>
  <c r="H53" i="13"/>
  <c r="H44" i="13"/>
  <c r="G58" i="13"/>
  <c r="J25" i="13"/>
  <c r="K44" i="11"/>
  <c r="J58" i="11"/>
  <c r="J57" i="11"/>
  <c r="K43" i="11"/>
  <c r="K53" i="11"/>
  <c r="L25" i="11"/>
  <c r="L18" i="11" s="1"/>
  <c r="K31" i="11"/>
  <c r="L24" i="11"/>
  <c r="L80" i="11" s="1"/>
  <c r="E65" i="6"/>
  <c r="P65" i="6"/>
  <c r="O65" i="6"/>
  <c r="N65" i="6"/>
  <c r="M65" i="6"/>
  <c r="L65" i="6"/>
  <c r="K65" i="6"/>
  <c r="J65" i="6"/>
  <c r="I65" i="6"/>
  <c r="H65" i="6"/>
  <c r="G65" i="6"/>
  <c r="F65" i="6"/>
  <c r="P57" i="6"/>
  <c r="O57" i="6"/>
  <c r="N57" i="6"/>
  <c r="M57" i="6"/>
  <c r="L57" i="6"/>
  <c r="K57" i="6"/>
  <c r="J57" i="6"/>
  <c r="I57" i="6"/>
  <c r="H57" i="6"/>
  <c r="G57" i="6"/>
  <c r="F57" i="6"/>
  <c r="E57" i="6"/>
  <c r="P50" i="6"/>
  <c r="O50" i="6"/>
  <c r="N50" i="6"/>
  <c r="M50" i="6"/>
  <c r="L50" i="6"/>
  <c r="K50" i="6"/>
  <c r="J50" i="6"/>
  <c r="I50" i="6"/>
  <c r="H50" i="6"/>
  <c r="G50" i="6"/>
  <c r="F50" i="6"/>
  <c r="E50" i="6"/>
  <c r="P43" i="6"/>
  <c r="O43" i="6"/>
  <c r="N43" i="6"/>
  <c r="M43" i="6"/>
  <c r="L43" i="6"/>
  <c r="K43" i="6"/>
  <c r="J43" i="6"/>
  <c r="I43" i="6"/>
  <c r="H43" i="6"/>
  <c r="G43" i="6"/>
  <c r="F43" i="6"/>
  <c r="E43" i="6"/>
  <c r="P35" i="6"/>
  <c r="O35" i="6"/>
  <c r="N35" i="6"/>
  <c r="M35" i="6"/>
  <c r="L35" i="6"/>
  <c r="K35" i="6"/>
  <c r="J35" i="6"/>
  <c r="I35" i="6"/>
  <c r="H35" i="6"/>
  <c r="G35" i="6"/>
  <c r="F35" i="6"/>
  <c r="E35" i="6"/>
  <c r="P21" i="6"/>
  <c r="O21" i="6"/>
  <c r="N21" i="6"/>
  <c r="M21" i="6"/>
  <c r="L21" i="6"/>
  <c r="K21" i="6"/>
  <c r="J21" i="6"/>
  <c r="I21" i="6"/>
  <c r="H21" i="6"/>
  <c r="G21" i="6"/>
  <c r="F21" i="6"/>
  <c r="E21" i="6"/>
  <c r="F28" i="6"/>
  <c r="G28" i="6"/>
  <c r="H28" i="6"/>
  <c r="I28" i="6"/>
  <c r="J28" i="6"/>
  <c r="K28" i="6"/>
  <c r="L28" i="6"/>
  <c r="M28" i="6"/>
  <c r="N28" i="6"/>
  <c r="O28" i="6"/>
  <c r="P28" i="6"/>
  <c r="E28" i="6"/>
  <c r="D29" i="6"/>
  <c r="D63" i="6"/>
  <c r="D60" i="6"/>
  <c r="D59" i="6"/>
  <c r="D58" i="6"/>
  <c r="D56" i="6"/>
  <c r="D49" i="6" s="1"/>
  <c r="D53" i="6"/>
  <c r="D46" i="6" s="1"/>
  <c r="D52" i="6"/>
  <c r="D51" i="6"/>
  <c r="D44" i="6" s="1"/>
  <c r="D41" i="6"/>
  <c r="D38" i="6"/>
  <c r="D37" i="6"/>
  <c r="D36" i="6"/>
  <c r="D30" i="6"/>
  <c r="D31" i="6"/>
  <c r="D24" i="6" s="1"/>
  <c r="D34" i="6"/>
  <c r="H77" i="14" l="1"/>
  <c r="H74" i="14" s="1"/>
  <c r="H39" i="14"/>
  <c r="F63" i="14"/>
  <c r="G42" i="14"/>
  <c r="G60" i="14"/>
  <c r="E58" i="14"/>
  <c r="E44" i="14" s="1"/>
  <c r="F44" i="14"/>
  <c r="F57" i="14"/>
  <c r="G43" i="14"/>
  <c r="G53" i="14"/>
  <c r="F57" i="13"/>
  <c r="G53" i="13"/>
  <c r="G43" i="13"/>
  <c r="I25" i="13"/>
  <c r="I18" i="13" s="1"/>
  <c r="G60" i="13"/>
  <c r="F62" i="13"/>
  <c r="G44" i="13"/>
  <c r="F58" i="13"/>
  <c r="H39" i="13"/>
  <c r="H77" i="13"/>
  <c r="H74" i="13" s="1"/>
  <c r="H18" i="13"/>
  <c r="H25" i="13"/>
  <c r="E25" i="13" s="1"/>
  <c r="E42" i="11"/>
  <c r="I58" i="11"/>
  <c r="J44" i="11"/>
  <c r="I57" i="11"/>
  <c r="J43" i="11"/>
  <c r="J53" i="11"/>
  <c r="J46" i="11" s="1"/>
  <c r="J31" i="11"/>
  <c r="K25" i="11"/>
  <c r="K18" i="11" s="1"/>
  <c r="K24" i="11"/>
  <c r="K80" i="11" s="1"/>
  <c r="D68" i="6"/>
  <c r="D22" i="6"/>
  <c r="D66" i="6" s="1"/>
  <c r="D35" i="6"/>
  <c r="D50" i="6"/>
  <c r="D57" i="6"/>
  <c r="D45" i="6"/>
  <c r="D43" i="6" s="1"/>
  <c r="D23" i="6"/>
  <c r="D25" i="6"/>
  <c r="D28" i="6"/>
  <c r="F42" i="14" l="1"/>
  <c r="E63" i="14"/>
  <c r="E42" i="14" s="1"/>
  <c r="F60" i="14"/>
  <c r="E60" i="14" s="1"/>
  <c r="E57" i="14"/>
  <c r="F43" i="14"/>
  <c r="F53" i="14"/>
  <c r="G77" i="14"/>
  <c r="G74" i="14" s="1"/>
  <c r="G39" i="14"/>
  <c r="F80" i="13"/>
  <c r="E24" i="13"/>
  <c r="E80" i="13" s="1"/>
  <c r="E74" i="13" s="1"/>
  <c r="G25" i="13"/>
  <c r="G18" i="13"/>
  <c r="E62" i="13"/>
  <c r="E41" i="13" s="1"/>
  <c r="E39" i="13" s="1"/>
  <c r="F60" i="13"/>
  <c r="E60" i="13" s="1"/>
  <c r="F53" i="13"/>
  <c r="F43" i="13"/>
  <c r="E57" i="13"/>
  <c r="E58" i="13"/>
  <c r="E44" i="13" s="1"/>
  <c r="F44" i="13"/>
  <c r="K77" i="11"/>
  <c r="K74" i="11" s="1"/>
  <c r="H58" i="11"/>
  <c r="I44" i="11"/>
  <c r="J77" i="11"/>
  <c r="J74" i="11" s="1"/>
  <c r="E39" i="11"/>
  <c r="E77" i="11"/>
  <c r="H57" i="11"/>
  <c r="I43" i="11"/>
  <c r="I53" i="11"/>
  <c r="I31" i="11"/>
  <c r="J25" i="11"/>
  <c r="D67" i="6"/>
  <c r="D21" i="6"/>
  <c r="D69" i="6"/>
  <c r="E43" i="14" l="1"/>
  <c r="E53" i="14"/>
  <c r="E77" i="14"/>
  <c r="E74" i="14" s="1"/>
  <c r="E39" i="14"/>
  <c r="F77" i="14"/>
  <c r="F74" i="14" s="1"/>
  <c r="F39" i="14"/>
  <c r="F25" i="13"/>
  <c r="E43" i="13"/>
  <c r="E53" i="13"/>
  <c r="H44" i="11"/>
  <c r="G58" i="11"/>
  <c r="K39" i="11"/>
  <c r="G57" i="11"/>
  <c r="H43" i="11"/>
  <c r="H42" i="11" s="1"/>
  <c r="H53" i="11"/>
  <c r="H31" i="11"/>
  <c r="H25" i="11" s="1"/>
  <c r="I25" i="11"/>
  <c r="I18" i="11" s="1"/>
  <c r="I24" i="11"/>
  <c r="I80" i="11" s="1"/>
  <c r="D65" i="6"/>
  <c r="E22" i="13" l="1"/>
  <c r="F18" i="13"/>
  <c r="E23" i="13"/>
  <c r="G44" i="11"/>
  <c r="F58" i="11"/>
  <c r="H41" i="11"/>
  <c r="H40" i="11" s="1"/>
  <c r="H39" i="11" s="1"/>
  <c r="H77" i="11"/>
  <c r="H74" i="11" s="1"/>
  <c r="F57" i="11"/>
  <c r="G43" i="11"/>
  <c r="G53" i="11"/>
  <c r="G31" i="11"/>
  <c r="H24" i="11"/>
  <c r="H18" i="11" s="1"/>
  <c r="E18" i="13" l="1"/>
  <c r="F44" i="11"/>
  <c r="E58" i="11"/>
  <c r="E44" i="11" s="1"/>
  <c r="F43" i="11"/>
  <c r="E57" i="11"/>
  <c r="F53" i="11"/>
  <c r="H80" i="11"/>
  <c r="F31" i="11"/>
  <c r="G24" i="11"/>
  <c r="G18" i="11" s="1"/>
  <c r="G25" i="11"/>
  <c r="E43" i="11" l="1"/>
  <c r="E53" i="11"/>
  <c r="E31" i="11"/>
  <c r="E25" i="11" s="1"/>
  <c r="F25" i="11"/>
  <c r="F24" i="11"/>
  <c r="G80" i="11"/>
  <c r="F18" i="11" l="1"/>
  <c r="F80" i="11"/>
  <c r="E24" i="11"/>
  <c r="E80" i="11" l="1"/>
  <c r="E74" i="11" s="1"/>
  <c r="E18" i="11"/>
</calcChain>
</file>

<file path=xl/sharedStrings.xml><?xml version="1.0" encoding="utf-8"?>
<sst xmlns="http://schemas.openxmlformats.org/spreadsheetml/2006/main" count="536" uniqueCount="104">
  <si>
    <t xml:space="preserve">№ </t>
  </si>
  <si>
    <t>Основное мероприятие</t>
  </si>
  <si>
    <t>1.</t>
  </si>
  <si>
    <t>1.1.</t>
  </si>
  <si>
    <t>1.2.</t>
  </si>
  <si>
    <t>……</t>
  </si>
  <si>
    <t>2.</t>
  </si>
  <si>
    <t>2.1.</t>
  </si>
  <si>
    <t>2.2.</t>
  </si>
  <si>
    <t>ФБ</t>
  </si>
  <si>
    <t>БАО</t>
  </si>
  <si>
    <t>МБ</t>
  </si>
  <si>
    <t>Наименование мероприятия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</si>
  <si>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</si>
  <si>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</si>
  <si>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</si>
  <si>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</si>
  <si>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</si>
  <si>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</si>
  <si>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</si>
  <si>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</si>
  <si>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</si>
  <si>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</si>
  <si>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</si>
  <si>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</si>
  <si>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мероприятие</t>
  </si>
  <si>
    <t>к распоряжению администрации</t>
  </si>
  <si>
    <t>Нефтеюганского района</t>
  </si>
  <si>
    <t>от  _____________ № _________</t>
  </si>
  <si>
    <t xml:space="preserve">Целевой показатель </t>
  </si>
  <si>
    <t>Наименовавние целевого показателя 
(идентично таблице 1 МП)</t>
  </si>
  <si>
    <t>Исполнитель</t>
  </si>
  <si>
    <t>№ телефона</t>
  </si>
  <si>
    <t>Таблица № 1</t>
  </si>
  <si>
    <t>Источники финансирования</t>
  </si>
  <si>
    <t>всего</t>
  </si>
  <si>
    <t>* заполняется при наличии информации в таблице 2</t>
  </si>
  <si>
    <t>Всего</t>
  </si>
  <si>
    <t>(подпись)</t>
  </si>
  <si>
    <t>Ф.И.О.</t>
  </si>
  <si>
    <t>"______"________________201_______</t>
  </si>
  <si>
    <t xml:space="preserve">КОМПЛЕКСНЫЙ ПЛАН </t>
  </si>
  <si>
    <t>к муниципальной программе  " _____________________________________________________________________________  "  на __________год</t>
  </si>
  <si>
    <t>тыс.рублей</t>
  </si>
  <si>
    <t>Финансовые затраты на реализацию муниципальной программы
(планируемое освоение)</t>
  </si>
  <si>
    <t>СОГЛАСОВАНО</t>
  </si>
  <si>
    <t>средства поселений *</t>
  </si>
  <si>
    <t>иные источники</t>
  </si>
  <si>
    <t>средства по Соглашениям по передаче полномочий*</t>
  </si>
  <si>
    <t>Ответственные должностные лица по  реализации мероприятий комплексного плана  
к муниципальной программе   " ___________________________________________________________________  "  на __________год</t>
  </si>
  <si>
    <t>…</t>
  </si>
  <si>
    <t>Таблица № 2</t>
  </si>
  <si>
    <t>Исполнитель мероприятия
( структурное подразделение, ФИО, должность, № тел.)</t>
  </si>
  <si>
    <t>Исполнитель
 (структурное подразделение, ФИО, должность, № тел. )</t>
  </si>
  <si>
    <t xml:space="preserve">Всего по муниципальной программе
</t>
  </si>
  <si>
    <t>Главный бухгалтер МКУ</t>
  </si>
  <si>
    <t>Главный бухгалтер ГРБС</t>
  </si>
  <si>
    <t>(куратор ответственного исполнителя)</t>
  </si>
  <si>
    <t>(куратор соисполнителя)</t>
  </si>
  <si>
    <t>иные источники*</t>
  </si>
  <si>
    <t>Ответственный исполнитель</t>
  </si>
  <si>
    <t>Ответственные должностные лица по  реализации мероприятий комплексного плана  
к муниципальной программе   " ___________________________________________________  "  на __________год</t>
  </si>
  <si>
    <t>Основное мероприятие
(номер целевого показателя из таблицы 1)</t>
  </si>
  <si>
    <r>
      <t xml:space="preserve">Основное мероприятие </t>
    </r>
    <r>
      <rPr>
        <sz val="14"/>
        <color theme="1"/>
        <rFont val="Times New Roman"/>
        <family val="1"/>
        <charset val="204"/>
      </rPr>
      <t>(номер целевого показателя из таблицы 1)</t>
    </r>
  </si>
  <si>
    <t>Ответственный исполнитель, соисполнитель мероприятия
( структурное подразделение, ФИО, должность,
 № тел.)</t>
  </si>
  <si>
    <t>В.Г. Михалев</t>
  </si>
  <si>
    <t>С.А. Кудашкин</t>
  </si>
  <si>
    <t xml:space="preserve">Заместитель Главы Нефтеюганского района     </t>
  </si>
  <si>
    <t>Первый заместитель Главы Нефтеюганского района</t>
  </si>
  <si>
    <t>2.3.</t>
  </si>
  <si>
    <t xml:space="preserve">Департамент образования и молодежной политики Нефтеюганского района, Департамент культуры и спорта Нефтеюганского района       </t>
  </si>
  <si>
    <t>Основное мероприятие Обеспечение условий инвалидам для беспрепятственного доступа к объектам социальной инфраструктуры посредством проведения комплекса мероприятий по дооборудованию и адаптации объектов  (1,4)</t>
  </si>
  <si>
    <r>
      <t xml:space="preserve">Основное мероприятие:
</t>
    </r>
    <r>
      <rPr>
        <sz val="11"/>
        <color theme="1"/>
        <rFont val="Times New Roman"/>
        <family val="1"/>
        <charset val="204"/>
      </rPr>
      <t xml:space="preserve">Обеспечение доступности предоставляемых инвалидам услуг  с учетом имеющихся у них нарушений   (2,3,4)                 </t>
    </r>
  </si>
  <si>
    <t xml:space="preserve"> Департамент образования и молодежной политики Нефтеюганского района, Департамент культуры и спорта Нефтеюганского района</t>
  </si>
  <si>
    <t>Департамент культуры и спорта Нефтеюганского района                              главный специалист комитета по культуре Парафийный О.П., 8(3463)236-901                         главный специалист  комитета по спорту            Круць А.С.                         8(3463)278-035</t>
  </si>
  <si>
    <t>Ремонт с обеспечение доступности для инвалидов и маломобильных групп населения санитарной комнаты НРБУ ТО "Культура" ДК "Гармония" п. Юганская Обь</t>
  </si>
  <si>
    <t>2.4.</t>
  </si>
  <si>
    <t>Начальник отдела социально-трудовых отношений администрации                                                Нефтеюганского района</t>
  </si>
  <si>
    <t>Дооборудование, адаптация образовательных организаций, учреждений культуры, физической культуры и спорта посредством сооружения пандусов, поручней, входных групп, лифтов, обустройства территорий, подъездных путей, санитарных узлов, ванных комнат, установки специализированного оборудования, вспомогательных средств и приспособлений для различных категорий инвалидов, в том числе инвалидов, передвигающихся в креслах-колясках, инвалидов с нарушениями функций опорно-двигательного аппарата, инвалидов по зрению, слуху.</t>
  </si>
  <si>
    <t>Приобретение спортивного оборудования, инвентаря для занятий адаптивными видами спорта лиц с ограниченными возможностями здоровья.</t>
  </si>
  <si>
    <t>Повышение квалификации, переподготовка (в том числе стажировка) педагогических и управленческих кадров, внедрение в образовательный процесс методик и технологий, обеспечивающих предоставление востребованных услуг в сфере образования инвалидам и лицам с ограниченными возможностями здоровья.</t>
  </si>
  <si>
    <t>Оснащение образовательных организаций современным, специальным , в том числе реабилитационным, учебным, компьютерным оборудованием для создания безбарьерной среды, позволяющей обеспечить полноценную интеграцию детей-инвалидов с обществом.</t>
  </si>
  <si>
    <t>Департамент образования и молодежной политики Нефтеюганского района,   Заместитель директора Кофанова О.А.               8(3463)256895, kofanovaoa@admoil.ru</t>
  </si>
  <si>
    <t xml:space="preserve">   Департамент образования и молодежной политики Нефтеюганского района,   Заместитель директора Кофанова О.А.           8(3463)256895                       kofanovaoa@admoil.ru</t>
  </si>
  <si>
    <t>Директор Департамента образования и молодежной политики Нефтеюганского района</t>
  </si>
  <si>
    <t xml:space="preserve">А.Ю.Андреевский </t>
  </si>
  <si>
    <t>"___________"________________2021г.</t>
  </si>
  <si>
    <t>к муниципальной программе  " Доступная среда Нефтеюганского района на  2019-2024 годы  и на период до  2030 года"  на  2022 год</t>
  </si>
  <si>
    <t>Структурный элемент (основное мероприятие) муниципальной программы/мероприятия</t>
  </si>
  <si>
    <t>И.В.Рошка</t>
  </si>
  <si>
    <t>Кытманова Д.М., 8(3463)225561</t>
  </si>
  <si>
    <t xml:space="preserve">Директор Департамента культуры и спорта Нефтеюганского района </t>
  </si>
  <si>
    <t xml:space="preserve">Н.В.Котова </t>
  </si>
  <si>
    <t>иные источники***</t>
  </si>
  <si>
    <t>средства поселений **</t>
  </si>
  <si>
    <t xml:space="preserve">Департамент культуры и спорта Нефтеюганского района                             Заместитель председателя комитета по физической культуре и спорту                                   Моисеенко А.Е.,                                                                                                                                                                                                                8(3463)278107                                 fkisnr@mail.ru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</si>
  <si>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Департамент образования и молодежной политики Нефтеюганского района, Заместитель директора Кофанова О.А.                      8(3463)256895, kofanovaoa@admoil.ru                                                                                                                                                                                                            Департамент культуры и спорта Нефтеюганского района: заместитель председателя комитета по физической культуре и спорту                                                                                                                                                                                                                                                                            Моисеенко А.Е., 8(3463)278107, fkisnr@mail.ru,                                                                                                                                                                                                                            начальник отдела аналитической и проектно-программной деятельности                                                               Кушнер Л.Я.                                                                                        8(3463)316416, komkultur@mail.ru</t>
  </si>
  <si>
    <t xml:space="preserve">*средства по Соглашениям </t>
  </si>
  <si>
    <t>** средства поселений</t>
  </si>
  <si>
    <t>***иные источники заполняется при наличии информации в таблице 2</t>
  </si>
  <si>
    <t>Рошка И.В., 8(3463)238014</t>
  </si>
  <si>
    <t>"___________"________________2022г.</t>
  </si>
  <si>
    <t>И.о. начальника отдела социально-трудовых отношений администрации                                                Нефтеюганского района</t>
  </si>
  <si>
    <t>И.Ф.Докукина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</si>
</sst>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₽_-;\-* #,##0\ _₽_-;_-* &quot;-&quot;\ _₽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00_ ;\-#,##0.00000\ "/>
    <numFmt numFmtId="166" formatCode="_-* #,##0.00000_р_._-;\-* #,##0.00000_р_._-;_-* &quot;-&quot;?????_р_._-;_-@_-"/>
    <numFmt numFmtId="167" formatCode="0.00000"/>
    <numFmt numFmtId="168" formatCode="#,##0.00000\ _₽;\-#,##0.00000\ _₽"/>
    <numFmt numFmtId="169" formatCode="_-* #,##0.0000_р_._-;\-* #,##0.0000_р_._-;_-* &quot;-&quot;??_р_._-;_-@_-"/>
    <numFmt numFmtId="170" formatCode="_-* #,##0.00000_р_._-;\-* #,##0.00000_р_._-;_-* &quot;-&quot;??_р_._-;_-@_-"/>
    <numFmt numFmtId="171" formatCode="_-* #,##0.00000\ _₽_-;\-* #,##0.00000\ _₽_-;_-* &quot;-&quot;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/>
    <xf numFmtId="0" fontId="5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/>
    <xf numFmtId="164" fontId="9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164" fontId="11" fillId="2" borderId="2" xfId="0" applyNumberFormat="1" applyFont="1" applyFill="1" applyBorder="1" applyAlignment="1"/>
    <xf numFmtId="0" fontId="12" fillId="0" borderId="0" xfId="0" applyFont="1"/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0" fillId="2" borderId="0" xfId="0" applyFill="1"/>
    <xf numFmtId="165" fontId="2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/>
    <xf numFmtId="165" fontId="1" fillId="2" borderId="2" xfId="0" applyNumberFormat="1" applyFont="1" applyFill="1" applyBorder="1" applyAlignment="1">
      <alignment vertical="center" wrapText="1"/>
    </xf>
    <xf numFmtId="165" fontId="9" fillId="2" borderId="2" xfId="0" applyNumberFormat="1" applyFont="1" applyFill="1" applyBorder="1" applyAlignment="1">
      <alignment vertical="center" wrapText="1"/>
    </xf>
    <xf numFmtId="165" fontId="2" fillId="2" borderId="2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 wrapText="1"/>
    </xf>
    <xf numFmtId="166" fontId="2" fillId="2" borderId="2" xfId="0" applyNumberFormat="1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horizontal="center" vertical="center"/>
    </xf>
    <xf numFmtId="167" fontId="2" fillId="2" borderId="2" xfId="0" applyNumberFormat="1" applyFont="1" applyFill="1" applyBorder="1" applyAlignment="1">
      <alignment vertical="center" wrapText="1"/>
    </xf>
    <xf numFmtId="167" fontId="11" fillId="2" borderId="2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167" fontId="2" fillId="2" borderId="2" xfId="0" applyNumberFormat="1" applyFont="1" applyFill="1" applyBorder="1" applyAlignment="1">
      <alignment vertical="center"/>
    </xf>
    <xf numFmtId="168" fontId="1" fillId="2" borderId="2" xfId="0" applyNumberFormat="1" applyFont="1" applyFill="1" applyBorder="1" applyAlignment="1">
      <alignment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/>
    </xf>
    <xf numFmtId="167" fontId="2" fillId="2" borderId="2" xfId="0" applyNumberFormat="1" applyFont="1" applyFill="1" applyBorder="1" applyAlignment="1">
      <alignment horizontal="center" vertical="center"/>
    </xf>
    <xf numFmtId="41" fontId="1" fillId="2" borderId="2" xfId="0" applyNumberFormat="1" applyFont="1" applyFill="1" applyBorder="1" applyAlignment="1">
      <alignment horizontal="center" vertical="center" wrapText="1"/>
    </xf>
    <xf numFmtId="41" fontId="2" fillId="2" borderId="2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5" fontId="1" fillId="2" borderId="0" xfId="0" applyNumberFormat="1" applyFont="1" applyFill="1" applyBorder="1" applyAlignment="1">
      <alignment vertical="center" wrapText="1"/>
    </xf>
    <xf numFmtId="164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vertical="center" wrapText="1"/>
    </xf>
    <xf numFmtId="171" fontId="1" fillId="2" borderId="2" xfId="0" applyNumberFormat="1" applyFont="1" applyFill="1" applyBorder="1" applyAlignment="1">
      <alignment horizontal="center" vertical="center" wrapText="1"/>
    </xf>
    <xf numFmtId="171" fontId="2" fillId="2" borderId="2" xfId="0" applyNumberFormat="1" applyFont="1" applyFill="1" applyBorder="1" applyAlignment="1">
      <alignment vertical="center" wrapText="1"/>
    </xf>
    <xf numFmtId="43" fontId="2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6" fontId="1" fillId="2" borderId="2" xfId="0" applyNumberFormat="1" applyFont="1" applyFill="1" applyBorder="1" applyAlignment="1">
      <alignment horizontal="right" vertical="center"/>
    </xf>
    <xf numFmtId="165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7" fontId="2" fillId="2" borderId="2" xfId="0" applyNumberFormat="1" applyFont="1" applyFill="1" applyBorder="1" applyAlignment="1">
      <alignment horizontal="right" vertical="center"/>
    </xf>
    <xf numFmtId="169" fontId="2" fillId="2" borderId="2" xfId="0" applyNumberFormat="1" applyFont="1" applyFill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169" fontId="1" fillId="2" borderId="2" xfId="0" applyNumberFormat="1" applyFont="1" applyFill="1" applyBorder="1" applyAlignment="1">
      <alignment horizontal="right" vertical="center"/>
    </xf>
    <xf numFmtId="166" fontId="2" fillId="2" borderId="2" xfId="0" applyNumberFormat="1" applyFont="1" applyFill="1" applyBorder="1" applyAlignment="1">
      <alignment horizontal="right" vertical="center"/>
    </xf>
    <xf numFmtId="41" fontId="1" fillId="2" borderId="2" xfId="0" applyNumberFormat="1" applyFont="1" applyFill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 wrapText="1"/>
    </xf>
    <xf numFmtId="165" fontId="9" fillId="2" borderId="2" xfId="0" applyNumberFormat="1" applyFont="1" applyFill="1" applyBorder="1" applyAlignment="1">
      <alignment horizontal="right" vertical="center" wrapText="1"/>
    </xf>
    <xf numFmtId="167" fontId="1" fillId="2" borderId="2" xfId="0" applyNumberFormat="1" applyFont="1" applyFill="1" applyBorder="1" applyAlignment="1">
      <alignment horizontal="right" vertical="center" wrapText="1"/>
    </xf>
    <xf numFmtId="167" fontId="9" fillId="2" borderId="2" xfId="0" applyNumberFormat="1" applyFont="1" applyFill="1" applyBorder="1" applyAlignment="1">
      <alignment horizontal="right" vertical="center" wrapText="1"/>
    </xf>
    <xf numFmtId="170" fontId="2" fillId="2" borderId="2" xfId="0" applyNumberFormat="1" applyFont="1" applyFill="1" applyBorder="1" applyAlignment="1">
      <alignment horizontal="right" vertical="center"/>
    </xf>
    <xf numFmtId="41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right"/>
    </xf>
    <xf numFmtId="0" fontId="8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4" zoomScale="80" zoomScaleNormal="100" zoomScaleSheetLayoutView="80" workbookViewId="0">
      <selection activeCell="B26" sqref="B26"/>
    </sheetView>
  </sheetViews>
  <sheetFormatPr defaultRowHeight="15" x14ac:dyDescent="0.25"/>
  <cols>
    <col min="1" max="1" width="6.140625" style="35" customWidth="1"/>
    <col min="2" max="2" width="78.5703125" style="1" customWidth="1"/>
    <col min="3" max="3" width="39.85546875" style="38" customWidth="1"/>
    <col min="4" max="4" width="35.85546875" style="38" customWidth="1"/>
    <col min="5" max="16384" width="9.140625" style="1"/>
  </cols>
  <sheetData>
    <row r="1" spans="1:4" ht="16.5" x14ac:dyDescent="0.25">
      <c r="D1" s="6" t="s">
        <v>51</v>
      </c>
    </row>
    <row r="2" spans="1:4" ht="16.5" x14ac:dyDescent="0.25">
      <c r="D2" s="6" t="s">
        <v>26</v>
      </c>
    </row>
    <row r="3" spans="1:4" ht="16.5" x14ac:dyDescent="0.25">
      <c r="D3" s="6" t="s">
        <v>27</v>
      </c>
    </row>
    <row r="4" spans="1:4" ht="16.5" x14ac:dyDescent="0.25">
      <c r="D4" s="6" t="s">
        <v>28</v>
      </c>
    </row>
    <row r="6" spans="1:4" ht="53.25" customHeight="1" x14ac:dyDescent="0.25">
      <c r="A6" s="140" t="s">
        <v>61</v>
      </c>
      <c r="B6" s="140"/>
      <c r="C6" s="140"/>
      <c r="D6" s="140"/>
    </row>
    <row r="7" spans="1:4" x14ac:dyDescent="0.25">
      <c r="B7" s="141"/>
      <c r="C7" s="141"/>
      <c r="D7" s="141"/>
    </row>
    <row r="8" spans="1:4" ht="28.5" customHeight="1" x14ac:dyDescent="0.25"/>
    <row r="9" spans="1:4" ht="30.75" customHeight="1" x14ac:dyDescent="0.25">
      <c r="A9" s="142" t="s">
        <v>0</v>
      </c>
      <c r="B9" s="142" t="s">
        <v>12</v>
      </c>
      <c r="C9" s="142" t="s">
        <v>29</v>
      </c>
      <c r="D9" s="142"/>
    </row>
    <row r="10" spans="1:4" ht="75" x14ac:dyDescent="0.25">
      <c r="A10" s="142"/>
      <c r="B10" s="142"/>
      <c r="C10" s="39" t="s">
        <v>30</v>
      </c>
      <c r="D10" s="39" t="s">
        <v>53</v>
      </c>
    </row>
    <row r="11" spans="1:4" s="3" customFormat="1" ht="21" customHeight="1" x14ac:dyDescent="0.2">
      <c r="A11" s="39">
        <v>1</v>
      </c>
      <c r="B11" s="39">
        <v>2</v>
      </c>
      <c r="C11" s="39">
        <v>4</v>
      </c>
      <c r="D11" s="39">
        <v>5</v>
      </c>
    </row>
    <row r="12" spans="1:4" ht="30" customHeight="1" x14ac:dyDescent="0.25">
      <c r="A12" s="30" t="s">
        <v>2</v>
      </c>
      <c r="B12" s="31" t="s">
        <v>63</v>
      </c>
      <c r="C12" s="39"/>
      <c r="D12" s="39"/>
    </row>
    <row r="13" spans="1:4" ht="18.75" x14ac:dyDescent="0.25">
      <c r="A13" s="39" t="s">
        <v>3</v>
      </c>
      <c r="B13" s="29" t="s">
        <v>25</v>
      </c>
      <c r="C13" s="39"/>
      <c r="D13" s="39"/>
    </row>
    <row r="14" spans="1:4" ht="18.75" x14ac:dyDescent="0.25">
      <c r="A14" s="39" t="s">
        <v>4</v>
      </c>
      <c r="B14" s="29" t="s">
        <v>25</v>
      </c>
      <c r="C14" s="39"/>
      <c r="D14" s="39"/>
    </row>
    <row r="15" spans="1:4" ht="18.75" x14ac:dyDescent="0.25">
      <c r="A15" s="39" t="s">
        <v>50</v>
      </c>
      <c r="B15" s="29"/>
      <c r="C15" s="39"/>
      <c r="D15" s="39"/>
    </row>
    <row r="16" spans="1:4" ht="36" customHeight="1" x14ac:dyDescent="0.25">
      <c r="A16" s="30" t="s">
        <v>6</v>
      </c>
      <c r="B16" s="31" t="s">
        <v>63</v>
      </c>
      <c r="C16" s="39"/>
      <c r="D16" s="39"/>
    </row>
    <row r="17" spans="1:7" ht="18.75" x14ac:dyDescent="0.25">
      <c r="A17" s="39" t="s">
        <v>7</v>
      </c>
      <c r="B17" s="29" t="s">
        <v>25</v>
      </c>
      <c r="C17" s="39"/>
      <c r="D17" s="39"/>
    </row>
    <row r="18" spans="1:7" ht="18.75" x14ac:dyDescent="0.25">
      <c r="A18" s="39" t="s">
        <v>8</v>
      </c>
      <c r="B18" s="29" t="s">
        <v>25</v>
      </c>
      <c r="C18" s="39"/>
      <c r="D18" s="39"/>
    </row>
    <row r="19" spans="1:7" ht="18.75" x14ac:dyDescent="0.25">
      <c r="A19" s="39" t="s">
        <v>50</v>
      </c>
      <c r="B19" s="29"/>
      <c r="C19" s="39"/>
      <c r="D19" s="39"/>
    </row>
    <row r="20" spans="1:7" x14ac:dyDescent="0.25">
      <c r="B20" s="4"/>
    </row>
    <row r="21" spans="1:7" ht="16.5" x14ac:dyDescent="0.25">
      <c r="B21" s="6" t="s">
        <v>60</v>
      </c>
      <c r="C21" s="41"/>
      <c r="D21" s="43" t="s">
        <v>39</v>
      </c>
      <c r="E21" s="43"/>
      <c r="F21" s="43"/>
    </row>
    <row r="22" spans="1:7" ht="16.5" x14ac:dyDescent="0.25">
      <c r="B22" s="6"/>
      <c r="C22" s="37" t="s">
        <v>38</v>
      </c>
      <c r="D22" s="1"/>
    </row>
    <row r="23" spans="1:7" ht="16.5" x14ac:dyDescent="0.25">
      <c r="B23" s="6"/>
      <c r="C23" s="7"/>
      <c r="D23" s="43"/>
      <c r="E23" s="38"/>
      <c r="F23" s="38"/>
      <c r="G23" s="38"/>
    </row>
    <row r="24" spans="1:7" ht="16.5" x14ac:dyDescent="0.25">
      <c r="B24" s="6" t="s">
        <v>31</v>
      </c>
      <c r="C24" s="36"/>
      <c r="D24" s="43" t="s">
        <v>39</v>
      </c>
      <c r="E24" s="139"/>
      <c r="F24" s="139"/>
      <c r="G24" s="139"/>
    </row>
    <row r="25" spans="1:7" x14ac:dyDescent="0.25">
      <c r="C25" s="37" t="s">
        <v>38</v>
      </c>
      <c r="D25" s="43"/>
    </row>
    <row r="27" spans="1:7" ht="16.5" x14ac:dyDescent="0.25">
      <c r="B27" s="6" t="s">
        <v>31</v>
      </c>
      <c r="C27" s="36"/>
      <c r="D27" s="43" t="s">
        <v>39</v>
      </c>
    </row>
    <row r="28" spans="1:7" x14ac:dyDescent="0.25">
      <c r="C28" s="37" t="s">
        <v>38</v>
      </c>
      <c r="D28" s="43"/>
    </row>
  </sheetData>
  <mergeCells count="6">
    <mergeCell ref="E24:G24"/>
    <mergeCell ref="A6:D6"/>
    <mergeCell ref="B7:D7"/>
    <mergeCell ref="A9:A10"/>
    <mergeCell ref="B9:B10"/>
    <mergeCell ref="C9:D9"/>
  </mergeCells>
  <pageMargins left="0.9055118110236221" right="0.51181102362204722" top="0.74803149606299213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view="pageBreakPreview" zoomScale="80" zoomScaleNormal="100" zoomScaleSheetLayoutView="80" workbookViewId="0">
      <selection activeCell="C54" sqref="C54"/>
    </sheetView>
  </sheetViews>
  <sheetFormatPr defaultRowHeight="15" x14ac:dyDescent="0.25"/>
  <cols>
    <col min="1" max="1" width="4.140625" style="2" bestFit="1" customWidth="1"/>
    <col min="2" max="2" width="30.7109375" style="1" customWidth="1"/>
    <col min="3" max="3" width="24.42578125" style="1" customWidth="1"/>
    <col min="4" max="4" width="12.85546875" style="1" customWidth="1"/>
    <col min="5" max="14" width="9.140625" style="1" customWidth="1"/>
    <col min="15" max="15" width="9.28515625" style="1" customWidth="1"/>
    <col min="16" max="16" width="9.7109375" style="1" customWidth="1"/>
    <col min="17" max="16384" width="9.140625" style="1"/>
  </cols>
  <sheetData>
    <row r="1" spans="1:16" ht="16.5" x14ac:dyDescent="0.25">
      <c r="F1" s="6"/>
      <c r="M1" s="43" t="s">
        <v>33</v>
      </c>
      <c r="O1" s="43"/>
      <c r="P1" s="43"/>
    </row>
    <row r="2" spans="1:16" ht="16.5" x14ac:dyDescent="0.25">
      <c r="A2" s="34"/>
      <c r="F2" s="6"/>
      <c r="M2" s="6" t="s">
        <v>26</v>
      </c>
      <c r="O2" s="32"/>
      <c r="P2" s="32"/>
    </row>
    <row r="3" spans="1:16" ht="16.5" x14ac:dyDescent="0.25">
      <c r="A3" s="34"/>
      <c r="F3" s="6"/>
      <c r="M3" s="6" t="s">
        <v>27</v>
      </c>
      <c r="O3" s="32"/>
      <c r="P3" s="32"/>
    </row>
    <row r="4" spans="1:16" ht="16.5" x14ac:dyDescent="0.25">
      <c r="A4" s="34"/>
      <c r="F4" s="6"/>
      <c r="M4" s="6" t="s">
        <v>28</v>
      </c>
      <c r="O4" s="32"/>
      <c r="P4" s="32"/>
    </row>
    <row r="5" spans="1:16" ht="16.5" x14ac:dyDescent="0.25">
      <c r="A5" s="34"/>
      <c r="F5" s="6"/>
      <c r="N5" s="32"/>
      <c r="O5" s="32"/>
      <c r="P5" s="32"/>
    </row>
    <row r="6" spans="1:16" ht="16.5" x14ac:dyDescent="0.25">
      <c r="A6" s="34"/>
      <c r="F6" s="6"/>
      <c r="N6" s="32"/>
      <c r="O6" s="32"/>
      <c r="P6" s="32"/>
    </row>
    <row r="7" spans="1:16" ht="16.5" x14ac:dyDescent="0.25">
      <c r="A7" s="34"/>
      <c r="F7" s="6"/>
      <c r="N7" s="32"/>
      <c r="O7" s="32"/>
      <c r="P7" s="32"/>
    </row>
    <row r="8" spans="1:16" ht="16.5" x14ac:dyDescent="0.25">
      <c r="F8" s="6"/>
      <c r="M8" s="139" t="s">
        <v>45</v>
      </c>
      <c r="N8" s="139"/>
      <c r="O8" s="139"/>
      <c r="P8" s="139"/>
    </row>
    <row r="9" spans="1:16" ht="16.5" x14ac:dyDescent="0.25">
      <c r="F9" s="6"/>
      <c r="M9" s="155"/>
      <c r="N9" s="155"/>
      <c r="O9" s="155"/>
      <c r="P9" s="155"/>
    </row>
    <row r="10" spans="1:16" ht="16.5" x14ac:dyDescent="0.25">
      <c r="F10" s="6"/>
      <c r="M10" s="156"/>
      <c r="N10" s="156"/>
      <c r="O10" s="156"/>
      <c r="P10" s="156"/>
    </row>
    <row r="11" spans="1:16" ht="16.5" x14ac:dyDescent="0.25">
      <c r="F11" s="6"/>
      <c r="M11" s="21"/>
      <c r="N11" s="21"/>
      <c r="O11" s="21"/>
      <c r="P11" s="21"/>
    </row>
    <row r="12" spans="1:16" ht="16.5" x14ac:dyDescent="0.25">
      <c r="F12" s="6"/>
      <c r="M12" s="157" t="s">
        <v>40</v>
      </c>
      <c r="N12" s="157"/>
      <c r="O12" s="157"/>
      <c r="P12" s="157"/>
    </row>
    <row r="13" spans="1:16" ht="16.5" x14ac:dyDescent="0.25">
      <c r="F13" s="6"/>
      <c r="M13" s="5"/>
      <c r="N13" s="5"/>
      <c r="O13" s="5"/>
      <c r="P13" s="5"/>
    </row>
    <row r="14" spans="1:16" ht="21" customHeight="1" x14ac:dyDescent="0.25">
      <c r="A14" s="141" t="s">
        <v>41</v>
      </c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</row>
    <row r="15" spans="1:16" ht="22.5" customHeight="1" x14ac:dyDescent="0.25">
      <c r="A15" s="147" t="s">
        <v>42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</row>
    <row r="16" spans="1:16" x14ac:dyDescent="0.25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</row>
    <row r="17" spans="1:16" x14ac:dyDescent="0.25">
      <c r="O17" s="149" t="s">
        <v>43</v>
      </c>
      <c r="P17" s="149"/>
    </row>
    <row r="18" spans="1:16" ht="42.75" customHeight="1" x14ac:dyDescent="0.25">
      <c r="A18" s="143" t="s">
        <v>0</v>
      </c>
      <c r="B18" s="143" t="s">
        <v>12</v>
      </c>
      <c r="C18" s="143" t="s">
        <v>34</v>
      </c>
      <c r="D18" s="143" t="s">
        <v>37</v>
      </c>
      <c r="E18" s="143" t="s">
        <v>44</v>
      </c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</row>
    <row r="19" spans="1:16" ht="24.75" customHeight="1" x14ac:dyDescent="0.25">
      <c r="A19" s="143"/>
      <c r="B19" s="143"/>
      <c r="C19" s="143"/>
      <c r="D19" s="143"/>
      <c r="E19" s="11" t="s">
        <v>13</v>
      </c>
      <c r="F19" s="11" t="s">
        <v>14</v>
      </c>
      <c r="G19" s="11" t="s">
        <v>15</v>
      </c>
      <c r="H19" s="11" t="s">
        <v>16</v>
      </c>
      <c r="I19" s="11" t="s">
        <v>17</v>
      </c>
      <c r="J19" s="11" t="s">
        <v>18</v>
      </c>
      <c r="K19" s="11" t="s">
        <v>19</v>
      </c>
      <c r="L19" s="11" t="s">
        <v>20</v>
      </c>
      <c r="M19" s="11" t="s">
        <v>21</v>
      </c>
      <c r="N19" s="11" t="s">
        <v>22</v>
      </c>
      <c r="O19" s="11" t="s">
        <v>23</v>
      </c>
      <c r="P19" s="11" t="s">
        <v>24</v>
      </c>
    </row>
    <row r="20" spans="1:16" s="3" customFormat="1" ht="15" customHeight="1" x14ac:dyDescent="0.2">
      <c r="A20" s="8">
        <v>1</v>
      </c>
      <c r="B20" s="8">
        <v>2</v>
      </c>
      <c r="C20" s="8">
        <v>3</v>
      </c>
      <c r="D20" s="12">
        <v>4</v>
      </c>
      <c r="E20" s="8">
        <v>5</v>
      </c>
      <c r="F20" s="8">
        <v>6</v>
      </c>
      <c r="G20" s="8">
        <v>7</v>
      </c>
      <c r="H20" s="8">
        <v>8</v>
      </c>
      <c r="I20" s="8">
        <v>9</v>
      </c>
      <c r="J20" s="8">
        <v>10</v>
      </c>
      <c r="K20" s="8">
        <v>11</v>
      </c>
      <c r="L20" s="8">
        <v>12</v>
      </c>
      <c r="M20" s="8">
        <v>13</v>
      </c>
      <c r="N20" s="8">
        <v>14</v>
      </c>
      <c r="O20" s="8">
        <v>15</v>
      </c>
      <c r="P20" s="8">
        <v>16</v>
      </c>
    </row>
    <row r="21" spans="1:16" ht="27" customHeight="1" x14ac:dyDescent="0.25">
      <c r="A21" s="158" t="s">
        <v>2</v>
      </c>
      <c r="B21" s="158" t="s">
        <v>62</v>
      </c>
      <c r="C21" s="9" t="s">
        <v>35</v>
      </c>
      <c r="D21" s="16">
        <f t="shared" ref="D21:P21" si="0">D22+D23+D24+D25</f>
        <v>0</v>
      </c>
      <c r="E21" s="13">
        <f t="shared" si="0"/>
        <v>0</v>
      </c>
      <c r="F21" s="13">
        <f t="shared" si="0"/>
        <v>0</v>
      </c>
      <c r="G21" s="13">
        <f t="shared" si="0"/>
        <v>0</v>
      </c>
      <c r="H21" s="13">
        <f t="shared" si="0"/>
        <v>0</v>
      </c>
      <c r="I21" s="13">
        <f t="shared" si="0"/>
        <v>0</v>
      </c>
      <c r="J21" s="13">
        <f t="shared" si="0"/>
        <v>0</v>
      </c>
      <c r="K21" s="13">
        <f t="shared" si="0"/>
        <v>0</v>
      </c>
      <c r="L21" s="13">
        <f t="shared" si="0"/>
        <v>0</v>
      </c>
      <c r="M21" s="13">
        <f t="shared" si="0"/>
        <v>0</v>
      </c>
      <c r="N21" s="13">
        <f t="shared" si="0"/>
        <v>0</v>
      </c>
      <c r="O21" s="13">
        <f t="shared" si="0"/>
        <v>0</v>
      </c>
      <c r="P21" s="13">
        <f t="shared" si="0"/>
        <v>0</v>
      </c>
    </row>
    <row r="22" spans="1:16" ht="24" customHeight="1" x14ac:dyDescent="0.25">
      <c r="A22" s="159"/>
      <c r="B22" s="159"/>
      <c r="C22" s="10" t="s">
        <v>9</v>
      </c>
      <c r="D22" s="17">
        <f>D29+D36</f>
        <v>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22.5" customHeight="1" x14ac:dyDescent="0.25">
      <c r="A23" s="159"/>
      <c r="B23" s="159"/>
      <c r="C23" s="10" t="s">
        <v>10</v>
      </c>
      <c r="D23" s="17">
        <f>D30+D37</f>
        <v>0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9.5" customHeight="1" x14ac:dyDescent="0.25">
      <c r="A24" s="159"/>
      <c r="B24" s="159"/>
      <c r="C24" s="23" t="s">
        <v>11</v>
      </c>
      <c r="D24" s="17">
        <f>D31+D38</f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49.5" customHeight="1" x14ac:dyDescent="0.25">
      <c r="A25" s="159"/>
      <c r="B25" s="160"/>
      <c r="C25" s="26" t="s">
        <v>48</v>
      </c>
      <c r="D25" s="24">
        <f>D34+D41</f>
        <v>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24.75" customHeight="1" x14ac:dyDescent="0.25">
      <c r="A26" s="159"/>
      <c r="B26" s="160"/>
      <c r="C26" s="26" t="s">
        <v>46</v>
      </c>
      <c r="D26" s="2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31.5" customHeight="1" x14ac:dyDescent="0.25">
      <c r="A27" s="162"/>
      <c r="B27" s="161"/>
      <c r="C27" s="26" t="s">
        <v>47</v>
      </c>
      <c r="D27" s="2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1:16" ht="27.75" customHeight="1" x14ac:dyDescent="0.25">
      <c r="A28" s="143" t="s">
        <v>3</v>
      </c>
      <c r="B28" s="144" t="s">
        <v>25</v>
      </c>
      <c r="C28" s="25" t="s">
        <v>35</v>
      </c>
      <c r="D28" s="16">
        <f>D29+D30+D31+D34</f>
        <v>0</v>
      </c>
      <c r="E28" s="13">
        <f>E29+E30+E31+E34</f>
        <v>0</v>
      </c>
      <c r="F28" s="13">
        <f t="shared" ref="F28:P28" si="1">F29+F30+F31+F34</f>
        <v>0</v>
      </c>
      <c r="G28" s="13">
        <f t="shared" si="1"/>
        <v>0</v>
      </c>
      <c r="H28" s="13">
        <f t="shared" si="1"/>
        <v>0</v>
      </c>
      <c r="I28" s="13">
        <f t="shared" si="1"/>
        <v>0</v>
      </c>
      <c r="J28" s="13">
        <f t="shared" si="1"/>
        <v>0</v>
      </c>
      <c r="K28" s="13">
        <f t="shared" si="1"/>
        <v>0</v>
      </c>
      <c r="L28" s="13">
        <f t="shared" si="1"/>
        <v>0</v>
      </c>
      <c r="M28" s="13">
        <f t="shared" si="1"/>
        <v>0</v>
      </c>
      <c r="N28" s="13">
        <f t="shared" si="1"/>
        <v>0</v>
      </c>
      <c r="O28" s="13">
        <f t="shared" si="1"/>
        <v>0</v>
      </c>
      <c r="P28" s="13">
        <f t="shared" si="1"/>
        <v>0</v>
      </c>
    </row>
    <row r="29" spans="1:16" ht="22.5" customHeight="1" x14ac:dyDescent="0.25">
      <c r="A29" s="143"/>
      <c r="B29" s="145"/>
      <c r="C29" s="10" t="s">
        <v>9</v>
      </c>
      <c r="D29" s="17">
        <f>E29+F29+G29+H29+I29+J29+K29+L29+M29+N29+O29+P29</f>
        <v>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25.5" customHeight="1" x14ac:dyDescent="0.25">
      <c r="A30" s="143"/>
      <c r="B30" s="145"/>
      <c r="C30" s="10" t="s">
        <v>10</v>
      </c>
      <c r="D30" s="17">
        <f>E30+F30+G30+H30+I30+J30+K30+L30+M30+N30+O30+P30</f>
        <v>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23.25" customHeight="1" x14ac:dyDescent="0.25">
      <c r="A31" s="143"/>
      <c r="B31" s="145"/>
      <c r="C31" s="10" t="s">
        <v>11</v>
      </c>
      <c r="D31" s="17">
        <f>E31+F31+G31+H31+I31+J31+K31+L31+M31+N31+O31+P31</f>
        <v>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51" customHeight="1" x14ac:dyDescent="0.25">
      <c r="A32" s="143"/>
      <c r="B32" s="145"/>
      <c r="C32" s="26" t="s">
        <v>48</v>
      </c>
      <c r="D32" s="1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35.25" customHeight="1" x14ac:dyDescent="0.25">
      <c r="A33" s="143"/>
      <c r="B33" s="145"/>
      <c r="C33" s="26" t="s">
        <v>46</v>
      </c>
      <c r="D33" s="1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36" customHeight="1" x14ac:dyDescent="0.25">
      <c r="A34" s="143"/>
      <c r="B34" s="146"/>
      <c r="C34" s="26" t="s">
        <v>47</v>
      </c>
      <c r="D34" s="17">
        <f>E34+F34+G34+H34+I34+J34+K34+L34+M34+N34+O34+P34</f>
        <v>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9.5" customHeight="1" x14ac:dyDescent="0.25">
      <c r="A35" s="143" t="s">
        <v>4</v>
      </c>
      <c r="B35" s="144" t="s">
        <v>25</v>
      </c>
      <c r="C35" s="9" t="s">
        <v>35</v>
      </c>
      <c r="D35" s="18">
        <f t="shared" ref="D35:P35" si="2">D36+D37+D38+D41</f>
        <v>0</v>
      </c>
      <c r="E35" s="13">
        <f t="shared" si="2"/>
        <v>0</v>
      </c>
      <c r="F35" s="13">
        <f t="shared" si="2"/>
        <v>0</v>
      </c>
      <c r="G35" s="13">
        <f t="shared" si="2"/>
        <v>0</v>
      </c>
      <c r="H35" s="13">
        <f t="shared" si="2"/>
        <v>0</v>
      </c>
      <c r="I35" s="13">
        <f t="shared" si="2"/>
        <v>0</v>
      </c>
      <c r="J35" s="13">
        <f t="shared" si="2"/>
        <v>0</v>
      </c>
      <c r="K35" s="13">
        <f t="shared" si="2"/>
        <v>0</v>
      </c>
      <c r="L35" s="13">
        <f t="shared" si="2"/>
        <v>0</v>
      </c>
      <c r="M35" s="13">
        <f t="shared" si="2"/>
        <v>0</v>
      </c>
      <c r="N35" s="13">
        <f t="shared" si="2"/>
        <v>0</v>
      </c>
      <c r="O35" s="13">
        <f t="shared" si="2"/>
        <v>0</v>
      </c>
      <c r="P35" s="13">
        <f t="shared" si="2"/>
        <v>0</v>
      </c>
    </row>
    <row r="36" spans="1:16" ht="19.5" customHeight="1" x14ac:dyDescent="0.25">
      <c r="A36" s="143"/>
      <c r="B36" s="145"/>
      <c r="C36" s="10" t="s">
        <v>9</v>
      </c>
      <c r="D36" s="17">
        <f>E36+F36+G36+H36+I36+J36+K36+L36+M36+N36+O36+P36</f>
        <v>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9.5" customHeight="1" x14ac:dyDescent="0.25">
      <c r="A37" s="143"/>
      <c r="B37" s="145"/>
      <c r="C37" s="10" t="s">
        <v>10</v>
      </c>
      <c r="D37" s="17">
        <f>E37+F37+G37+H37+I37+J37+K37+L37+M37+N37+O37+P37</f>
        <v>0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9.5" customHeight="1" x14ac:dyDescent="0.25">
      <c r="A38" s="143"/>
      <c r="B38" s="145"/>
      <c r="C38" s="10" t="s">
        <v>11</v>
      </c>
      <c r="D38" s="17">
        <f>E38+F38+G38+H38+I38+J38+K38+L38+M38+N38+O38+P38</f>
        <v>0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9" customHeight="1" x14ac:dyDescent="0.25">
      <c r="A39" s="143"/>
      <c r="B39" s="145"/>
      <c r="C39" s="26" t="s">
        <v>48</v>
      </c>
      <c r="D39" s="17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9.5" customHeight="1" x14ac:dyDescent="0.25">
      <c r="A40" s="143"/>
      <c r="B40" s="145"/>
      <c r="C40" s="26" t="s">
        <v>46</v>
      </c>
      <c r="D40" s="17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30.75" customHeight="1" x14ac:dyDescent="0.25">
      <c r="A41" s="143"/>
      <c r="B41" s="146"/>
      <c r="C41" s="26" t="s">
        <v>47</v>
      </c>
      <c r="D41" s="17">
        <f>E41+F41+G41+H41+I41+J41+K41+L41+M41+N41+O41+P41</f>
        <v>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26.25" customHeight="1" x14ac:dyDescent="0.25">
      <c r="A42" s="22" t="s">
        <v>5</v>
      </c>
      <c r="B42" s="11"/>
      <c r="C42" s="10"/>
      <c r="D42" s="17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43" t="s">
        <v>6</v>
      </c>
      <c r="B43" s="143" t="s">
        <v>62</v>
      </c>
      <c r="C43" s="9" t="s">
        <v>35</v>
      </c>
      <c r="D43" s="13">
        <f t="shared" ref="D43:P43" si="3">D44+D45+D46+D49</f>
        <v>0</v>
      </c>
      <c r="E43" s="13">
        <f t="shared" si="3"/>
        <v>0</v>
      </c>
      <c r="F43" s="13">
        <f t="shared" si="3"/>
        <v>0</v>
      </c>
      <c r="G43" s="13">
        <f t="shared" si="3"/>
        <v>0</v>
      </c>
      <c r="H43" s="13">
        <f t="shared" si="3"/>
        <v>0</v>
      </c>
      <c r="I43" s="13">
        <f t="shared" si="3"/>
        <v>0</v>
      </c>
      <c r="J43" s="13">
        <f t="shared" si="3"/>
        <v>0</v>
      </c>
      <c r="K43" s="13">
        <f t="shared" si="3"/>
        <v>0</v>
      </c>
      <c r="L43" s="13">
        <f t="shared" si="3"/>
        <v>0</v>
      </c>
      <c r="M43" s="13">
        <f t="shared" si="3"/>
        <v>0</v>
      </c>
      <c r="N43" s="13">
        <f t="shared" si="3"/>
        <v>0</v>
      </c>
      <c r="O43" s="13">
        <f t="shared" si="3"/>
        <v>0</v>
      </c>
      <c r="P43" s="13">
        <f t="shared" si="3"/>
        <v>0</v>
      </c>
    </row>
    <row r="44" spans="1:16" x14ac:dyDescent="0.25">
      <c r="A44" s="143"/>
      <c r="B44" s="143"/>
      <c r="C44" s="10" t="s">
        <v>9</v>
      </c>
      <c r="D44" s="14">
        <f>D51+D58</f>
        <v>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43"/>
      <c r="B45" s="143"/>
      <c r="C45" s="10" t="s">
        <v>10</v>
      </c>
      <c r="D45" s="14">
        <f>D52+D59</f>
        <v>0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43"/>
      <c r="B46" s="143"/>
      <c r="C46" s="10" t="s">
        <v>11</v>
      </c>
      <c r="D46" s="14">
        <f>D53+D60</f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48" customHeight="1" x14ac:dyDescent="0.25">
      <c r="A47" s="143"/>
      <c r="B47" s="143"/>
      <c r="C47" s="26" t="s">
        <v>48</v>
      </c>
      <c r="D47" s="1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x14ac:dyDescent="0.25">
      <c r="A48" s="143"/>
      <c r="B48" s="143"/>
      <c r="C48" s="26" t="s">
        <v>46</v>
      </c>
      <c r="D48" s="1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x14ac:dyDescent="0.25">
      <c r="A49" s="143"/>
      <c r="B49" s="143"/>
      <c r="C49" s="26" t="s">
        <v>47</v>
      </c>
      <c r="D49" s="14">
        <f>D56+D63</f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4.25" customHeight="1" x14ac:dyDescent="0.25">
      <c r="A50" s="143" t="s">
        <v>7</v>
      </c>
      <c r="B50" s="144" t="s">
        <v>25</v>
      </c>
      <c r="C50" s="9" t="s">
        <v>35</v>
      </c>
      <c r="D50" s="18">
        <f t="shared" ref="D50:P50" si="4">D51+D52+D53+D56</f>
        <v>0</v>
      </c>
      <c r="E50" s="13">
        <f t="shared" si="4"/>
        <v>0</v>
      </c>
      <c r="F50" s="13">
        <f t="shared" si="4"/>
        <v>0</v>
      </c>
      <c r="G50" s="13">
        <f t="shared" si="4"/>
        <v>0</v>
      </c>
      <c r="H50" s="13">
        <f t="shared" si="4"/>
        <v>0</v>
      </c>
      <c r="I50" s="13">
        <f t="shared" si="4"/>
        <v>0</v>
      </c>
      <c r="J50" s="13">
        <f t="shared" si="4"/>
        <v>0</v>
      </c>
      <c r="K50" s="13">
        <f t="shared" si="4"/>
        <v>0</v>
      </c>
      <c r="L50" s="13">
        <f t="shared" si="4"/>
        <v>0</v>
      </c>
      <c r="M50" s="13">
        <f t="shared" si="4"/>
        <v>0</v>
      </c>
      <c r="N50" s="13">
        <f t="shared" si="4"/>
        <v>0</v>
      </c>
      <c r="O50" s="13">
        <f t="shared" si="4"/>
        <v>0</v>
      </c>
      <c r="P50" s="13">
        <f t="shared" si="4"/>
        <v>0</v>
      </c>
    </row>
    <row r="51" spans="1:16" ht="14.25" customHeight="1" x14ac:dyDescent="0.25">
      <c r="A51" s="143"/>
      <c r="B51" s="145"/>
      <c r="C51" s="10" t="s">
        <v>9</v>
      </c>
      <c r="D51" s="17">
        <f>E51+F51+G51+H51+I51+J51+K51+L51+M51+N51+O51+P51</f>
        <v>0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4.25" customHeight="1" x14ac:dyDescent="0.25">
      <c r="A52" s="143"/>
      <c r="B52" s="145"/>
      <c r="C52" s="10" t="s">
        <v>10</v>
      </c>
      <c r="D52" s="17">
        <f>E52+F52+G52+H52+I52+J52+K52+L52+M52+N52+O52+P52</f>
        <v>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4.25" customHeight="1" x14ac:dyDescent="0.25">
      <c r="A53" s="143"/>
      <c r="B53" s="145"/>
      <c r="C53" s="10" t="s">
        <v>11</v>
      </c>
      <c r="D53" s="17">
        <f>E53+F53+G53+H53+I53+J53+K53+L53+M53+N53+O53+P53</f>
        <v>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42.75" customHeight="1" x14ac:dyDescent="0.25">
      <c r="A54" s="143"/>
      <c r="B54" s="145"/>
      <c r="C54" s="26" t="s">
        <v>48</v>
      </c>
      <c r="D54" s="17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9.5" customHeight="1" x14ac:dyDescent="0.25">
      <c r="A55" s="143"/>
      <c r="B55" s="145"/>
      <c r="C55" s="26" t="s">
        <v>46</v>
      </c>
      <c r="D55" s="17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28.5" customHeight="1" x14ac:dyDescent="0.25">
      <c r="A56" s="143"/>
      <c r="B56" s="146"/>
      <c r="C56" s="26" t="s">
        <v>47</v>
      </c>
      <c r="D56" s="17">
        <f>E56+F56+G56+H56+I56+J56+K56+L56+M56+N56+O56+P56</f>
        <v>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21" customHeight="1" x14ac:dyDescent="0.25">
      <c r="A57" s="143" t="s">
        <v>8</v>
      </c>
      <c r="B57" s="144" t="s">
        <v>25</v>
      </c>
      <c r="C57" s="9" t="s">
        <v>35</v>
      </c>
      <c r="D57" s="18">
        <f t="shared" ref="D57:P57" si="5">D58+D59+D60+D63</f>
        <v>0</v>
      </c>
      <c r="E57" s="13">
        <f t="shared" si="5"/>
        <v>0</v>
      </c>
      <c r="F57" s="13">
        <f t="shared" si="5"/>
        <v>0</v>
      </c>
      <c r="G57" s="13">
        <f t="shared" si="5"/>
        <v>0</v>
      </c>
      <c r="H57" s="13">
        <f t="shared" si="5"/>
        <v>0</v>
      </c>
      <c r="I57" s="13">
        <f t="shared" si="5"/>
        <v>0</v>
      </c>
      <c r="J57" s="13">
        <f t="shared" si="5"/>
        <v>0</v>
      </c>
      <c r="K57" s="13">
        <f t="shared" si="5"/>
        <v>0</v>
      </c>
      <c r="L57" s="13">
        <f t="shared" si="5"/>
        <v>0</v>
      </c>
      <c r="M57" s="13">
        <f t="shared" si="5"/>
        <v>0</v>
      </c>
      <c r="N57" s="13">
        <f t="shared" si="5"/>
        <v>0</v>
      </c>
      <c r="O57" s="13">
        <f t="shared" si="5"/>
        <v>0</v>
      </c>
      <c r="P57" s="13">
        <f t="shared" si="5"/>
        <v>0</v>
      </c>
    </row>
    <row r="58" spans="1:16" ht="18.75" customHeight="1" x14ac:dyDescent="0.25">
      <c r="A58" s="143"/>
      <c r="B58" s="145"/>
      <c r="C58" s="10" t="s">
        <v>9</v>
      </c>
      <c r="D58" s="17">
        <f>E58+F58+G58+H58+I58+J58+K58+L58+M58+N58+O58+P58</f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8.75" customHeight="1" x14ac:dyDescent="0.25">
      <c r="A59" s="143"/>
      <c r="B59" s="145"/>
      <c r="C59" s="10" t="s">
        <v>10</v>
      </c>
      <c r="D59" s="17">
        <f>E59+F59+G59+H59+I59+J59+K59+L59+M59+N59+O59+P59</f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8.75" customHeight="1" x14ac:dyDescent="0.25">
      <c r="A60" s="143"/>
      <c r="B60" s="145"/>
      <c r="C60" s="10" t="s">
        <v>11</v>
      </c>
      <c r="D60" s="17">
        <f>E60+F60+G60+H60+I60+J60+K60+L60+M60+N60+O60+P60</f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40.5" customHeight="1" x14ac:dyDescent="0.25">
      <c r="A61" s="143"/>
      <c r="B61" s="145"/>
      <c r="C61" s="26" t="s">
        <v>48</v>
      </c>
      <c r="D61" s="17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</row>
    <row r="62" spans="1:16" ht="22.5" customHeight="1" x14ac:dyDescent="0.25">
      <c r="A62" s="143"/>
      <c r="B62" s="145"/>
      <c r="C62" s="26" t="s">
        <v>46</v>
      </c>
      <c r="D62" s="17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</row>
    <row r="63" spans="1:16" ht="30" customHeight="1" x14ac:dyDescent="0.25">
      <c r="A63" s="143"/>
      <c r="B63" s="146"/>
      <c r="C63" s="26" t="s">
        <v>47</v>
      </c>
      <c r="D63" s="17">
        <f>E63+F63+G63+H63+I63+J63+K63+L63+M63+N63+O63+P63</f>
        <v>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ht="22.5" customHeight="1" x14ac:dyDescent="0.25">
      <c r="A64" s="11" t="s">
        <v>5</v>
      </c>
      <c r="B64" s="11"/>
      <c r="C64" s="10"/>
      <c r="D64" s="17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</row>
    <row r="65" spans="1:16" ht="14.25" customHeight="1" x14ac:dyDescent="0.25">
      <c r="A65" s="154" t="s">
        <v>54</v>
      </c>
      <c r="B65" s="154"/>
      <c r="C65" s="9" t="s">
        <v>35</v>
      </c>
      <c r="D65" s="13">
        <f t="shared" ref="D65:P65" si="6">D66+D67+D68+D69</f>
        <v>0</v>
      </c>
      <c r="E65" s="13">
        <f t="shared" si="6"/>
        <v>0</v>
      </c>
      <c r="F65" s="13">
        <f t="shared" si="6"/>
        <v>0</v>
      </c>
      <c r="G65" s="13">
        <f t="shared" si="6"/>
        <v>0</v>
      </c>
      <c r="H65" s="13">
        <f t="shared" si="6"/>
        <v>0</v>
      </c>
      <c r="I65" s="13">
        <f t="shared" si="6"/>
        <v>0</v>
      </c>
      <c r="J65" s="13">
        <f t="shared" si="6"/>
        <v>0</v>
      </c>
      <c r="K65" s="13">
        <f t="shared" si="6"/>
        <v>0</v>
      </c>
      <c r="L65" s="13">
        <f t="shared" si="6"/>
        <v>0</v>
      </c>
      <c r="M65" s="13">
        <f t="shared" si="6"/>
        <v>0</v>
      </c>
      <c r="N65" s="13">
        <f t="shared" si="6"/>
        <v>0</v>
      </c>
      <c r="O65" s="13">
        <f t="shared" si="6"/>
        <v>0</v>
      </c>
      <c r="P65" s="13">
        <f t="shared" si="6"/>
        <v>0</v>
      </c>
    </row>
    <row r="66" spans="1:16" ht="16.5" customHeight="1" x14ac:dyDescent="0.25">
      <c r="A66" s="154"/>
      <c r="B66" s="154"/>
      <c r="C66" s="9" t="s">
        <v>9</v>
      </c>
      <c r="D66" s="14">
        <f>D22+D44</f>
        <v>0</v>
      </c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</row>
    <row r="67" spans="1:16" ht="21.75" customHeight="1" x14ac:dyDescent="0.25">
      <c r="A67" s="154"/>
      <c r="B67" s="154"/>
      <c r="C67" s="9" t="s">
        <v>10</v>
      </c>
      <c r="D67" s="14">
        <f>D23+D45</f>
        <v>0</v>
      </c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</row>
    <row r="68" spans="1:16" ht="24.75" customHeight="1" x14ac:dyDescent="0.25">
      <c r="A68" s="154"/>
      <c r="B68" s="154"/>
      <c r="C68" s="9" t="s">
        <v>11</v>
      </c>
      <c r="D68" s="14">
        <f>D24+D46</f>
        <v>0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</row>
    <row r="69" spans="1:16" ht="56.25" customHeight="1" x14ac:dyDescent="0.25">
      <c r="A69" s="154"/>
      <c r="B69" s="154"/>
      <c r="C69" s="27" t="s">
        <v>48</v>
      </c>
      <c r="D69" s="14">
        <f>D25+D49</f>
        <v>0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</row>
    <row r="70" spans="1:16" ht="30" customHeight="1" x14ac:dyDescent="0.25">
      <c r="A70" s="154"/>
      <c r="B70" s="154"/>
      <c r="C70" s="27" t="s">
        <v>46</v>
      </c>
      <c r="D70" s="14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</row>
    <row r="71" spans="1:16" ht="25.5" customHeight="1" x14ac:dyDescent="0.25">
      <c r="A71" s="154"/>
      <c r="B71" s="154"/>
      <c r="C71" s="27" t="s">
        <v>47</v>
      </c>
      <c r="D71" s="20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</row>
    <row r="72" spans="1:16" ht="28.5" customHeight="1" x14ac:dyDescent="0.25">
      <c r="A72" s="153" t="s">
        <v>36</v>
      </c>
      <c r="B72" s="153"/>
      <c r="C72" s="153"/>
      <c r="D72" s="153"/>
    </row>
    <row r="73" spans="1:16" ht="16.5" x14ac:dyDescent="0.25">
      <c r="B73" s="6"/>
      <c r="C73" s="7"/>
      <c r="D73" s="7"/>
    </row>
    <row r="74" spans="1:16" ht="16.5" x14ac:dyDescent="0.25">
      <c r="B74" s="6" t="s">
        <v>31</v>
      </c>
      <c r="C74" s="150"/>
      <c r="D74" s="150"/>
      <c r="E74" s="150"/>
      <c r="F74" s="139" t="s">
        <v>39</v>
      </c>
      <c r="G74" s="139"/>
      <c r="H74" s="139"/>
    </row>
    <row r="75" spans="1:16" ht="16.5" x14ac:dyDescent="0.25">
      <c r="B75" s="6"/>
      <c r="C75" s="152" t="s">
        <v>38</v>
      </c>
      <c r="D75" s="152"/>
      <c r="E75" s="152"/>
    </row>
    <row r="76" spans="1:16" ht="16.5" x14ac:dyDescent="0.25">
      <c r="B76" s="6" t="s">
        <v>55</v>
      </c>
      <c r="C76" s="150"/>
      <c r="D76" s="150"/>
      <c r="E76" s="150"/>
      <c r="F76" s="139" t="s">
        <v>39</v>
      </c>
      <c r="G76" s="139"/>
      <c r="H76" s="139"/>
    </row>
    <row r="77" spans="1:16" x14ac:dyDescent="0.25">
      <c r="C77" s="152" t="s">
        <v>38</v>
      </c>
      <c r="D77" s="152"/>
      <c r="E77" s="152"/>
    </row>
    <row r="78" spans="1:16" x14ac:dyDescent="0.25">
      <c r="A78" s="34"/>
      <c r="C78" s="40"/>
      <c r="D78" s="40"/>
      <c r="E78" s="40"/>
    </row>
    <row r="79" spans="1:16" ht="16.5" x14ac:dyDescent="0.25">
      <c r="A79" s="34"/>
      <c r="B79" s="6" t="s">
        <v>56</v>
      </c>
      <c r="C79" s="150"/>
      <c r="D79" s="150"/>
      <c r="E79" s="150"/>
      <c r="F79" s="139" t="s">
        <v>39</v>
      </c>
      <c r="G79" s="139"/>
      <c r="H79" s="139"/>
    </row>
    <row r="80" spans="1:16" ht="16.5" x14ac:dyDescent="0.25">
      <c r="A80" s="34"/>
      <c r="B80" s="6"/>
      <c r="C80" s="33"/>
      <c r="D80" s="33"/>
      <c r="E80" s="33"/>
      <c r="F80" s="32"/>
      <c r="G80" s="32"/>
      <c r="H80" s="32"/>
    </row>
    <row r="81" spans="2:8" ht="18" customHeight="1" x14ac:dyDescent="0.25">
      <c r="B81" s="6" t="s">
        <v>31</v>
      </c>
      <c r="C81" s="151"/>
      <c r="D81" s="151"/>
      <c r="E81" s="151"/>
      <c r="F81" s="139" t="s">
        <v>39</v>
      </c>
      <c r="G81" s="139"/>
      <c r="H81" s="139"/>
    </row>
    <row r="82" spans="2:8" ht="16.5" x14ac:dyDescent="0.25">
      <c r="B82" s="6" t="s">
        <v>32</v>
      </c>
      <c r="C82" s="152" t="s">
        <v>38</v>
      </c>
      <c r="D82" s="152"/>
      <c r="E82" s="152"/>
    </row>
    <row r="83" spans="2:8" ht="22.5" customHeight="1" x14ac:dyDescent="0.25"/>
  </sheetData>
  <mergeCells count="38">
    <mergeCell ref="F79:H79"/>
    <mergeCell ref="C82:E82"/>
    <mergeCell ref="A14:P14"/>
    <mergeCell ref="M8:P8"/>
    <mergeCell ref="M9:P9"/>
    <mergeCell ref="M10:P10"/>
    <mergeCell ref="M12:P12"/>
    <mergeCell ref="B21:B27"/>
    <mergeCell ref="A21:A27"/>
    <mergeCell ref="F74:H74"/>
    <mergeCell ref="F76:H76"/>
    <mergeCell ref="F81:H81"/>
    <mergeCell ref="A43:A49"/>
    <mergeCell ref="B50:B56"/>
    <mergeCell ref="A50:A56"/>
    <mergeCell ref="B57:B63"/>
    <mergeCell ref="A57:A63"/>
    <mergeCell ref="C74:E74"/>
    <mergeCell ref="A72:D72"/>
    <mergeCell ref="A65:B71"/>
    <mergeCell ref="B43:B49"/>
    <mergeCell ref="C76:E76"/>
    <mergeCell ref="C81:E81"/>
    <mergeCell ref="C75:E75"/>
    <mergeCell ref="C77:E77"/>
    <mergeCell ref="B28:B34"/>
    <mergeCell ref="C79:E79"/>
    <mergeCell ref="A28:A34"/>
    <mergeCell ref="B35:B41"/>
    <mergeCell ref="A35:A41"/>
    <mergeCell ref="A15:P15"/>
    <mergeCell ref="C18:C19"/>
    <mergeCell ref="D18:D19"/>
    <mergeCell ref="E18:P18"/>
    <mergeCell ref="O17:P17"/>
    <mergeCell ref="A16:P16"/>
    <mergeCell ref="A18:A19"/>
    <mergeCell ref="B18:B19"/>
  </mergeCells>
  <pageMargins left="0.11811023622047245" right="0" top="0.39370078740157483" bottom="0" header="0" footer="0"/>
  <pageSetup paperSize="9" scale="67" orientation="landscape" r:id="rId1"/>
  <rowBreaks count="3" manualBreakCount="3">
    <brk id="34" max="15" man="1"/>
    <brk id="63" max="15" man="1"/>
    <brk id="82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zoomScale="80" zoomScaleNormal="100" zoomScaleSheetLayoutView="80" workbookViewId="0">
      <selection activeCell="B27" sqref="B27"/>
    </sheetView>
  </sheetViews>
  <sheetFormatPr defaultRowHeight="15" x14ac:dyDescent="0.25"/>
  <cols>
    <col min="1" max="1" width="6.140625" style="2" customWidth="1"/>
    <col min="2" max="2" width="78.5703125" style="1" customWidth="1"/>
    <col min="3" max="3" width="49.42578125" style="1" customWidth="1"/>
    <col min="4" max="4" width="38.7109375" style="5" customWidth="1"/>
    <col min="5" max="5" width="35.85546875" style="5" customWidth="1"/>
    <col min="6" max="16384" width="9.140625" style="1"/>
  </cols>
  <sheetData>
    <row r="1" spans="1:5" ht="16.5" x14ac:dyDescent="0.25">
      <c r="E1" s="6" t="s">
        <v>51</v>
      </c>
    </row>
    <row r="2" spans="1:5" ht="16.5" x14ac:dyDescent="0.25">
      <c r="E2" s="6" t="s">
        <v>26</v>
      </c>
    </row>
    <row r="3" spans="1:5" ht="16.5" x14ac:dyDescent="0.25">
      <c r="E3" s="6" t="s">
        <v>27</v>
      </c>
    </row>
    <row r="4" spans="1:5" ht="16.5" x14ac:dyDescent="0.25">
      <c r="E4" s="6" t="s">
        <v>28</v>
      </c>
    </row>
    <row r="6" spans="1:5" ht="53.25" customHeight="1" x14ac:dyDescent="0.25">
      <c r="A6" s="140" t="s">
        <v>49</v>
      </c>
      <c r="B6" s="140"/>
      <c r="C6" s="140"/>
      <c r="D6" s="140"/>
      <c r="E6" s="140"/>
    </row>
    <row r="7" spans="1:5" x14ac:dyDescent="0.25">
      <c r="B7" s="141"/>
      <c r="C7" s="141"/>
      <c r="D7" s="141"/>
      <c r="E7" s="141"/>
    </row>
    <row r="8" spans="1:5" ht="28.5" customHeight="1" x14ac:dyDescent="0.25"/>
    <row r="9" spans="1:5" ht="30.75" customHeight="1" x14ac:dyDescent="0.25">
      <c r="A9" s="142" t="s">
        <v>0</v>
      </c>
      <c r="B9" s="142" t="s">
        <v>12</v>
      </c>
      <c r="C9" s="142" t="s">
        <v>52</v>
      </c>
      <c r="D9" s="142" t="s">
        <v>29</v>
      </c>
      <c r="E9" s="142"/>
    </row>
    <row r="10" spans="1:5" ht="75" x14ac:dyDescent="0.25">
      <c r="A10" s="142"/>
      <c r="B10" s="142"/>
      <c r="C10" s="142"/>
      <c r="D10" s="28" t="s">
        <v>30</v>
      </c>
      <c r="E10" s="28" t="s">
        <v>53</v>
      </c>
    </row>
    <row r="11" spans="1:5" s="3" customFormat="1" ht="21" customHeight="1" x14ac:dyDescent="0.2">
      <c r="A11" s="28">
        <v>1</v>
      </c>
      <c r="B11" s="28">
        <v>2</v>
      </c>
      <c r="C11" s="28">
        <v>3</v>
      </c>
      <c r="D11" s="28">
        <v>4</v>
      </c>
      <c r="E11" s="28">
        <v>5</v>
      </c>
    </row>
    <row r="12" spans="1:5" ht="30" customHeight="1" x14ac:dyDescent="0.25">
      <c r="A12" s="30" t="s">
        <v>2</v>
      </c>
      <c r="B12" s="31" t="s">
        <v>1</v>
      </c>
      <c r="C12" s="29"/>
      <c r="D12" s="28"/>
      <c r="E12" s="28"/>
    </row>
    <row r="13" spans="1:5" ht="18.75" x14ac:dyDescent="0.25">
      <c r="A13" s="28" t="s">
        <v>3</v>
      </c>
      <c r="B13" s="29" t="s">
        <v>25</v>
      </c>
      <c r="C13" s="29"/>
      <c r="D13" s="28"/>
      <c r="E13" s="28"/>
    </row>
    <row r="14" spans="1:5" ht="18.75" x14ac:dyDescent="0.25">
      <c r="A14" s="28" t="s">
        <v>4</v>
      </c>
      <c r="B14" s="29" t="s">
        <v>25</v>
      </c>
      <c r="C14" s="29"/>
      <c r="D14" s="28"/>
      <c r="E14" s="28"/>
    </row>
    <row r="15" spans="1:5" ht="18.75" x14ac:dyDescent="0.25">
      <c r="A15" s="28" t="s">
        <v>50</v>
      </c>
      <c r="B15" s="29"/>
      <c r="C15" s="29"/>
      <c r="D15" s="28"/>
      <c r="E15" s="28"/>
    </row>
    <row r="16" spans="1:5" ht="36" customHeight="1" x14ac:dyDescent="0.25">
      <c r="A16" s="30" t="s">
        <v>6</v>
      </c>
      <c r="B16" s="31" t="s">
        <v>1</v>
      </c>
      <c r="C16" s="29"/>
      <c r="D16" s="28"/>
      <c r="E16" s="28"/>
    </row>
    <row r="17" spans="1:8" ht="18.75" x14ac:dyDescent="0.25">
      <c r="A17" s="28" t="s">
        <v>7</v>
      </c>
      <c r="B17" s="29" t="s">
        <v>25</v>
      </c>
      <c r="C17" s="29"/>
      <c r="D17" s="28"/>
      <c r="E17" s="28"/>
    </row>
    <row r="18" spans="1:8" ht="18.75" x14ac:dyDescent="0.25">
      <c r="A18" s="28" t="s">
        <v>8</v>
      </c>
      <c r="B18" s="29" t="s">
        <v>25</v>
      </c>
      <c r="C18" s="29"/>
      <c r="D18" s="28"/>
      <c r="E18" s="28"/>
    </row>
    <row r="19" spans="1:8" ht="18.75" x14ac:dyDescent="0.25">
      <c r="A19" s="28" t="s">
        <v>50</v>
      </c>
      <c r="B19" s="29"/>
      <c r="C19" s="29"/>
      <c r="D19" s="28"/>
      <c r="E19" s="28"/>
    </row>
    <row r="20" spans="1:8" x14ac:dyDescent="0.25">
      <c r="B20" s="4"/>
    </row>
    <row r="21" spans="1:8" ht="16.5" x14ac:dyDescent="0.25">
      <c r="B21" s="6" t="s">
        <v>31</v>
      </c>
      <c r="C21" s="41"/>
      <c r="D21" s="41"/>
      <c r="E21" s="43" t="s">
        <v>39</v>
      </c>
      <c r="F21" s="43"/>
      <c r="G21" s="43"/>
    </row>
    <row r="22" spans="1:8" ht="16.5" x14ac:dyDescent="0.25">
      <c r="B22" s="6"/>
      <c r="C22" s="46" t="s">
        <v>38</v>
      </c>
      <c r="D22" s="42"/>
      <c r="E22" s="1"/>
    </row>
    <row r="23" spans="1:8" ht="16.5" x14ac:dyDescent="0.25">
      <c r="B23" s="6" t="s">
        <v>55</v>
      </c>
      <c r="C23" s="47"/>
      <c r="D23" s="41"/>
      <c r="E23" s="43" t="s">
        <v>39</v>
      </c>
      <c r="F23" s="43"/>
      <c r="G23" s="43"/>
    </row>
    <row r="24" spans="1:8" x14ac:dyDescent="0.25">
      <c r="A24" s="34"/>
      <c r="C24" s="46" t="s">
        <v>38</v>
      </c>
      <c r="D24" s="42"/>
      <c r="E24" s="1"/>
    </row>
    <row r="25" spans="1:8" x14ac:dyDescent="0.25">
      <c r="C25" s="48"/>
      <c r="D25" s="40"/>
      <c r="E25" s="1"/>
    </row>
    <row r="26" spans="1:8" ht="16.5" x14ac:dyDescent="0.25">
      <c r="B26" s="6" t="s">
        <v>56</v>
      </c>
      <c r="C26" s="47"/>
      <c r="D26" s="41"/>
      <c r="E26" s="43" t="s">
        <v>39</v>
      </c>
      <c r="F26" s="43"/>
      <c r="G26" s="43"/>
    </row>
    <row r="27" spans="1:8" ht="16.5" x14ac:dyDescent="0.25">
      <c r="B27" s="6"/>
      <c r="C27" s="49"/>
      <c r="D27" s="45"/>
      <c r="E27" s="43"/>
      <c r="F27" s="32"/>
      <c r="G27" s="32"/>
      <c r="H27" s="32"/>
    </row>
    <row r="28" spans="1:8" ht="16.5" x14ac:dyDescent="0.25">
      <c r="B28" s="6" t="s">
        <v>31</v>
      </c>
      <c r="C28" s="50"/>
      <c r="D28" s="44"/>
      <c r="E28" s="43" t="s">
        <v>39</v>
      </c>
      <c r="F28" s="139"/>
      <c r="G28" s="139"/>
      <c r="H28" s="139"/>
    </row>
    <row r="29" spans="1:8" x14ac:dyDescent="0.25">
      <c r="C29" s="46" t="s">
        <v>38</v>
      </c>
      <c r="D29" s="42"/>
      <c r="E29" s="43"/>
    </row>
    <row r="30" spans="1:8" ht="16.5" x14ac:dyDescent="0.25">
      <c r="B30" s="6" t="s">
        <v>32</v>
      </c>
      <c r="E30" s="43"/>
    </row>
  </sheetData>
  <mergeCells count="7">
    <mergeCell ref="F28:H28"/>
    <mergeCell ref="A6:E6"/>
    <mergeCell ref="B7:E7"/>
    <mergeCell ref="A9:A10"/>
    <mergeCell ref="B9:B10"/>
    <mergeCell ref="C9:C10"/>
    <mergeCell ref="D9:E9"/>
  </mergeCells>
  <pageMargins left="0.70866141732283472" right="0.70866141732283472" top="0.74803149606299213" bottom="0" header="0" footer="0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tabSelected="1" view="pageBreakPreview" zoomScaleNormal="84" zoomScaleSheetLayoutView="100" workbookViewId="0">
      <selection activeCell="I28" sqref="I28"/>
    </sheetView>
  </sheetViews>
  <sheetFormatPr defaultRowHeight="15" x14ac:dyDescent="0.25"/>
  <cols>
    <col min="1" max="1" width="4.42578125" customWidth="1"/>
    <col min="2" max="2" width="35.85546875" customWidth="1"/>
    <col min="3" max="3" width="28.42578125" customWidth="1"/>
    <col min="4" max="4" width="15.85546875" customWidth="1"/>
    <col min="5" max="5" width="16" customWidth="1"/>
    <col min="6" max="6" width="11.28515625" customWidth="1"/>
    <col min="7" max="7" width="11.42578125" customWidth="1"/>
    <col min="8" max="8" width="14" customWidth="1"/>
    <col min="9" max="9" width="12.28515625" style="77" customWidth="1"/>
    <col min="10" max="10" width="14.7109375" customWidth="1"/>
    <col min="11" max="11" width="13" customWidth="1"/>
    <col min="12" max="12" width="13.5703125" customWidth="1"/>
    <col min="13" max="13" width="15.28515625" style="71" customWidth="1"/>
    <col min="14" max="14" width="13" customWidth="1"/>
    <col min="15" max="15" width="14.140625" style="77" customWidth="1"/>
    <col min="16" max="16" width="13.140625" customWidth="1"/>
    <col min="17" max="17" width="13.42578125" customWidth="1"/>
    <col min="23" max="23" width="28.85546875" customWidth="1"/>
  </cols>
  <sheetData>
    <row r="1" spans="1:17" ht="15" customHeight="1" x14ac:dyDescent="0.25">
      <c r="A1" s="63"/>
      <c r="B1" s="1"/>
      <c r="C1" s="1"/>
      <c r="D1" s="1"/>
      <c r="E1" s="1"/>
      <c r="F1" s="6"/>
      <c r="G1" s="1"/>
      <c r="H1" s="1"/>
      <c r="I1" s="73"/>
      <c r="J1" s="1"/>
      <c r="K1" s="1"/>
      <c r="L1" s="1"/>
      <c r="M1" s="6"/>
      <c r="N1" s="1"/>
      <c r="O1" s="76"/>
      <c r="P1" s="61"/>
      <c r="Q1" s="1"/>
    </row>
    <row r="2" spans="1:17" ht="16.5" x14ac:dyDescent="0.25">
      <c r="A2" s="63"/>
      <c r="B2" s="1"/>
      <c r="C2" s="1"/>
      <c r="D2" s="1"/>
      <c r="E2" s="1"/>
      <c r="F2" s="1"/>
      <c r="G2" s="6"/>
      <c r="H2" s="1"/>
      <c r="I2" s="73"/>
      <c r="J2" s="1"/>
      <c r="K2" s="1"/>
      <c r="L2" s="1"/>
      <c r="M2" s="164" t="s">
        <v>45</v>
      </c>
      <c r="N2" s="164"/>
      <c r="O2" s="164"/>
      <c r="P2" s="164"/>
      <c r="Q2" s="164"/>
    </row>
    <row r="3" spans="1:17" ht="16.5" x14ac:dyDescent="0.25">
      <c r="A3" s="63"/>
      <c r="B3" s="1"/>
      <c r="C3" s="1"/>
      <c r="D3" s="1"/>
      <c r="E3" s="1"/>
      <c r="F3" s="1"/>
      <c r="G3" s="6"/>
      <c r="H3" s="1"/>
      <c r="I3" s="73"/>
      <c r="J3" s="1"/>
      <c r="K3" s="1"/>
      <c r="L3" s="1"/>
      <c r="M3" s="163" t="s">
        <v>67</v>
      </c>
      <c r="N3" s="163"/>
      <c r="O3" s="163"/>
      <c r="P3" s="163"/>
      <c r="Q3" s="163"/>
    </row>
    <row r="4" spans="1:17" ht="16.5" x14ac:dyDescent="0.25">
      <c r="A4" s="63"/>
      <c r="B4" s="1"/>
      <c r="C4" s="1"/>
      <c r="D4" s="1"/>
      <c r="E4" s="1"/>
      <c r="F4" s="1"/>
      <c r="G4" s="6"/>
      <c r="H4" s="1"/>
      <c r="I4" s="73"/>
      <c r="J4" s="1"/>
      <c r="K4" s="1"/>
      <c r="L4" s="1"/>
      <c r="M4" s="165" t="s">
        <v>65</v>
      </c>
      <c r="N4" s="165"/>
      <c r="O4" s="165"/>
      <c r="P4" s="165"/>
      <c r="Q4" s="165"/>
    </row>
    <row r="5" spans="1:17" ht="11.25" customHeight="1" x14ac:dyDescent="0.25">
      <c r="A5" s="63"/>
      <c r="B5" s="1"/>
      <c r="C5" s="1"/>
      <c r="D5" s="1"/>
      <c r="E5" s="1"/>
      <c r="F5" s="1"/>
      <c r="G5" s="6"/>
      <c r="H5" s="1"/>
      <c r="I5" s="73"/>
      <c r="J5" s="1"/>
      <c r="K5" s="1"/>
      <c r="L5" s="1"/>
      <c r="M5" s="166" t="s">
        <v>57</v>
      </c>
      <c r="N5" s="166"/>
      <c r="O5" s="166"/>
      <c r="P5" s="166"/>
      <c r="Q5" s="166"/>
    </row>
    <row r="6" spans="1:17" ht="16.5" hidden="1" x14ac:dyDescent="0.25">
      <c r="A6" s="63"/>
      <c r="B6" s="1"/>
      <c r="C6" s="1"/>
      <c r="D6" s="1"/>
      <c r="E6" s="1"/>
      <c r="F6" s="1"/>
      <c r="G6" s="6"/>
      <c r="H6" s="1"/>
      <c r="I6" s="73"/>
      <c r="J6" s="1"/>
      <c r="K6" s="1"/>
      <c r="L6" s="1"/>
      <c r="M6" s="167" t="s">
        <v>68</v>
      </c>
      <c r="N6" s="167"/>
      <c r="O6" s="167"/>
      <c r="P6" s="167"/>
      <c r="Q6" s="167"/>
    </row>
    <row r="7" spans="1:17" ht="16.5" hidden="1" x14ac:dyDescent="0.25">
      <c r="A7" s="63"/>
      <c r="B7" s="1"/>
      <c r="C7" s="1"/>
      <c r="D7" s="1"/>
      <c r="E7" s="1"/>
      <c r="F7" s="1"/>
      <c r="G7" s="6"/>
      <c r="H7" s="1"/>
      <c r="I7" s="73"/>
      <c r="J7" s="1"/>
      <c r="K7" s="1"/>
      <c r="L7" s="1"/>
      <c r="M7" s="163" t="s">
        <v>66</v>
      </c>
      <c r="N7" s="163"/>
      <c r="O7" s="163"/>
      <c r="P7" s="163"/>
      <c r="Q7" s="163"/>
    </row>
    <row r="8" spans="1:17" ht="3.75" hidden="1" customHeight="1" x14ac:dyDescent="0.25">
      <c r="A8" s="63"/>
      <c r="B8" s="1"/>
      <c r="C8" s="1"/>
      <c r="D8" s="1"/>
      <c r="E8" s="1"/>
      <c r="F8" s="1"/>
      <c r="G8" s="6"/>
      <c r="H8" s="1"/>
      <c r="I8" s="73"/>
      <c r="J8" s="1"/>
      <c r="K8" s="1"/>
      <c r="L8" s="1"/>
      <c r="M8" s="168" t="s">
        <v>58</v>
      </c>
      <c r="N8" s="168"/>
      <c r="O8" s="168"/>
      <c r="P8" s="168"/>
      <c r="Q8" s="168"/>
    </row>
    <row r="9" spans="1:17" ht="16.5" x14ac:dyDescent="0.25">
      <c r="A9" s="63"/>
      <c r="B9" s="1"/>
      <c r="C9" s="1"/>
      <c r="D9" s="1"/>
      <c r="E9" s="1"/>
      <c r="F9" s="1"/>
      <c r="G9" s="6"/>
      <c r="H9" s="1"/>
      <c r="I9" s="73"/>
      <c r="J9" s="1"/>
      <c r="K9" s="1"/>
      <c r="L9" s="1"/>
      <c r="M9" s="169"/>
      <c r="N9" s="169"/>
      <c r="O9" s="169"/>
      <c r="P9" s="169"/>
      <c r="Q9" s="169"/>
    </row>
    <row r="10" spans="1:17" ht="16.5" x14ac:dyDescent="0.25">
      <c r="A10" s="63"/>
      <c r="B10" s="1"/>
      <c r="C10" s="1"/>
      <c r="D10" s="1"/>
      <c r="E10" s="1"/>
      <c r="F10" s="1"/>
      <c r="G10" s="6"/>
      <c r="H10" s="1"/>
      <c r="I10" s="73"/>
      <c r="J10" s="1"/>
      <c r="K10" s="1"/>
      <c r="L10" s="1"/>
      <c r="M10" s="170" t="s">
        <v>86</v>
      </c>
      <c r="N10" s="170"/>
      <c r="O10" s="170"/>
      <c r="P10" s="170"/>
      <c r="Q10" s="170"/>
    </row>
    <row r="11" spans="1:17" ht="16.5" x14ac:dyDescent="0.25">
      <c r="A11" s="63"/>
      <c r="B11" s="1"/>
      <c r="C11" s="1"/>
      <c r="D11" s="1"/>
      <c r="E11" s="1"/>
      <c r="F11" s="1"/>
      <c r="G11" s="6"/>
      <c r="H11" s="1"/>
      <c r="I11" s="73"/>
      <c r="J11" s="1"/>
      <c r="K11" s="1"/>
      <c r="L11" s="1"/>
      <c r="M11" s="65"/>
      <c r="N11" s="61"/>
      <c r="O11" s="76"/>
      <c r="P11" s="61"/>
      <c r="Q11" s="61"/>
    </row>
    <row r="12" spans="1:17" x14ac:dyDescent="0.25">
      <c r="A12" s="141" t="s">
        <v>41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7" x14ac:dyDescent="0.25">
      <c r="A13" s="147" t="s">
        <v>87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5">
      <c r="A14" s="63"/>
      <c r="B14" s="1"/>
      <c r="C14" s="1"/>
      <c r="D14" s="1"/>
      <c r="E14" s="1"/>
      <c r="F14" s="1"/>
      <c r="G14" s="1"/>
      <c r="H14" s="1"/>
      <c r="I14" s="73"/>
      <c r="J14" s="1"/>
      <c r="K14" s="1"/>
      <c r="L14" s="1"/>
      <c r="M14" s="65"/>
      <c r="N14" s="1"/>
      <c r="O14" s="73"/>
      <c r="P14" s="149" t="s">
        <v>43</v>
      </c>
      <c r="Q14" s="149"/>
    </row>
    <row r="15" spans="1:17" ht="26.25" customHeight="1" x14ac:dyDescent="0.25">
      <c r="A15" s="143" t="s">
        <v>0</v>
      </c>
      <c r="B15" s="143" t="s">
        <v>88</v>
      </c>
      <c r="C15" s="158" t="s">
        <v>64</v>
      </c>
      <c r="D15" s="143" t="s">
        <v>34</v>
      </c>
      <c r="E15" s="143" t="s">
        <v>37</v>
      </c>
      <c r="F15" s="143" t="s">
        <v>44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 ht="73.5" customHeight="1" x14ac:dyDescent="0.25">
      <c r="A16" s="143"/>
      <c r="B16" s="143"/>
      <c r="C16" s="162"/>
      <c r="D16" s="143"/>
      <c r="E16" s="143"/>
      <c r="F16" s="62" t="s">
        <v>13</v>
      </c>
      <c r="G16" s="62" t="s">
        <v>14</v>
      </c>
      <c r="H16" s="62" t="s">
        <v>15</v>
      </c>
      <c r="I16" s="72" t="s">
        <v>16</v>
      </c>
      <c r="J16" s="62" t="s">
        <v>17</v>
      </c>
      <c r="K16" s="62" t="s">
        <v>18</v>
      </c>
      <c r="L16" s="62" t="s">
        <v>19</v>
      </c>
      <c r="M16" s="66" t="s">
        <v>20</v>
      </c>
      <c r="N16" s="62" t="s">
        <v>21</v>
      </c>
      <c r="O16" s="84" t="s">
        <v>22</v>
      </c>
      <c r="P16" s="62" t="s">
        <v>23</v>
      </c>
      <c r="Q16" s="62" t="s">
        <v>24</v>
      </c>
    </row>
    <row r="17" spans="1:17" x14ac:dyDescent="0.25">
      <c r="A17" s="8">
        <v>1</v>
      </c>
      <c r="B17" s="8">
        <v>2</v>
      </c>
      <c r="C17" s="8">
        <v>3</v>
      </c>
      <c r="D17" s="8">
        <v>4</v>
      </c>
      <c r="E17" s="12">
        <v>5</v>
      </c>
      <c r="F17" s="8">
        <v>6</v>
      </c>
      <c r="G17" s="8">
        <v>7</v>
      </c>
      <c r="H17" s="8">
        <v>8</v>
      </c>
      <c r="I17" s="74">
        <v>9</v>
      </c>
      <c r="J17" s="8">
        <v>10</v>
      </c>
      <c r="K17" s="8">
        <v>11</v>
      </c>
      <c r="L17" s="8">
        <v>12</v>
      </c>
      <c r="M17" s="67">
        <v>13</v>
      </c>
      <c r="N17" s="8">
        <v>14</v>
      </c>
      <c r="O17" s="74">
        <v>15</v>
      </c>
      <c r="P17" s="8">
        <v>16</v>
      </c>
      <c r="Q17" s="8">
        <v>17</v>
      </c>
    </row>
    <row r="18" spans="1:17" ht="19.5" customHeight="1" x14ac:dyDescent="0.25">
      <c r="A18" s="171" t="s">
        <v>2</v>
      </c>
      <c r="B18" s="171" t="s">
        <v>71</v>
      </c>
      <c r="C18" s="171" t="s">
        <v>73</v>
      </c>
      <c r="D18" s="51" t="s">
        <v>35</v>
      </c>
      <c r="E18" s="78">
        <f>E19+E20+E21+E22+E23+E24</f>
        <v>3691.5320000000002</v>
      </c>
      <c r="F18" s="52">
        <f t="shared" ref="F18:J18" si="0">F19+F20+F21+F22+F24</f>
        <v>0</v>
      </c>
      <c r="G18" s="78">
        <f t="shared" si="0"/>
        <v>10</v>
      </c>
      <c r="H18" s="78">
        <f t="shared" si="0"/>
        <v>60</v>
      </c>
      <c r="I18" s="78">
        <f t="shared" ref="I18" si="1">I25+I32</f>
        <v>311.536</v>
      </c>
      <c r="J18" s="92">
        <f t="shared" si="0"/>
        <v>337</v>
      </c>
      <c r="K18" s="92">
        <f t="shared" ref="K18:Q18" si="2">K25+K32</f>
        <v>204</v>
      </c>
      <c r="L18" s="92">
        <f t="shared" si="2"/>
        <v>2196.4960000000001</v>
      </c>
      <c r="M18" s="104">
        <f t="shared" si="2"/>
        <v>572.5</v>
      </c>
      <c r="N18" s="52">
        <f t="shared" si="2"/>
        <v>0</v>
      </c>
      <c r="O18" s="52">
        <f t="shared" si="2"/>
        <v>0</v>
      </c>
      <c r="P18" s="52">
        <f t="shared" si="2"/>
        <v>0</v>
      </c>
      <c r="Q18" s="52">
        <f t="shared" si="2"/>
        <v>0</v>
      </c>
    </row>
    <row r="19" spans="1:17" x14ac:dyDescent="0.25">
      <c r="A19" s="172"/>
      <c r="B19" s="172"/>
      <c r="C19" s="172"/>
      <c r="D19" s="53" t="s">
        <v>9</v>
      </c>
      <c r="E19" s="52">
        <f t="shared" ref="E19:E23" si="3">F19+G19+H19+I19+J19+K19+L19+M19+N19+O19+P19+Q19</f>
        <v>0</v>
      </c>
      <c r="F19" s="54">
        <f t="shared" ref="F19:Q24" si="4">F26+F33</f>
        <v>0</v>
      </c>
      <c r="G19" s="54">
        <f t="shared" si="4"/>
        <v>0</v>
      </c>
      <c r="H19" s="54">
        <f t="shared" si="4"/>
        <v>0</v>
      </c>
      <c r="I19" s="54">
        <f t="shared" si="4"/>
        <v>0</v>
      </c>
      <c r="J19" s="54">
        <f t="shared" si="4"/>
        <v>0</v>
      </c>
      <c r="K19" s="54">
        <f t="shared" si="4"/>
        <v>0</v>
      </c>
      <c r="L19" s="54">
        <f t="shared" si="4"/>
        <v>0</v>
      </c>
      <c r="M19" s="69">
        <f t="shared" si="4"/>
        <v>0</v>
      </c>
      <c r="N19" s="54">
        <f t="shared" si="4"/>
        <v>0</v>
      </c>
      <c r="O19" s="54">
        <f t="shared" si="4"/>
        <v>0</v>
      </c>
      <c r="P19" s="54">
        <f t="shared" si="4"/>
        <v>0</v>
      </c>
      <c r="Q19" s="54">
        <f t="shared" si="4"/>
        <v>0</v>
      </c>
    </row>
    <row r="20" spans="1:17" x14ac:dyDescent="0.25">
      <c r="A20" s="172"/>
      <c r="B20" s="172"/>
      <c r="C20" s="172"/>
      <c r="D20" s="53" t="s">
        <v>10</v>
      </c>
      <c r="E20" s="52">
        <f t="shared" si="3"/>
        <v>0</v>
      </c>
      <c r="F20" s="54">
        <f t="shared" si="4"/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69">
        <f t="shared" si="4"/>
        <v>0</v>
      </c>
      <c r="N20" s="54">
        <f t="shared" si="4"/>
        <v>0</v>
      </c>
      <c r="O20" s="54">
        <f t="shared" si="4"/>
        <v>0</v>
      </c>
      <c r="P20" s="54">
        <f t="shared" si="4"/>
        <v>0</v>
      </c>
      <c r="Q20" s="54">
        <f t="shared" si="4"/>
        <v>0</v>
      </c>
    </row>
    <row r="21" spans="1:17" x14ac:dyDescent="0.25">
      <c r="A21" s="172"/>
      <c r="B21" s="172"/>
      <c r="C21" s="172"/>
      <c r="D21" s="64" t="s">
        <v>11</v>
      </c>
      <c r="E21" s="78">
        <f t="shared" si="3"/>
        <v>3691.5320000000002</v>
      </c>
      <c r="F21" s="54">
        <f t="shared" si="4"/>
        <v>0</v>
      </c>
      <c r="G21" s="79">
        <f t="shared" si="4"/>
        <v>10</v>
      </c>
      <c r="H21" s="79">
        <f t="shared" si="4"/>
        <v>60</v>
      </c>
      <c r="I21" s="79">
        <f t="shared" si="4"/>
        <v>311.536</v>
      </c>
      <c r="J21" s="79">
        <f t="shared" si="4"/>
        <v>337</v>
      </c>
      <c r="K21" s="93">
        <f t="shared" si="4"/>
        <v>204</v>
      </c>
      <c r="L21" s="93">
        <f t="shared" si="4"/>
        <v>2196.4960000000001</v>
      </c>
      <c r="M21" s="93">
        <f t="shared" si="4"/>
        <v>572.5</v>
      </c>
      <c r="N21" s="54">
        <f t="shared" si="4"/>
        <v>0</v>
      </c>
      <c r="O21" s="54">
        <f t="shared" si="4"/>
        <v>0</v>
      </c>
      <c r="P21" s="54">
        <f t="shared" si="4"/>
        <v>0</v>
      </c>
      <c r="Q21" s="54">
        <f t="shared" si="4"/>
        <v>0</v>
      </c>
    </row>
    <row r="22" spans="1:17" ht="63" customHeight="1" x14ac:dyDescent="0.25">
      <c r="A22" s="172"/>
      <c r="B22" s="174"/>
      <c r="C22" s="172"/>
      <c r="D22" s="56" t="s">
        <v>48</v>
      </c>
      <c r="E22" s="52">
        <f t="shared" si="3"/>
        <v>0</v>
      </c>
      <c r="F22" s="54">
        <f t="shared" si="4"/>
        <v>0</v>
      </c>
      <c r="G22" s="54">
        <f t="shared" si="4"/>
        <v>0</v>
      </c>
      <c r="H22" s="54">
        <f t="shared" si="4"/>
        <v>0</v>
      </c>
      <c r="I22" s="54">
        <f t="shared" si="4"/>
        <v>0</v>
      </c>
      <c r="J22" s="54">
        <f t="shared" si="4"/>
        <v>0</v>
      </c>
      <c r="K22" s="54">
        <f t="shared" si="4"/>
        <v>0</v>
      </c>
      <c r="L22" s="54">
        <f t="shared" si="4"/>
        <v>0</v>
      </c>
      <c r="M22" s="69">
        <f t="shared" si="4"/>
        <v>0</v>
      </c>
      <c r="N22" s="54">
        <f t="shared" si="4"/>
        <v>0</v>
      </c>
      <c r="O22" s="54">
        <f t="shared" si="4"/>
        <v>0</v>
      </c>
      <c r="P22" s="54">
        <f t="shared" si="4"/>
        <v>0</v>
      </c>
      <c r="Q22" s="54">
        <f t="shared" si="4"/>
        <v>0</v>
      </c>
    </row>
    <row r="23" spans="1:17" ht="33.75" customHeight="1" x14ac:dyDescent="0.25">
      <c r="A23" s="172"/>
      <c r="B23" s="174"/>
      <c r="C23" s="172"/>
      <c r="D23" s="56" t="s">
        <v>94</v>
      </c>
      <c r="E23" s="52">
        <f t="shared" si="3"/>
        <v>0</v>
      </c>
      <c r="F23" s="54">
        <f t="shared" si="4"/>
        <v>0</v>
      </c>
      <c r="G23" s="54">
        <f t="shared" si="4"/>
        <v>0</v>
      </c>
      <c r="H23" s="54">
        <f t="shared" si="4"/>
        <v>0</v>
      </c>
      <c r="I23" s="54">
        <f t="shared" si="4"/>
        <v>0</v>
      </c>
      <c r="J23" s="54">
        <f t="shared" si="4"/>
        <v>0</v>
      </c>
      <c r="K23" s="54">
        <f t="shared" si="4"/>
        <v>0</v>
      </c>
      <c r="L23" s="54">
        <f t="shared" si="4"/>
        <v>0</v>
      </c>
      <c r="M23" s="69">
        <f t="shared" si="4"/>
        <v>0</v>
      </c>
      <c r="N23" s="54">
        <f t="shared" si="4"/>
        <v>0</v>
      </c>
      <c r="O23" s="54">
        <f t="shared" si="4"/>
        <v>0</v>
      </c>
      <c r="P23" s="54">
        <f t="shared" si="4"/>
        <v>0</v>
      </c>
      <c r="Q23" s="54">
        <f t="shared" si="4"/>
        <v>0</v>
      </c>
    </row>
    <row r="24" spans="1:17" ht="26.25" customHeight="1" x14ac:dyDescent="0.25">
      <c r="A24" s="173"/>
      <c r="B24" s="175"/>
      <c r="C24" s="173"/>
      <c r="D24" s="56" t="s">
        <v>93</v>
      </c>
      <c r="E24" s="87">
        <f>F24+G24+H24+I24+J24+K24+L24+M24+N24+O24+P24+Q24</f>
        <v>0</v>
      </c>
      <c r="F24" s="54">
        <f>F31+F38</f>
        <v>0</v>
      </c>
      <c r="G24" s="54">
        <f t="shared" si="4"/>
        <v>0</v>
      </c>
      <c r="H24" s="54">
        <f t="shared" si="4"/>
        <v>0</v>
      </c>
      <c r="I24" s="54">
        <f t="shared" si="4"/>
        <v>0</v>
      </c>
      <c r="J24" s="54"/>
      <c r="K24" s="54">
        <f t="shared" si="4"/>
        <v>0</v>
      </c>
      <c r="L24" s="54">
        <f t="shared" si="4"/>
        <v>0</v>
      </c>
      <c r="M24" s="69">
        <f t="shared" si="4"/>
        <v>0</v>
      </c>
      <c r="N24" s="54">
        <f t="shared" si="4"/>
        <v>0</v>
      </c>
      <c r="O24" s="88">
        <f t="shared" si="4"/>
        <v>0</v>
      </c>
      <c r="P24" s="88">
        <f t="shared" si="4"/>
        <v>0</v>
      </c>
      <c r="Q24" s="88">
        <f t="shared" si="4"/>
        <v>0</v>
      </c>
    </row>
    <row r="25" spans="1:17" ht="29.25" customHeight="1" x14ac:dyDescent="0.25">
      <c r="A25" s="171" t="s">
        <v>3</v>
      </c>
      <c r="B25" s="176" t="s">
        <v>78</v>
      </c>
      <c r="C25" s="171" t="s">
        <v>96</v>
      </c>
      <c r="D25" s="51" t="s">
        <v>35</v>
      </c>
      <c r="E25" s="80">
        <f>E26+E27+E28+E29+E30+E31</f>
        <v>3691.5320000000002</v>
      </c>
      <c r="F25" s="57">
        <f t="shared" ref="F25:Q25" si="5">F26+F27+F28+F29+F30+F31</f>
        <v>0</v>
      </c>
      <c r="G25" s="80">
        <f t="shared" si="5"/>
        <v>10</v>
      </c>
      <c r="H25" s="80">
        <f t="shared" si="5"/>
        <v>60</v>
      </c>
      <c r="I25" s="80">
        <f t="shared" si="5"/>
        <v>311.536</v>
      </c>
      <c r="J25" s="80">
        <f t="shared" si="5"/>
        <v>337</v>
      </c>
      <c r="K25" s="80">
        <f t="shared" si="5"/>
        <v>204</v>
      </c>
      <c r="L25" s="80">
        <f t="shared" si="5"/>
        <v>2196.4960000000001</v>
      </c>
      <c r="M25" s="103">
        <f t="shared" si="5"/>
        <v>572.5</v>
      </c>
      <c r="N25" s="57">
        <f t="shared" si="5"/>
        <v>0</v>
      </c>
      <c r="O25" s="57">
        <f t="shared" si="5"/>
        <v>0</v>
      </c>
      <c r="P25" s="57">
        <f t="shared" si="5"/>
        <v>0</v>
      </c>
      <c r="Q25" s="57">
        <f t="shared" si="5"/>
        <v>0</v>
      </c>
    </row>
    <row r="26" spans="1:17" x14ac:dyDescent="0.25">
      <c r="A26" s="172"/>
      <c r="B26" s="177"/>
      <c r="C26" s="172"/>
      <c r="D26" s="53" t="s">
        <v>9</v>
      </c>
      <c r="E26" s="54">
        <f t="shared" ref="E26:E30" si="6">F26+G26+H26+I26+J26+K26+L26+M26+N26+O26+P26+Q26</f>
        <v>0</v>
      </c>
      <c r="F26" s="55"/>
      <c r="G26" s="55"/>
      <c r="H26" s="55"/>
      <c r="I26" s="55"/>
      <c r="J26" s="55"/>
      <c r="K26" s="55"/>
      <c r="L26" s="55"/>
      <c r="M26" s="58"/>
      <c r="N26" s="55"/>
      <c r="O26" s="55"/>
      <c r="P26" s="55"/>
      <c r="Q26" s="55"/>
    </row>
    <row r="27" spans="1:17" x14ac:dyDescent="0.25">
      <c r="A27" s="172"/>
      <c r="B27" s="177"/>
      <c r="C27" s="172"/>
      <c r="D27" s="53" t="s">
        <v>10</v>
      </c>
      <c r="E27" s="54">
        <f t="shared" si="6"/>
        <v>0</v>
      </c>
      <c r="F27" s="55"/>
      <c r="G27" s="55"/>
      <c r="H27" s="55"/>
      <c r="I27" s="55"/>
      <c r="J27" s="55"/>
      <c r="K27" s="55"/>
      <c r="L27" s="55"/>
      <c r="M27" s="58"/>
      <c r="N27" s="55"/>
      <c r="O27" s="55"/>
      <c r="P27" s="55"/>
      <c r="Q27" s="55"/>
    </row>
    <row r="28" spans="1:17" x14ac:dyDescent="0.25">
      <c r="A28" s="172"/>
      <c r="B28" s="177"/>
      <c r="C28" s="172"/>
      <c r="D28" s="53" t="s">
        <v>11</v>
      </c>
      <c r="E28" s="79">
        <f t="shared" si="6"/>
        <v>3691.5320000000002</v>
      </c>
      <c r="F28" s="55"/>
      <c r="G28" s="94">
        <v>10</v>
      </c>
      <c r="H28" s="94">
        <v>60</v>
      </c>
      <c r="I28" s="95">
        <f>62.52+249.016</f>
        <v>311.536</v>
      </c>
      <c r="J28" s="94">
        <v>337</v>
      </c>
      <c r="K28" s="101">
        <v>204</v>
      </c>
      <c r="L28" s="101">
        <f>42.5+2153.996</f>
        <v>2196.4960000000001</v>
      </c>
      <c r="M28" s="102">
        <f>552.5+20</f>
        <v>572.5</v>
      </c>
      <c r="N28" s="81"/>
      <c r="O28" s="81"/>
      <c r="P28" s="81"/>
      <c r="Q28" s="55"/>
    </row>
    <row r="29" spans="1:17" ht="61.5" customHeight="1" x14ac:dyDescent="0.25">
      <c r="A29" s="172"/>
      <c r="B29" s="177"/>
      <c r="C29" s="172"/>
      <c r="D29" s="56" t="s">
        <v>48</v>
      </c>
      <c r="E29" s="54">
        <f t="shared" si="6"/>
        <v>0</v>
      </c>
      <c r="F29" s="54">
        <f t="shared" ref="F29:F30" si="7">G29+H29+I29+J29+K29+L29+M29+N29+O29+P29+Q29+R29</f>
        <v>0</v>
      </c>
      <c r="G29" s="54">
        <f t="shared" ref="G29:G30" si="8">H29+I29+J29+K29+L29+M29+N29+O29+P29+Q29+R29+S29</f>
        <v>0</v>
      </c>
      <c r="H29" s="54">
        <f t="shared" ref="H29:H30" si="9">I29+J29+K29+L29+M29+N29+O29+P29+Q29+R29+S29+T29</f>
        <v>0</v>
      </c>
      <c r="I29" s="54">
        <f t="shared" ref="I29:I30" si="10">J29+K29+L29+M29+N29+O29+P29+Q29+R29+S29+T29+U29</f>
        <v>0</v>
      </c>
      <c r="J29" s="54">
        <f t="shared" ref="J29:J30" si="11">K29+L29+M29+N29+O29+P29+Q29+R29+S29+T29+U29+V29</f>
        <v>0</v>
      </c>
      <c r="K29" s="54">
        <f t="shared" ref="K29:K30" si="12">L29+M29+N29+O29+P29+Q29+R29+S29+T29+U29+V29+W29</f>
        <v>0</v>
      </c>
      <c r="L29" s="54">
        <f t="shared" ref="L29:L30" si="13">M29+N29+O29+P29+Q29+R29+S29+T29+U29+V29+W29+X29</f>
        <v>0</v>
      </c>
      <c r="M29" s="54">
        <f t="shared" ref="M29:M30" si="14">N29+O29+P29+Q29+R29+S29+T29+U29+V29+W29+X29+Y29</f>
        <v>0</v>
      </c>
      <c r="N29" s="54">
        <f t="shared" ref="N29:N30" si="15">O29+P29+Q29+R29+S29+T29+U29+V29+W29+X29+Y29+Z29</f>
        <v>0</v>
      </c>
      <c r="O29" s="54">
        <f t="shared" ref="O29:O30" si="16">P29+Q29+R29+S29+T29+U29+V29+W29+X29+Y29+Z29+AA29</f>
        <v>0</v>
      </c>
      <c r="P29" s="54">
        <f t="shared" ref="P29:P30" si="17">Q29+R29+S29+T29+U29+V29+W29+X29+Y29+Z29+AA29+AB29</f>
        <v>0</v>
      </c>
      <c r="Q29" s="54">
        <f t="shared" ref="Q29:Q30" si="18">R29+S29+T29+U29+V29+W29+X29+Y29+Z29+AA29+AB29+AC29</f>
        <v>0</v>
      </c>
    </row>
    <row r="30" spans="1:17" ht="52.5" customHeight="1" x14ac:dyDescent="0.25">
      <c r="A30" s="172"/>
      <c r="B30" s="177"/>
      <c r="C30" s="172"/>
      <c r="D30" s="56" t="s">
        <v>94</v>
      </c>
      <c r="E30" s="54">
        <f t="shared" si="6"/>
        <v>0</v>
      </c>
      <c r="F30" s="54">
        <f t="shared" si="7"/>
        <v>0</v>
      </c>
      <c r="G30" s="54">
        <f t="shared" si="8"/>
        <v>0</v>
      </c>
      <c r="H30" s="54">
        <f t="shared" si="9"/>
        <v>0</v>
      </c>
      <c r="I30" s="54">
        <f t="shared" si="10"/>
        <v>0</v>
      </c>
      <c r="J30" s="54">
        <f t="shared" si="11"/>
        <v>0</v>
      </c>
      <c r="K30" s="54">
        <f t="shared" si="12"/>
        <v>0</v>
      </c>
      <c r="L30" s="54">
        <f t="shared" si="13"/>
        <v>0</v>
      </c>
      <c r="M30" s="54">
        <f t="shared" si="14"/>
        <v>0</v>
      </c>
      <c r="N30" s="54">
        <f t="shared" si="15"/>
        <v>0</v>
      </c>
      <c r="O30" s="54">
        <f t="shared" si="16"/>
        <v>0</v>
      </c>
      <c r="P30" s="54">
        <f t="shared" si="17"/>
        <v>0</v>
      </c>
      <c r="Q30" s="54">
        <f t="shared" si="18"/>
        <v>0</v>
      </c>
    </row>
    <row r="31" spans="1:17" ht="114" customHeight="1" x14ac:dyDescent="0.25">
      <c r="A31" s="173"/>
      <c r="B31" s="178"/>
      <c r="C31" s="173"/>
      <c r="D31" s="56" t="s">
        <v>93</v>
      </c>
      <c r="E31" s="85">
        <f>F31+G31+H31+I31+J31+K31+L31+M31+N31+O31+P31+Q31</f>
        <v>0</v>
      </c>
      <c r="F31" s="85">
        <f t="shared" ref="F31:Q45" si="19">G31+H31+I31+J31+K31+L31+M31+N31+O31+P31+Q31+R31</f>
        <v>0</v>
      </c>
      <c r="G31" s="85">
        <f t="shared" si="19"/>
        <v>0</v>
      </c>
      <c r="H31" s="85">
        <f t="shared" si="19"/>
        <v>0</v>
      </c>
      <c r="I31" s="85">
        <f t="shared" si="19"/>
        <v>0</v>
      </c>
      <c r="J31" s="85">
        <f t="shared" si="19"/>
        <v>0</v>
      </c>
      <c r="K31" s="85">
        <f t="shared" si="19"/>
        <v>0</v>
      </c>
      <c r="L31" s="85">
        <f t="shared" si="19"/>
        <v>0</v>
      </c>
      <c r="M31" s="85">
        <f t="shared" si="19"/>
        <v>0</v>
      </c>
      <c r="N31" s="85">
        <f t="shared" si="19"/>
        <v>0</v>
      </c>
      <c r="O31" s="85">
        <f t="shared" si="19"/>
        <v>0</v>
      </c>
      <c r="P31" s="85">
        <f t="shared" si="19"/>
        <v>0</v>
      </c>
      <c r="Q31" s="85">
        <f t="shared" si="19"/>
        <v>0</v>
      </c>
    </row>
    <row r="32" spans="1:17" ht="15" hidden="1" customHeight="1" x14ac:dyDescent="0.25">
      <c r="A32" s="179" t="s">
        <v>4</v>
      </c>
      <c r="B32" s="176" t="s">
        <v>75</v>
      </c>
      <c r="C32" s="171" t="s">
        <v>74</v>
      </c>
      <c r="D32" s="59" t="s">
        <v>35</v>
      </c>
      <c r="E32" s="52">
        <f>E33+E34+E35+E36+E37+E38</f>
        <v>0</v>
      </c>
      <c r="F32" s="52">
        <f t="shared" ref="F32:P32" si="20">F33+F34+F35+F36+F37+F38</f>
        <v>0</v>
      </c>
      <c r="G32" s="52">
        <f t="shared" si="20"/>
        <v>0</v>
      </c>
      <c r="H32" s="52">
        <f t="shared" si="20"/>
        <v>0</v>
      </c>
      <c r="I32" s="52">
        <f t="shared" si="20"/>
        <v>0</v>
      </c>
      <c r="J32" s="85">
        <f t="shared" si="19"/>
        <v>0</v>
      </c>
      <c r="K32" s="52">
        <f t="shared" si="20"/>
        <v>0</v>
      </c>
      <c r="L32" s="85">
        <f t="shared" si="19"/>
        <v>0</v>
      </c>
      <c r="M32" s="85">
        <f t="shared" si="19"/>
        <v>0</v>
      </c>
      <c r="N32" s="52">
        <f t="shared" si="20"/>
        <v>0</v>
      </c>
      <c r="O32" s="52">
        <f t="shared" si="20"/>
        <v>0</v>
      </c>
      <c r="P32" s="52">
        <f t="shared" si="20"/>
        <v>0</v>
      </c>
      <c r="Q32" s="85">
        <f t="shared" si="19"/>
        <v>0</v>
      </c>
    </row>
    <row r="33" spans="1:17" hidden="1" x14ac:dyDescent="0.25">
      <c r="A33" s="180"/>
      <c r="B33" s="177"/>
      <c r="C33" s="172"/>
      <c r="D33" s="56" t="s">
        <v>9</v>
      </c>
      <c r="E33" s="54">
        <f t="shared" ref="E33:E37" si="21">F33+G33+H33+I33+J33+K33+L33+M33+N33+O33+P33+Q33</f>
        <v>0</v>
      </c>
      <c r="F33" s="55"/>
      <c r="G33" s="55"/>
      <c r="H33" s="55"/>
      <c r="I33" s="55"/>
      <c r="J33" s="85">
        <f t="shared" si="19"/>
        <v>0</v>
      </c>
      <c r="K33" s="55"/>
      <c r="L33" s="85">
        <f t="shared" si="19"/>
        <v>0</v>
      </c>
      <c r="M33" s="85">
        <f t="shared" si="19"/>
        <v>0</v>
      </c>
      <c r="N33" s="55"/>
      <c r="O33" s="55"/>
      <c r="P33" s="55"/>
      <c r="Q33" s="85">
        <f t="shared" si="19"/>
        <v>0</v>
      </c>
    </row>
    <row r="34" spans="1:17" hidden="1" x14ac:dyDescent="0.25">
      <c r="A34" s="180"/>
      <c r="B34" s="177"/>
      <c r="C34" s="172"/>
      <c r="D34" s="56" t="s">
        <v>10</v>
      </c>
      <c r="E34" s="54">
        <f t="shared" si="21"/>
        <v>0</v>
      </c>
      <c r="F34" s="55"/>
      <c r="G34" s="55"/>
      <c r="H34" s="55"/>
      <c r="I34" s="55"/>
      <c r="J34" s="85">
        <f t="shared" si="19"/>
        <v>0</v>
      </c>
      <c r="K34" s="55"/>
      <c r="L34" s="85">
        <f t="shared" si="19"/>
        <v>0</v>
      </c>
      <c r="M34" s="85">
        <f t="shared" si="19"/>
        <v>0</v>
      </c>
      <c r="N34" s="55"/>
      <c r="O34" s="55"/>
      <c r="P34" s="55"/>
      <c r="Q34" s="85">
        <f t="shared" si="19"/>
        <v>0</v>
      </c>
    </row>
    <row r="35" spans="1:17" hidden="1" x14ac:dyDescent="0.25">
      <c r="A35" s="180"/>
      <c r="B35" s="177"/>
      <c r="C35" s="172"/>
      <c r="D35" s="56" t="s">
        <v>11</v>
      </c>
      <c r="E35" s="54">
        <f t="shared" si="21"/>
        <v>0</v>
      </c>
      <c r="F35" s="55"/>
      <c r="G35" s="55"/>
      <c r="H35" s="55"/>
      <c r="I35" s="55"/>
      <c r="J35" s="85">
        <f t="shared" si="19"/>
        <v>0</v>
      </c>
      <c r="K35" s="55"/>
      <c r="L35" s="85">
        <f t="shared" si="19"/>
        <v>0</v>
      </c>
      <c r="M35" s="85">
        <f t="shared" si="19"/>
        <v>0</v>
      </c>
      <c r="N35" s="55"/>
      <c r="O35" s="55"/>
      <c r="P35" s="55"/>
      <c r="Q35" s="85">
        <f t="shared" si="19"/>
        <v>0</v>
      </c>
    </row>
    <row r="36" spans="1:17" ht="60" hidden="1" customHeight="1" x14ac:dyDescent="0.25">
      <c r="A36" s="180"/>
      <c r="B36" s="177"/>
      <c r="C36" s="172"/>
      <c r="D36" s="56" t="s">
        <v>48</v>
      </c>
      <c r="E36" s="54">
        <f t="shared" si="21"/>
        <v>0</v>
      </c>
      <c r="F36" s="55"/>
      <c r="G36" s="55"/>
      <c r="H36" s="55"/>
      <c r="I36" s="55"/>
      <c r="J36" s="85">
        <f t="shared" si="19"/>
        <v>0</v>
      </c>
      <c r="K36" s="55"/>
      <c r="L36" s="85">
        <f t="shared" si="19"/>
        <v>0</v>
      </c>
      <c r="M36" s="85">
        <f t="shared" si="19"/>
        <v>0</v>
      </c>
      <c r="N36" s="55"/>
      <c r="O36" s="55"/>
      <c r="P36" s="55"/>
      <c r="Q36" s="85">
        <f t="shared" si="19"/>
        <v>0</v>
      </c>
    </row>
    <row r="37" spans="1:17" ht="27" hidden="1" customHeight="1" x14ac:dyDescent="0.25">
      <c r="A37" s="180"/>
      <c r="B37" s="177"/>
      <c r="C37" s="172"/>
      <c r="D37" s="56" t="s">
        <v>46</v>
      </c>
      <c r="E37" s="54">
        <f t="shared" si="21"/>
        <v>0</v>
      </c>
      <c r="F37" s="55"/>
      <c r="G37" s="55"/>
      <c r="H37" s="55"/>
      <c r="I37" s="55"/>
      <c r="J37" s="85">
        <f t="shared" si="19"/>
        <v>0</v>
      </c>
      <c r="K37" s="55"/>
      <c r="L37" s="85">
        <f t="shared" si="19"/>
        <v>0</v>
      </c>
      <c r="M37" s="85">
        <f t="shared" si="19"/>
        <v>0</v>
      </c>
      <c r="N37" s="55"/>
      <c r="O37" s="55"/>
      <c r="P37" s="55"/>
      <c r="Q37" s="85">
        <f t="shared" si="19"/>
        <v>0</v>
      </c>
    </row>
    <row r="38" spans="1:17" ht="12.75" hidden="1" customHeight="1" x14ac:dyDescent="0.25">
      <c r="A38" s="181"/>
      <c r="B38" s="178"/>
      <c r="C38" s="173"/>
      <c r="D38" s="56" t="s">
        <v>59</v>
      </c>
      <c r="E38" s="54">
        <f>F38+G38+H38+I38+J38+K38+L38+M38+N38+O38+P38+Q38</f>
        <v>0</v>
      </c>
      <c r="F38" s="55"/>
      <c r="G38" s="55"/>
      <c r="H38" s="55"/>
      <c r="I38" s="55"/>
      <c r="J38" s="85">
        <f t="shared" si="19"/>
        <v>0</v>
      </c>
      <c r="K38" s="55"/>
      <c r="L38" s="85">
        <f t="shared" si="19"/>
        <v>0</v>
      </c>
      <c r="M38" s="85">
        <f t="shared" si="19"/>
        <v>0</v>
      </c>
      <c r="N38" s="55"/>
      <c r="O38" s="55"/>
      <c r="P38" s="55"/>
      <c r="Q38" s="85">
        <f t="shared" si="19"/>
        <v>0</v>
      </c>
    </row>
    <row r="39" spans="1:17" ht="30" customHeight="1" x14ac:dyDescent="0.25">
      <c r="A39" s="182" t="s">
        <v>6</v>
      </c>
      <c r="B39" s="183" t="s">
        <v>72</v>
      </c>
      <c r="C39" s="171" t="s">
        <v>70</v>
      </c>
      <c r="D39" s="51" t="s">
        <v>35</v>
      </c>
      <c r="E39" s="83">
        <f>E40+E41+E42+E45</f>
        <v>385</v>
      </c>
      <c r="F39" s="60">
        <f t="shared" ref="F39:P39" si="22">F40+F41+F42+F45</f>
        <v>0</v>
      </c>
      <c r="G39" s="83">
        <f t="shared" si="22"/>
        <v>50</v>
      </c>
      <c r="H39" s="60">
        <f t="shared" si="22"/>
        <v>0</v>
      </c>
      <c r="I39" s="83">
        <f t="shared" si="22"/>
        <v>125</v>
      </c>
      <c r="J39" s="85"/>
      <c r="K39" s="83">
        <f t="shared" si="22"/>
        <v>210</v>
      </c>
      <c r="L39" s="85">
        <f t="shared" si="19"/>
        <v>0</v>
      </c>
      <c r="M39" s="85">
        <f t="shared" si="19"/>
        <v>0</v>
      </c>
      <c r="N39" s="60">
        <f t="shared" si="22"/>
        <v>0</v>
      </c>
      <c r="O39" s="60">
        <f t="shared" si="22"/>
        <v>0</v>
      </c>
      <c r="P39" s="60">
        <f t="shared" si="22"/>
        <v>0</v>
      </c>
      <c r="Q39" s="85">
        <f t="shared" si="19"/>
        <v>0</v>
      </c>
    </row>
    <row r="40" spans="1:17" x14ac:dyDescent="0.25">
      <c r="A40" s="182"/>
      <c r="B40" s="182"/>
      <c r="C40" s="172"/>
      <c r="D40" s="53" t="s">
        <v>9</v>
      </c>
      <c r="E40" s="55">
        <f t="shared" ref="E40:P45" si="23">E47+E54+E61</f>
        <v>0</v>
      </c>
      <c r="F40" s="55"/>
      <c r="G40" s="55"/>
      <c r="H40" s="60">
        <f t="shared" ref="H40" si="24">H41+H42+H43+H46</f>
        <v>0</v>
      </c>
      <c r="I40" s="55"/>
      <c r="J40" s="85"/>
      <c r="K40" s="60"/>
      <c r="L40" s="85">
        <f t="shared" si="19"/>
        <v>0</v>
      </c>
      <c r="M40" s="85">
        <f t="shared" si="19"/>
        <v>0</v>
      </c>
      <c r="N40" s="55"/>
      <c r="O40" s="55"/>
      <c r="P40" s="55"/>
      <c r="Q40" s="85">
        <f t="shared" si="19"/>
        <v>0</v>
      </c>
    </row>
    <row r="41" spans="1:17" x14ac:dyDescent="0.25">
      <c r="A41" s="182"/>
      <c r="B41" s="182"/>
      <c r="C41" s="172"/>
      <c r="D41" s="53" t="s">
        <v>10</v>
      </c>
      <c r="E41" s="55">
        <f t="shared" si="23"/>
        <v>0</v>
      </c>
      <c r="F41" s="55"/>
      <c r="G41" s="55"/>
      <c r="H41" s="60">
        <f t="shared" ref="H41" si="25">H42+H43+H44+H47</f>
        <v>0</v>
      </c>
      <c r="I41" s="55"/>
      <c r="J41" s="85"/>
      <c r="K41" s="60"/>
      <c r="L41" s="85">
        <f t="shared" si="19"/>
        <v>0</v>
      </c>
      <c r="M41" s="85">
        <f t="shared" si="19"/>
        <v>0</v>
      </c>
      <c r="N41" s="55"/>
      <c r="O41" s="55"/>
      <c r="P41" s="55"/>
      <c r="Q41" s="85">
        <f t="shared" si="19"/>
        <v>0</v>
      </c>
    </row>
    <row r="42" spans="1:17" x14ac:dyDescent="0.25">
      <c r="A42" s="182"/>
      <c r="B42" s="182"/>
      <c r="C42" s="172"/>
      <c r="D42" s="53" t="s">
        <v>11</v>
      </c>
      <c r="E42" s="81">
        <f>E49+E56+E63+K42</f>
        <v>175</v>
      </c>
      <c r="F42" s="55">
        <f t="shared" ref="F42:P42" si="26">F49+F56+F63</f>
        <v>0</v>
      </c>
      <c r="G42" s="81">
        <f t="shared" si="26"/>
        <v>50</v>
      </c>
      <c r="H42" s="60">
        <f t="shared" ref="H42" si="27">H43+H44+H45+H48</f>
        <v>0</v>
      </c>
      <c r="I42" s="81">
        <f t="shared" si="26"/>
        <v>125</v>
      </c>
      <c r="J42" s="85"/>
      <c r="K42" s="60"/>
      <c r="L42" s="85">
        <f t="shared" si="19"/>
        <v>0</v>
      </c>
      <c r="M42" s="58">
        <f t="shared" si="26"/>
        <v>0</v>
      </c>
      <c r="N42" s="55">
        <f t="shared" si="26"/>
        <v>0</v>
      </c>
      <c r="O42" s="55">
        <f t="shared" si="26"/>
        <v>0</v>
      </c>
      <c r="P42" s="55">
        <f t="shared" si="26"/>
        <v>0</v>
      </c>
      <c r="Q42" s="85">
        <f t="shared" si="19"/>
        <v>0</v>
      </c>
    </row>
    <row r="43" spans="1:17" ht="66.75" customHeight="1" x14ac:dyDescent="0.25">
      <c r="A43" s="182"/>
      <c r="B43" s="182"/>
      <c r="C43" s="172"/>
      <c r="D43" s="56" t="s">
        <v>48</v>
      </c>
      <c r="E43" s="55">
        <f t="shared" si="23"/>
        <v>0</v>
      </c>
      <c r="F43" s="55">
        <f t="shared" si="23"/>
        <v>0</v>
      </c>
      <c r="G43" s="55">
        <f t="shared" si="23"/>
        <v>0</v>
      </c>
      <c r="H43" s="55">
        <f t="shared" si="23"/>
        <v>0</v>
      </c>
      <c r="I43" s="55">
        <f t="shared" si="23"/>
        <v>0</v>
      </c>
      <c r="J43" s="55">
        <f t="shared" si="23"/>
        <v>0</v>
      </c>
      <c r="K43" s="55">
        <f t="shared" si="23"/>
        <v>0</v>
      </c>
      <c r="L43" s="55">
        <f t="shared" si="23"/>
        <v>0</v>
      </c>
      <c r="M43" s="55">
        <f t="shared" si="23"/>
        <v>0</v>
      </c>
      <c r="N43" s="55">
        <f t="shared" si="23"/>
        <v>0</v>
      </c>
      <c r="O43" s="55">
        <f t="shared" si="23"/>
        <v>0</v>
      </c>
      <c r="P43" s="55">
        <f t="shared" si="23"/>
        <v>0</v>
      </c>
      <c r="Q43" s="85">
        <f t="shared" si="19"/>
        <v>0</v>
      </c>
    </row>
    <row r="44" spans="1:17" ht="29.25" customHeight="1" x14ac:dyDescent="0.25">
      <c r="A44" s="182"/>
      <c r="B44" s="182"/>
      <c r="C44" s="172"/>
      <c r="D44" s="56" t="s">
        <v>94</v>
      </c>
      <c r="E44" s="55">
        <f t="shared" si="23"/>
        <v>0</v>
      </c>
      <c r="F44" s="55">
        <f t="shared" si="23"/>
        <v>0</v>
      </c>
      <c r="G44" s="55">
        <f t="shared" si="23"/>
        <v>0</v>
      </c>
      <c r="H44" s="55">
        <f t="shared" si="23"/>
        <v>0</v>
      </c>
      <c r="I44" s="55">
        <f t="shared" si="23"/>
        <v>0</v>
      </c>
      <c r="J44" s="55">
        <f t="shared" si="23"/>
        <v>0</v>
      </c>
      <c r="K44" s="55">
        <f t="shared" si="23"/>
        <v>0</v>
      </c>
      <c r="L44" s="55">
        <f t="shared" si="23"/>
        <v>0</v>
      </c>
      <c r="M44" s="55">
        <f t="shared" si="23"/>
        <v>0</v>
      </c>
      <c r="N44" s="55">
        <f t="shared" si="23"/>
        <v>0</v>
      </c>
      <c r="O44" s="55">
        <f t="shared" si="23"/>
        <v>0</v>
      </c>
      <c r="P44" s="55">
        <f t="shared" si="23"/>
        <v>0</v>
      </c>
      <c r="Q44" s="85">
        <f t="shared" si="19"/>
        <v>0</v>
      </c>
    </row>
    <row r="45" spans="1:17" ht="30.75" customHeight="1" x14ac:dyDescent="0.25">
      <c r="A45" s="182"/>
      <c r="B45" s="182"/>
      <c r="C45" s="173"/>
      <c r="D45" s="56" t="s">
        <v>93</v>
      </c>
      <c r="E45" s="81">
        <f t="shared" si="23"/>
        <v>210</v>
      </c>
      <c r="F45" s="55">
        <f t="shared" ref="F45:P46" si="28">F52+F59</f>
        <v>0</v>
      </c>
      <c r="G45" s="55">
        <f t="shared" si="28"/>
        <v>0</v>
      </c>
      <c r="H45" s="55">
        <f t="shared" si="28"/>
        <v>0</v>
      </c>
      <c r="I45" s="55">
        <f t="shared" si="28"/>
        <v>0</v>
      </c>
      <c r="J45" s="55">
        <f t="shared" si="28"/>
        <v>0</v>
      </c>
      <c r="K45" s="81">
        <f>K52+K59+K66</f>
        <v>210</v>
      </c>
      <c r="L45" s="55">
        <f t="shared" si="28"/>
        <v>0</v>
      </c>
      <c r="M45" s="55">
        <f t="shared" si="28"/>
        <v>0</v>
      </c>
      <c r="N45" s="55">
        <f t="shared" si="28"/>
        <v>0</v>
      </c>
      <c r="O45" s="55">
        <f t="shared" si="28"/>
        <v>0</v>
      </c>
      <c r="P45" s="55">
        <f t="shared" si="28"/>
        <v>0</v>
      </c>
      <c r="Q45" s="85">
        <f t="shared" si="19"/>
        <v>0</v>
      </c>
    </row>
    <row r="46" spans="1:17" x14ac:dyDescent="0.25">
      <c r="A46" s="182" t="s">
        <v>7</v>
      </c>
      <c r="B46" s="171" t="s">
        <v>81</v>
      </c>
      <c r="C46" s="171" t="s">
        <v>82</v>
      </c>
      <c r="D46" s="51" t="s">
        <v>35</v>
      </c>
      <c r="E46" s="78">
        <f>E47+E48+E49+E50+E51+E52</f>
        <v>110</v>
      </c>
      <c r="F46" s="52">
        <f t="shared" ref="F46:P46" si="29">F47+F48+F49+F50+F51+F52</f>
        <v>0</v>
      </c>
      <c r="G46" s="52">
        <f t="shared" si="29"/>
        <v>0</v>
      </c>
      <c r="H46" s="52">
        <f t="shared" si="29"/>
        <v>0</v>
      </c>
      <c r="I46" s="78">
        <f t="shared" si="29"/>
        <v>110</v>
      </c>
      <c r="J46" s="55">
        <f t="shared" si="28"/>
        <v>0</v>
      </c>
      <c r="K46" s="52">
        <f t="shared" si="29"/>
        <v>0</v>
      </c>
      <c r="L46" s="52">
        <f t="shared" si="29"/>
        <v>0</v>
      </c>
      <c r="M46" s="68">
        <f t="shared" si="29"/>
        <v>0</v>
      </c>
      <c r="N46" s="52">
        <f t="shared" si="29"/>
        <v>0</v>
      </c>
      <c r="O46" s="52">
        <f t="shared" si="29"/>
        <v>0</v>
      </c>
      <c r="P46" s="52">
        <f t="shared" si="29"/>
        <v>0</v>
      </c>
      <c r="Q46" s="60">
        <f t="shared" ref="Q46" si="30">Q47+Q48+Q49+Q52</f>
        <v>0</v>
      </c>
    </row>
    <row r="47" spans="1:17" x14ac:dyDescent="0.25">
      <c r="A47" s="182"/>
      <c r="B47" s="172"/>
      <c r="C47" s="172"/>
      <c r="D47" s="53" t="s">
        <v>9</v>
      </c>
      <c r="E47" s="54">
        <f t="shared" ref="E47:E51" si="31">F47+G47+H47+I47+J47+K47+L47+M47+N47+O47+P47+Q47</f>
        <v>0</v>
      </c>
      <c r="F47" s="55"/>
      <c r="G47" s="55"/>
      <c r="H47" s="55"/>
      <c r="I47" s="55"/>
      <c r="J47" s="55"/>
      <c r="K47" s="55"/>
      <c r="L47" s="55"/>
      <c r="M47" s="58"/>
      <c r="N47" s="55"/>
      <c r="O47" s="55"/>
      <c r="P47" s="55"/>
      <c r="Q47" s="55"/>
    </row>
    <row r="48" spans="1:17" x14ac:dyDescent="0.25">
      <c r="A48" s="182"/>
      <c r="B48" s="172"/>
      <c r="C48" s="172"/>
      <c r="D48" s="53" t="s">
        <v>10</v>
      </c>
      <c r="E48" s="54">
        <f t="shared" si="31"/>
        <v>0</v>
      </c>
      <c r="F48" s="55"/>
      <c r="G48" s="55"/>
      <c r="H48" s="55"/>
      <c r="I48" s="55"/>
      <c r="J48" s="55"/>
      <c r="K48" s="55"/>
      <c r="L48" s="55"/>
      <c r="M48" s="58"/>
      <c r="N48" s="55"/>
      <c r="O48" s="55"/>
      <c r="P48" s="55"/>
      <c r="Q48" s="55"/>
    </row>
    <row r="49" spans="1:17" x14ac:dyDescent="0.25">
      <c r="A49" s="182"/>
      <c r="B49" s="172"/>
      <c r="C49" s="172"/>
      <c r="D49" s="53" t="s">
        <v>11</v>
      </c>
      <c r="E49" s="79">
        <f t="shared" si="31"/>
        <v>110</v>
      </c>
      <c r="F49" s="55"/>
      <c r="G49" s="55">
        <v>0</v>
      </c>
      <c r="H49" s="55"/>
      <c r="I49" s="81">
        <v>110</v>
      </c>
      <c r="J49" s="81"/>
      <c r="K49" s="55">
        <v>0</v>
      </c>
      <c r="L49" s="55">
        <v>0</v>
      </c>
      <c r="M49" s="58"/>
      <c r="N49" s="55"/>
      <c r="O49" s="55">
        <v>0</v>
      </c>
      <c r="P49" s="55">
        <v>0</v>
      </c>
      <c r="Q49" s="55">
        <v>0</v>
      </c>
    </row>
    <row r="50" spans="1:17" ht="57.75" customHeight="1" x14ac:dyDescent="0.25">
      <c r="A50" s="182"/>
      <c r="B50" s="172"/>
      <c r="C50" s="172"/>
      <c r="D50" s="56" t="s">
        <v>48</v>
      </c>
      <c r="E50" s="54">
        <f t="shared" si="31"/>
        <v>0</v>
      </c>
      <c r="F50" s="55"/>
      <c r="G50" s="55"/>
      <c r="H50" s="55"/>
      <c r="I50" s="55"/>
      <c r="J50" s="55"/>
      <c r="K50" s="55"/>
      <c r="L50" s="55"/>
      <c r="M50" s="58"/>
      <c r="N50" s="55"/>
      <c r="O50" s="55"/>
      <c r="P50" s="55"/>
      <c r="Q50" s="55"/>
    </row>
    <row r="51" spans="1:17" ht="27.75" customHeight="1" x14ac:dyDescent="0.25">
      <c r="A51" s="182"/>
      <c r="B51" s="172"/>
      <c r="C51" s="172"/>
      <c r="D51" s="56" t="s">
        <v>46</v>
      </c>
      <c r="E51" s="54">
        <f t="shared" si="31"/>
        <v>0</v>
      </c>
      <c r="F51" s="55"/>
      <c r="G51" s="55"/>
      <c r="H51" s="55"/>
      <c r="I51" s="55"/>
      <c r="J51" s="55"/>
      <c r="K51" s="55"/>
      <c r="L51" s="55"/>
      <c r="M51" s="58"/>
      <c r="N51" s="55"/>
      <c r="O51" s="55"/>
      <c r="P51" s="55"/>
      <c r="Q51" s="55"/>
    </row>
    <row r="52" spans="1:17" ht="27" customHeight="1" x14ac:dyDescent="0.25">
      <c r="A52" s="182"/>
      <c r="B52" s="173"/>
      <c r="C52" s="173"/>
      <c r="D52" s="56" t="s">
        <v>59</v>
      </c>
      <c r="E52" s="54">
        <f>F52+G52+H52+I52+J52+K52+L52+M52+N52+O52+P52+Q52</f>
        <v>0</v>
      </c>
      <c r="F52" s="55"/>
      <c r="G52" s="55"/>
      <c r="H52" s="55"/>
      <c r="I52" s="55"/>
      <c r="J52" s="55"/>
      <c r="K52" s="55"/>
      <c r="L52" s="55"/>
      <c r="M52" s="58"/>
      <c r="N52" s="55"/>
      <c r="O52" s="55"/>
      <c r="P52" s="55"/>
      <c r="Q52" s="55"/>
    </row>
    <row r="53" spans="1:17" x14ac:dyDescent="0.25">
      <c r="A53" s="182" t="s">
        <v>8</v>
      </c>
      <c r="B53" s="171" t="s">
        <v>80</v>
      </c>
      <c r="C53" s="171" t="s">
        <v>83</v>
      </c>
      <c r="D53" s="51" t="s">
        <v>35</v>
      </c>
      <c r="E53" s="80">
        <f>E54+E55+E56+E57+E58+E59</f>
        <v>65</v>
      </c>
      <c r="F53" s="57">
        <f t="shared" ref="F53:Q53" si="32">F54+F55+F56+F57+F58+F59</f>
        <v>0</v>
      </c>
      <c r="G53" s="80">
        <f t="shared" si="32"/>
        <v>50</v>
      </c>
      <c r="H53" s="57">
        <f t="shared" si="32"/>
        <v>0</v>
      </c>
      <c r="I53" s="80">
        <f t="shared" si="32"/>
        <v>15</v>
      </c>
      <c r="J53" s="57">
        <f t="shared" si="32"/>
        <v>0</v>
      </c>
      <c r="K53" s="57">
        <f t="shared" si="32"/>
        <v>0</v>
      </c>
      <c r="L53" s="57">
        <f t="shared" si="32"/>
        <v>0</v>
      </c>
      <c r="M53" s="70">
        <f t="shared" si="32"/>
        <v>0</v>
      </c>
      <c r="N53" s="57">
        <f t="shared" si="32"/>
        <v>0</v>
      </c>
      <c r="O53" s="57">
        <f t="shared" si="32"/>
        <v>0</v>
      </c>
      <c r="P53" s="57">
        <f t="shared" si="32"/>
        <v>0</v>
      </c>
      <c r="Q53" s="57">
        <f t="shared" si="32"/>
        <v>0</v>
      </c>
    </row>
    <row r="54" spans="1:17" x14ac:dyDescent="0.25">
      <c r="A54" s="182"/>
      <c r="B54" s="172"/>
      <c r="C54" s="172"/>
      <c r="D54" s="53" t="s">
        <v>9</v>
      </c>
      <c r="E54" s="54">
        <f t="shared" ref="E54:E58" si="33">F54+G54+H54+I54+J54+K54+L54+M54+N54+O54+P54+Q54</f>
        <v>0</v>
      </c>
      <c r="F54" s="55"/>
      <c r="G54" s="55"/>
      <c r="H54" s="55"/>
      <c r="I54" s="55"/>
      <c r="J54" s="55"/>
      <c r="K54" s="55"/>
      <c r="L54" s="55"/>
      <c r="M54" s="58"/>
      <c r="N54" s="55"/>
      <c r="O54" s="55"/>
      <c r="P54" s="55"/>
      <c r="Q54" s="55"/>
    </row>
    <row r="55" spans="1:17" x14ac:dyDescent="0.25">
      <c r="A55" s="182"/>
      <c r="B55" s="172"/>
      <c r="C55" s="172"/>
      <c r="D55" s="53" t="s">
        <v>10</v>
      </c>
      <c r="E55" s="54">
        <f t="shared" si="33"/>
        <v>0</v>
      </c>
      <c r="F55" s="55"/>
      <c r="G55" s="55"/>
      <c r="H55" s="55"/>
      <c r="I55" s="55"/>
      <c r="J55" s="55"/>
      <c r="K55" s="55"/>
      <c r="L55" s="55"/>
      <c r="M55" s="58"/>
      <c r="N55" s="55"/>
      <c r="O55" s="55"/>
      <c r="P55" s="55"/>
      <c r="Q55" s="55"/>
    </row>
    <row r="56" spans="1:17" x14ac:dyDescent="0.25">
      <c r="A56" s="182"/>
      <c r="B56" s="172"/>
      <c r="C56" s="172"/>
      <c r="D56" s="53" t="s">
        <v>11</v>
      </c>
      <c r="E56" s="79">
        <f t="shared" si="33"/>
        <v>65</v>
      </c>
      <c r="F56" s="55"/>
      <c r="G56" s="81">
        <v>50</v>
      </c>
      <c r="H56" s="55">
        <v>0</v>
      </c>
      <c r="I56" s="94">
        <v>15</v>
      </c>
      <c r="J56" s="55">
        <v>0</v>
      </c>
      <c r="K56" s="55"/>
      <c r="L56" s="81"/>
      <c r="M56" s="58"/>
      <c r="N56" s="55"/>
      <c r="O56" s="55">
        <v>0</v>
      </c>
      <c r="P56" s="55">
        <v>0</v>
      </c>
      <c r="Q56" s="55"/>
    </row>
    <row r="57" spans="1:17" ht="57.75" customHeight="1" x14ac:dyDescent="0.25">
      <c r="A57" s="182"/>
      <c r="B57" s="172"/>
      <c r="C57" s="172"/>
      <c r="D57" s="56" t="s">
        <v>48</v>
      </c>
      <c r="E57" s="54">
        <f t="shared" si="33"/>
        <v>0</v>
      </c>
      <c r="F57" s="54">
        <f t="shared" ref="F57:F58" si="34">G57+H57+I57+J57+K57+L57+M57+N57+O57+P57+Q57+R57</f>
        <v>0</v>
      </c>
      <c r="G57" s="54">
        <f t="shared" ref="G57:G58" si="35">H57+I57+J57+K57+L57+M57+N57+O57+P57+Q57+R57+S57</f>
        <v>0</v>
      </c>
      <c r="H57" s="54">
        <f t="shared" ref="H57:H58" si="36">I57+J57+K57+L57+M57+N57+O57+P57+Q57+R57+S57+T57</f>
        <v>0</v>
      </c>
      <c r="I57" s="54">
        <f t="shared" ref="I57:I58" si="37">J57+K57+L57+M57+N57+O57+P57+Q57+R57+S57+T57+U57</f>
        <v>0</v>
      </c>
      <c r="J57" s="54">
        <f t="shared" ref="J57:J58" si="38">K57+L57+M57+N57+O57+P57+Q57+R57+S57+T57+U57+V57</f>
        <v>0</v>
      </c>
      <c r="K57" s="54">
        <f t="shared" ref="K57:K58" si="39">L57+M57+N57+O57+P57+Q57+R57+S57+T57+U57+V57+W57</f>
        <v>0</v>
      </c>
      <c r="L57" s="54">
        <f t="shared" ref="L57:L58" si="40">M57+N57+O57+P57+Q57+R57+S57+T57+U57+V57+W57+X57</f>
        <v>0</v>
      </c>
      <c r="M57" s="54">
        <f t="shared" ref="M57:M58" si="41">N57+O57+P57+Q57+R57+S57+T57+U57+V57+W57+X57+Y57</f>
        <v>0</v>
      </c>
      <c r="N57" s="54">
        <f t="shared" ref="N57:N58" si="42">O57+P57+Q57+R57+S57+T57+U57+V57+W57+X57+Y57+Z57</f>
        <v>0</v>
      </c>
      <c r="O57" s="54">
        <f t="shared" ref="O57:O58" si="43">P57+Q57+R57+S57+T57+U57+V57+W57+X57+Y57+Z57+AA57</f>
        <v>0</v>
      </c>
      <c r="P57" s="54">
        <f t="shared" ref="P57:P58" si="44">Q57+R57+S57+T57+U57+V57+W57+X57+Y57+Z57+AA57+AB57</f>
        <v>0</v>
      </c>
      <c r="Q57" s="54">
        <f t="shared" ref="Q57:Q58" si="45">R57+S57+T57+U57+V57+W57+X57+Y57+Z57+AA57+AB57+AC57</f>
        <v>0</v>
      </c>
    </row>
    <row r="58" spans="1:17" ht="29.25" customHeight="1" x14ac:dyDescent="0.25">
      <c r="A58" s="182"/>
      <c r="B58" s="172"/>
      <c r="C58" s="172"/>
      <c r="D58" s="56" t="s">
        <v>94</v>
      </c>
      <c r="E58" s="54">
        <f t="shared" si="33"/>
        <v>0</v>
      </c>
      <c r="F58" s="54">
        <f t="shared" si="34"/>
        <v>0</v>
      </c>
      <c r="G58" s="54">
        <f t="shared" si="35"/>
        <v>0</v>
      </c>
      <c r="H58" s="54">
        <f t="shared" si="36"/>
        <v>0</v>
      </c>
      <c r="I58" s="54">
        <f t="shared" si="37"/>
        <v>0</v>
      </c>
      <c r="J58" s="54">
        <f t="shared" si="38"/>
        <v>0</v>
      </c>
      <c r="K58" s="54">
        <f t="shared" si="39"/>
        <v>0</v>
      </c>
      <c r="L58" s="54">
        <f t="shared" si="40"/>
        <v>0</v>
      </c>
      <c r="M58" s="54">
        <f t="shared" si="41"/>
        <v>0</v>
      </c>
      <c r="N58" s="54">
        <f t="shared" si="42"/>
        <v>0</v>
      </c>
      <c r="O58" s="54">
        <f t="shared" si="43"/>
        <v>0</v>
      </c>
      <c r="P58" s="54">
        <f t="shared" si="44"/>
        <v>0</v>
      </c>
      <c r="Q58" s="54">
        <f t="shared" si="45"/>
        <v>0</v>
      </c>
    </row>
    <row r="59" spans="1:17" ht="27.75" customHeight="1" x14ac:dyDescent="0.25">
      <c r="A59" s="182"/>
      <c r="B59" s="173"/>
      <c r="C59" s="173"/>
      <c r="D59" s="56" t="s">
        <v>93</v>
      </c>
      <c r="E59" s="54">
        <f>F59+G59+H59+I59+J59+K59+L59+M59+N59+O59+P59+Q59</f>
        <v>0</v>
      </c>
      <c r="F59" s="54"/>
      <c r="G59" s="55"/>
      <c r="H59" s="55"/>
      <c r="I59" s="55"/>
      <c r="J59" s="55"/>
      <c r="K59" s="55"/>
      <c r="L59" s="55"/>
      <c r="M59" s="58"/>
      <c r="N59" s="55"/>
      <c r="O59" s="55"/>
      <c r="P59" s="55"/>
      <c r="Q59" s="55"/>
    </row>
    <row r="60" spans="1:17" x14ac:dyDescent="0.25">
      <c r="A60" s="171" t="s">
        <v>69</v>
      </c>
      <c r="B60" s="171" t="s">
        <v>79</v>
      </c>
      <c r="C60" s="171" t="s">
        <v>95</v>
      </c>
      <c r="D60" s="59" t="s">
        <v>35</v>
      </c>
      <c r="E60" s="79">
        <f>F60+G60+H60+I60+J60+K60+L60+M60+N60+O60+P60+Q60</f>
        <v>210</v>
      </c>
      <c r="F60" s="52">
        <f t="shared" ref="F60:Q60" si="46">F61+F62+F63+F64+F65+F66</f>
        <v>0</v>
      </c>
      <c r="G60" s="52">
        <f t="shared" si="46"/>
        <v>0</v>
      </c>
      <c r="H60" s="52">
        <f t="shared" si="46"/>
        <v>0</v>
      </c>
      <c r="I60" s="52">
        <f t="shared" si="46"/>
        <v>0</v>
      </c>
      <c r="J60" s="52">
        <f t="shared" si="46"/>
        <v>0</v>
      </c>
      <c r="K60" s="78">
        <f t="shared" si="46"/>
        <v>210</v>
      </c>
      <c r="L60" s="52">
        <f t="shared" si="46"/>
        <v>0</v>
      </c>
      <c r="M60" s="52">
        <f t="shared" si="46"/>
        <v>0</v>
      </c>
      <c r="N60" s="52">
        <f t="shared" si="46"/>
        <v>0</v>
      </c>
      <c r="O60" s="52">
        <f t="shared" si="46"/>
        <v>0</v>
      </c>
      <c r="P60" s="52">
        <f t="shared" si="46"/>
        <v>0</v>
      </c>
      <c r="Q60" s="52">
        <f t="shared" si="46"/>
        <v>0</v>
      </c>
    </row>
    <row r="61" spans="1:17" x14ac:dyDescent="0.25">
      <c r="A61" s="172"/>
      <c r="B61" s="172"/>
      <c r="C61" s="172"/>
      <c r="D61" s="56" t="s">
        <v>9</v>
      </c>
      <c r="E61" s="54">
        <f t="shared" ref="E61:E65" si="47">F61+G61+H61+I61+J61+K61+L61+M61+N61+O61+P61+Q61</f>
        <v>0</v>
      </c>
      <c r="F61" s="54"/>
      <c r="G61" s="55"/>
      <c r="H61" s="55"/>
      <c r="I61" s="55"/>
      <c r="J61" s="55"/>
      <c r="K61" s="55"/>
      <c r="L61" s="55"/>
      <c r="M61" s="58"/>
      <c r="N61" s="55"/>
      <c r="O61" s="55"/>
      <c r="P61" s="55"/>
      <c r="Q61" s="55"/>
    </row>
    <row r="62" spans="1:17" ht="17.25" customHeight="1" x14ac:dyDescent="0.25">
      <c r="A62" s="172"/>
      <c r="B62" s="172"/>
      <c r="C62" s="172"/>
      <c r="D62" s="56" t="s">
        <v>10</v>
      </c>
      <c r="E62" s="54">
        <f t="shared" si="47"/>
        <v>0</v>
      </c>
      <c r="F62" s="54">
        <f t="shared" ref="F62:F65" si="48">G62+H62+I62+J62+K62+L62+M62+N62+O62+P62+Q62+R62</f>
        <v>0</v>
      </c>
      <c r="G62" s="54">
        <f t="shared" ref="G62:G65" si="49">H62+I62+J62+K62+L62+M62+N62+O62+P62+Q62+R62+S62</f>
        <v>0</v>
      </c>
      <c r="H62" s="54">
        <f t="shared" ref="H62:H65" si="50">I62+J62+K62+L62+M62+N62+O62+P62+Q62+R62+S62+T62</f>
        <v>0</v>
      </c>
      <c r="I62" s="54">
        <f t="shared" ref="I62:I65" si="51">J62+K62+L62+M62+N62+O62+P62+Q62+R62+S62+T62+U62</f>
        <v>0</v>
      </c>
      <c r="J62" s="54">
        <f t="shared" ref="J62:J65" si="52">K62+L62+M62+N62+O62+P62+Q62+R62+S62+T62+U62+V62</f>
        <v>0</v>
      </c>
      <c r="K62" s="54">
        <f t="shared" ref="K62:K65" si="53">L62+M62+N62+O62+P62+Q62+R62+S62+T62+U62+V62+W62</f>
        <v>0</v>
      </c>
      <c r="L62" s="54">
        <f t="shared" ref="L62:L65" si="54">M62+N62+O62+P62+Q62+R62+S62+T62+U62+V62+W62+X62</f>
        <v>0</v>
      </c>
      <c r="M62" s="54">
        <f t="shared" ref="M62:M65" si="55">N62+O62+P62+Q62+R62+S62+T62+U62+V62+W62+X62+Y62</f>
        <v>0</v>
      </c>
      <c r="N62" s="54">
        <f t="shared" ref="N62:N65" si="56">O62+P62+Q62+R62+S62+T62+U62+V62+W62+X62+Y62+Z62</f>
        <v>0</v>
      </c>
      <c r="O62" s="54">
        <f t="shared" ref="O62:O65" si="57">P62+Q62+R62+S62+T62+U62+V62+W62+X62+Y62+Z62+AA62</f>
        <v>0</v>
      </c>
      <c r="P62" s="54">
        <f t="shared" ref="P62:P65" si="58">Q62+R62+S62+T62+U62+V62+W62+X62+Y62+Z62+AA62+AB62</f>
        <v>0</v>
      </c>
      <c r="Q62" s="54">
        <f t="shared" ref="Q62:Q65" si="59">R62+S62+T62+U62+V62+W62+X62+Y62+Z62+AA62+AB62+AC62</f>
        <v>0</v>
      </c>
    </row>
    <row r="63" spans="1:17" ht="17.25" customHeight="1" x14ac:dyDescent="0.25">
      <c r="A63" s="172"/>
      <c r="B63" s="172"/>
      <c r="C63" s="172"/>
      <c r="D63" s="56" t="s">
        <v>11</v>
      </c>
      <c r="E63" s="54">
        <f t="shared" si="47"/>
        <v>0</v>
      </c>
      <c r="F63" s="54">
        <f t="shared" si="48"/>
        <v>0</v>
      </c>
      <c r="G63" s="54">
        <f t="shared" si="49"/>
        <v>0</v>
      </c>
      <c r="H63" s="54">
        <f t="shared" si="50"/>
        <v>0</v>
      </c>
      <c r="I63" s="54">
        <f t="shared" si="51"/>
        <v>0</v>
      </c>
      <c r="J63" s="54">
        <f t="shared" si="52"/>
        <v>0</v>
      </c>
      <c r="K63" s="54">
        <f t="shared" si="53"/>
        <v>0</v>
      </c>
      <c r="L63" s="54">
        <f t="shared" si="54"/>
        <v>0</v>
      </c>
      <c r="M63" s="54">
        <f t="shared" si="55"/>
        <v>0</v>
      </c>
      <c r="N63" s="54">
        <f t="shared" si="56"/>
        <v>0</v>
      </c>
      <c r="O63" s="54">
        <f t="shared" si="57"/>
        <v>0</v>
      </c>
      <c r="P63" s="54">
        <f t="shared" si="58"/>
        <v>0</v>
      </c>
      <c r="Q63" s="54">
        <f t="shared" si="59"/>
        <v>0</v>
      </c>
    </row>
    <row r="64" spans="1:17" ht="57.75" customHeight="1" x14ac:dyDescent="0.25">
      <c r="A64" s="172"/>
      <c r="B64" s="172"/>
      <c r="C64" s="172"/>
      <c r="D64" s="56" t="s">
        <v>48</v>
      </c>
      <c r="E64" s="54">
        <f t="shared" si="47"/>
        <v>0</v>
      </c>
      <c r="F64" s="54">
        <f t="shared" si="48"/>
        <v>0</v>
      </c>
      <c r="G64" s="54">
        <f t="shared" si="49"/>
        <v>0</v>
      </c>
      <c r="H64" s="54">
        <f t="shared" si="50"/>
        <v>0</v>
      </c>
      <c r="I64" s="54">
        <f t="shared" si="51"/>
        <v>0</v>
      </c>
      <c r="J64" s="54">
        <f t="shared" si="52"/>
        <v>0</v>
      </c>
      <c r="K64" s="54">
        <f t="shared" si="53"/>
        <v>0</v>
      </c>
      <c r="L64" s="54">
        <f t="shared" si="54"/>
        <v>0</v>
      </c>
      <c r="M64" s="54">
        <f t="shared" si="55"/>
        <v>0</v>
      </c>
      <c r="N64" s="54">
        <f t="shared" si="56"/>
        <v>0</v>
      </c>
      <c r="O64" s="54">
        <f t="shared" si="57"/>
        <v>0</v>
      </c>
      <c r="P64" s="54">
        <f t="shared" si="58"/>
        <v>0</v>
      </c>
      <c r="Q64" s="54">
        <f t="shared" si="59"/>
        <v>0</v>
      </c>
    </row>
    <row r="65" spans="1:17" ht="31.5" customHeight="1" x14ac:dyDescent="0.25">
      <c r="A65" s="172"/>
      <c r="B65" s="172"/>
      <c r="C65" s="172"/>
      <c r="D65" s="56" t="s">
        <v>94</v>
      </c>
      <c r="E65" s="54">
        <f t="shared" si="47"/>
        <v>0</v>
      </c>
      <c r="F65" s="54">
        <f t="shared" si="48"/>
        <v>0</v>
      </c>
      <c r="G65" s="54">
        <f t="shared" si="49"/>
        <v>0</v>
      </c>
      <c r="H65" s="54">
        <f t="shared" si="50"/>
        <v>0</v>
      </c>
      <c r="I65" s="54">
        <f t="shared" si="51"/>
        <v>0</v>
      </c>
      <c r="J65" s="54">
        <f t="shared" si="52"/>
        <v>0</v>
      </c>
      <c r="K65" s="54">
        <f t="shared" si="53"/>
        <v>0</v>
      </c>
      <c r="L65" s="54">
        <f t="shared" si="54"/>
        <v>0</v>
      </c>
      <c r="M65" s="54">
        <f t="shared" si="55"/>
        <v>0</v>
      </c>
      <c r="N65" s="54">
        <f t="shared" si="56"/>
        <v>0</v>
      </c>
      <c r="O65" s="54">
        <f t="shared" si="57"/>
        <v>0</v>
      </c>
      <c r="P65" s="54">
        <f t="shared" si="58"/>
        <v>0</v>
      </c>
      <c r="Q65" s="54">
        <f t="shared" si="59"/>
        <v>0</v>
      </c>
    </row>
    <row r="66" spans="1:17" ht="32.25" customHeight="1" x14ac:dyDescent="0.25">
      <c r="A66" s="173"/>
      <c r="B66" s="173"/>
      <c r="C66" s="173"/>
      <c r="D66" s="56" t="s">
        <v>93</v>
      </c>
      <c r="E66" s="79">
        <f>F66+G66+H66+I66+J66+K66+L66+M66+N66+O66+P66+Q66</f>
        <v>210</v>
      </c>
      <c r="F66" s="54"/>
      <c r="G66" s="55"/>
      <c r="H66" s="54"/>
      <c r="I66" s="55"/>
      <c r="J66" s="55"/>
      <c r="K66" s="94">
        <v>210</v>
      </c>
      <c r="L66" s="55"/>
      <c r="M66" s="82"/>
      <c r="N66" s="55"/>
      <c r="O66" s="55"/>
      <c r="P66" s="55"/>
      <c r="Q66" s="81"/>
    </row>
    <row r="67" spans="1:17" hidden="1" x14ac:dyDescent="0.25">
      <c r="A67" s="171" t="s">
        <v>76</v>
      </c>
      <c r="B67" s="171"/>
      <c r="C67" s="171"/>
      <c r="D67" s="51"/>
      <c r="E67" s="52">
        <f>E68+E69+E70+E71+E72+E73</f>
        <v>0</v>
      </c>
      <c r="F67" s="52">
        <f t="shared" ref="F67:Q67" si="60">F68+F69+F70+F71+F72+F73</f>
        <v>0</v>
      </c>
      <c r="G67" s="52">
        <f t="shared" si="60"/>
        <v>0</v>
      </c>
      <c r="H67" s="52">
        <f t="shared" si="60"/>
        <v>0</v>
      </c>
      <c r="I67" s="52">
        <f t="shared" si="60"/>
        <v>0</v>
      </c>
      <c r="J67" s="52">
        <f t="shared" si="60"/>
        <v>0</v>
      </c>
      <c r="K67" s="52">
        <f t="shared" si="60"/>
        <v>0</v>
      </c>
      <c r="L67" s="52">
        <f t="shared" si="60"/>
        <v>0</v>
      </c>
      <c r="M67" s="68">
        <f t="shared" si="60"/>
        <v>0</v>
      </c>
      <c r="N67" s="52">
        <f t="shared" si="60"/>
        <v>0</v>
      </c>
      <c r="O67" s="52">
        <f t="shared" si="60"/>
        <v>0</v>
      </c>
      <c r="P67" s="52">
        <f t="shared" si="60"/>
        <v>0</v>
      </c>
      <c r="Q67" s="52">
        <f t="shared" si="60"/>
        <v>0</v>
      </c>
    </row>
    <row r="68" spans="1:17" hidden="1" x14ac:dyDescent="0.25">
      <c r="A68" s="172"/>
      <c r="B68" s="172"/>
      <c r="C68" s="172"/>
      <c r="D68" s="53"/>
      <c r="E68" s="54">
        <f>F68+G68+H68+I68+J68+K68+L68+M68+N68+O68+P68+Q68</f>
        <v>0</v>
      </c>
      <c r="F68" s="54"/>
      <c r="G68" s="54"/>
      <c r="H68" s="54"/>
      <c r="I68" s="54"/>
      <c r="J68" s="54"/>
      <c r="K68" s="54"/>
      <c r="L68" s="54"/>
      <c r="M68" s="69"/>
      <c r="N68" s="54"/>
      <c r="O68" s="54"/>
      <c r="P68" s="54"/>
      <c r="Q68" s="54"/>
    </row>
    <row r="69" spans="1:17" hidden="1" x14ac:dyDescent="0.25">
      <c r="A69" s="172"/>
      <c r="B69" s="172"/>
      <c r="C69" s="172"/>
      <c r="D69" s="53"/>
      <c r="E69" s="54">
        <f t="shared" ref="E69:E73" si="61">F69+G69+H69+I69+J69+K69+L69+M69+N69+O69+P69+Q69</f>
        <v>0</v>
      </c>
      <c r="F69" s="54"/>
      <c r="G69" s="54"/>
      <c r="H69" s="54"/>
      <c r="I69" s="54"/>
      <c r="J69" s="54"/>
      <c r="K69" s="54"/>
      <c r="L69" s="54"/>
      <c r="M69" s="69"/>
      <c r="N69" s="54"/>
      <c r="O69" s="54"/>
      <c r="P69" s="54"/>
      <c r="Q69" s="54"/>
    </row>
    <row r="70" spans="1:17" hidden="1" x14ac:dyDescent="0.25">
      <c r="A70" s="172"/>
      <c r="B70" s="172"/>
      <c r="C70" s="172"/>
      <c r="D70" s="53"/>
      <c r="E70" s="54">
        <f t="shared" si="61"/>
        <v>0</v>
      </c>
      <c r="F70" s="54"/>
      <c r="G70" s="54"/>
      <c r="H70" s="54"/>
      <c r="I70" s="54"/>
      <c r="J70" s="54"/>
      <c r="K70" s="54"/>
      <c r="L70" s="54"/>
      <c r="M70" s="69"/>
      <c r="N70" s="54"/>
      <c r="O70" s="54"/>
      <c r="P70" s="54"/>
      <c r="Q70" s="54"/>
    </row>
    <row r="71" spans="1:17" ht="66" hidden="1" customHeight="1" x14ac:dyDescent="0.25">
      <c r="A71" s="172"/>
      <c r="B71" s="172"/>
      <c r="C71" s="172"/>
      <c r="D71" s="53"/>
      <c r="E71" s="54">
        <f t="shared" si="61"/>
        <v>0</v>
      </c>
      <c r="F71" s="55"/>
      <c r="G71" s="55"/>
      <c r="H71" s="55"/>
      <c r="I71" s="55"/>
      <c r="J71" s="55"/>
      <c r="K71" s="55"/>
      <c r="L71" s="55"/>
      <c r="M71" s="58"/>
      <c r="N71" s="55"/>
      <c r="O71" s="55"/>
      <c r="P71" s="55"/>
      <c r="Q71" s="55"/>
    </row>
    <row r="72" spans="1:17" ht="5.25" hidden="1" customHeight="1" x14ac:dyDescent="0.25">
      <c r="A72" s="172"/>
      <c r="B72" s="172"/>
      <c r="C72" s="172"/>
      <c r="D72" s="53"/>
      <c r="E72" s="54">
        <f t="shared" si="61"/>
        <v>0</v>
      </c>
      <c r="F72" s="55"/>
      <c r="G72" s="55"/>
      <c r="H72" s="55"/>
      <c r="I72" s="55"/>
      <c r="J72" s="55"/>
      <c r="K72" s="55"/>
      <c r="L72" s="55"/>
      <c r="M72" s="58"/>
      <c r="N72" s="55"/>
      <c r="O72" s="55"/>
      <c r="P72" s="55"/>
      <c r="Q72" s="55"/>
    </row>
    <row r="73" spans="1:17" ht="0.75" hidden="1" customHeight="1" x14ac:dyDescent="0.25">
      <c r="A73" s="173"/>
      <c r="B73" s="173"/>
      <c r="C73" s="173"/>
      <c r="D73" s="53"/>
      <c r="E73" s="54">
        <f t="shared" si="61"/>
        <v>0</v>
      </c>
      <c r="F73" s="54"/>
      <c r="G73" s="54"/>
      <c r="H73" s="54"/>
      <c r="I73" s="54"/>
      <c r="J73" s="54"/>
      <c r="K73" s="54"/>
      <c r="L73" s="54"/>
      <c r="M73" s="69"/>
      <c r="N73" s="54"/>
      <c r="O73" s="54"/>
      <c r="P73" s="54"/>
      <c r="Q73" s="54"/>
    </row>
    <row r="74" spans="1:17" x14ac:dyDescent="0.25">
      <c r="A74" s="183" t="s">
        <v>54</v>
      </c>
      <c r="B74" s="183"/>
      <c r="C74" s="187"/>
      <c r="D74" s="51" t="s">
        <v>35</v>
      </c>
      <c r="E74" s="83">
        <f>E77+E80</f>
        <v>4076.5320000000002</v>
      </c>
      <c r="F74" s="60">
        <f>F75+F76+F77+F78</f>
        <v>0</v>
      </c>
      <c r="G74" s="83">
        <f t="shared" ref="G74:P74" si="62">G75+G76+G77+G78</f>
        <v>60</v>
      </c>
      <c r="H74" s="89">
        <f t="shared" si="62"/>
        <v>60</v>
      </c>
      <c r="I74" s="89">
        <f t="shared" si="62"/>
        <v>436.536</v>
      </c>
      <c r="J74" s="89">
        <f t="shared" si="62"/>
        <v>337</v>
      </c>
      <c r="K74" s="89">
        <f>K75+K76+K77+K78+K80</f>
        <v>414</v>
      </c>
      <c r="L74" s="89">
        <f t="shared" si="62"/>
        <v>2196.4960000000001</v>
      </c>
      <c r="M74" s="90">
        <f>M75+M76+M77+M78+M79+M80</f>
        <v>572.5</v>
      </c>
      <c r="N74" s="106">
        <f t="shared" si="62"/>
        <v>0</v>
      </c>
      <c r="O74" s="106">
        <f>O75+O76+O77+O78+O79+O80</f>
        <v>0</v>
      </c>
      <c r="P74" s="106">
        <f t="shared" si="62"/>
        <v>0</v>
      </c>
      <c r="Q74" s="106">
        <f>Q75+Q76+Q77+Q78+Q79+Q80</f>
        <v>0</v>
      </c>
    </row>
    <row r="75" spans="1:17" x14ac:dyDescent="0.25">
      <c r="A75" s="183"/>
      <c r="B75" s="183"/>
      <c r="C75" s="188"/>
      <c r="D75" s="51" t="s">
        <v>9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8">
        <v>0</v>
      </c>
      <c r="N75" s="55">
        <v>0</v>
      </c>
      <c r="O75" s="55">
        <v>0</v>
      </c>
      <c r="P75" s="55">
        <v>0</v>
      </c>
      <c r="Q75" s="55">
        <v>0</v>
      </c>
    </row>
    <row r="76" spans="1:17" x14ac:dyDescent="0.25">
      <c r="A76" s="183"/>
      <c r="B76" s="183"/>
      <c r="C76" s="188"/>
      <c r="D76" s="51" t="s">
        <v>10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8">
        <v>0</v>
      </c>
      <c r="N76" s="55">
        <v>0</v>
      </c>
      <c r="O76" s="55">
        <v>0</v>
      </c>
      <c r="P76" s="55">
        <v>0</v>
      </c>
      <c r="Q76" s="55">
        <v>0</v>
      </c>
    </row>
    <row r="77" spans="1:17" x14ac:dyDescent="0.25">
      <c r="A77" s="183"/>
      <c r="B77" s="183"/>
      <c r="C77" s="188"/>
      <c r="D77" s="51" t="s">
        <v>11</v>
      </c>
      <c r="E77" s="81">
        <f>E21+E42</f>
        <v>3866.5320000000002</v>
      </c>
      <c r="F77" s="55">
        <f>F21+F42+F70</f>
        <v>0</v>
      </c>
      <c r="G77" s="94">
        <f>G21+G42+G70</f>
        <v>60</v>
      </c>
      <c r="H77" s="94">
        <f>H21+H42+H70</f>
        <v>60</v>
      </c>
      <c r="I77" s="94">
        <f>I21+I42+I70</f>
        <v>436.536</v>
      </c>
      <c r="J77" s="94">
        <f>J21+J42+J70</f>
        <v>337</v>
      </c>
      <c r="K77" s="94">
        <f>K21+K42</f>
        <v>204</v>
      </c>
      <c r="L77" s="94">
        <f t="shared" ref="L77:Q77" si="63">L21+L42+L70</f>
        <v>2196.4960000000001</v>
      </c>
      <c r="M77" s="95">
        <f t="shared" si="63"/>
        <v>572.5</v>
      </c>
      <c r="N77" s="105">
        <f t="shared" si="63"/>
        <v>0</v>
      </c>
      <c r="O77" s="105">
        <f t="shared" si="63"/>
        <v>0</v>
      </c>
      <c r="P77" s="105">
        <f t="shared" si="63"/>
        <v>0</v>
      </c>
      <c r="Q77" s="55">
        <f t="shared" si="63"/>
        <v>0</v>
      </c>
    </row>
    <row r="78" spans="1:17" ht="60" customHeight="1" x14ac:dyDescent="0.25">
      <c r="A78" s="183"/>
      <c r="B78" s="183"/>
      <c r="C78" s="188"/>
      <c r="D78" s="59" t="s">
        <v>48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8">
        <v>0</v>
      </c>
      <c r="N78" s="55">
        <v>0</v>
      </c>
      <c r="O78" s="55">
        <v>0</v>
      </c>
      <c r="P78" s="55">
        <v>0</v>
      </c>
      <c r="Q78" s="55">
        <v>0</v>
      </c>
    </row>
    <row r="79" spans="1:17" ht="30" customHeight="1" x14ac:dyDescent="0.25">
      <c r="A79" s="183"/>
      <c r="B79" s="183"/>
      <c r="C79" s="188"/>
      <c r="D79" s="59" t="s">
        <v>94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8">
        <v>0</v>
      </c>
      <c r="N79" s="55">
        <v>0</v>
      </c>
      <c r="O79" s="55">
        <v>0</v>
      </c>
      <c r="P79" s="55">
        <v>0</v>
      </c>
      <c r="Q79" s="55">
        <v>0</v>
      </c>
    </row>
    <row r="80" spans="1:17" ht="29.25" customHeight="1" x14ac:dyDescent="0.25">
      <c r="A80" s="183"/>
      <c r="B80" s="183"/>
      <c r="C80" s="189"/>
      <c r="D80" s="59" t="s">
        <v>93</v>
      </c>
      <c r="E80" s="81">
        <f t="shared" ref="E80:P80" si="64">E24+E45+E73</f>
        <v>210</v>
      </c>
      <c r="F80" s="55">
        <f t="shared" si="64"/>
        <v>0</v>
      </c>
      <c r="G80" s="55">
        <f t="shared" si="64"/>
        <v>0</v>
      </c>
      <c r="H80" s="55">
        <f t="shared" si="64"/>
        <v>0</v>
      </c>
      <c r="I80" s="55">
        <f t="shared" si="64"/>
        <v>0</v>
      </c>
      <c r="J80" s="55">
        <f t="shared" si="64"/>
        <v>0</v>
      </c>
      <c r="K80" s="81">
        <f t="shared" si="64"/>
        <v>210</v>
      </c>
      <c r="L80" s="55">
        <f t="shared" si="64"/>
        <v>0</v>
      </c>
      <c r="M80" s="55">
        <f t="shared" si="64"/>
        <v>0</v>
      </c>
      <c r="N80" s="55">
        <f t="shared" si="64"/>
        <v>0</v>
      </c>
      <c r="O80" s="86">
        <f t="shared" si="64"/>
        <v>0</v>
      </c>
      <c r="P80" s="55">
        <f t="shared" si="64"/>
        <v>0</v>
      </c>
      <c r="Q80" s="86">
        <v>0</v>
      </c>
    </row>
    <row r="81" spans="1:17" ht="15.75" customHeight="1" x14ac:dyDescent="0.25">
      <c r="A81" s="190" t="s">
        <v>97</v>
      </c>
      <c r="B81" s="190"/>
      <c r="C81" s="107"/>
      <c r="D81" s="108"/>
      <c r="E81" s="109"/>
      <c r="F81" s="110"/>
      <c r="G81" s="110"/>
      <c r="H81" s="110"/>
      <c r="I81" s="110"/>
      <c r="J81" s="110"/>
      <c r="K81" s="109"/>
      <c r="L81" s="110"/>
      <c r="M81" s="110"/>
      <c r="N81" s="110"/>
      <c r="O81" s="111"/>
      <c r="P81" s="110"/>
      <c r="Q81" s="111"/>
    </row>
    <row r="82" spans="1:17" x14ac:dyDescent="0.25">
      <c r="A82" s="153" t="s">
        <v>98</v>
      </c>
      <c r="B82" s="153"/>
      <c r="C82" s="153"/>
      <c r="D82" s="153"/>
      <c r="E82" s="153"/>
      <c r="F82" s="1"/>
      <c r="G82" s="1"/>
      <c r="H82" s="1"/>
      <c r="I82" s="73"/>
      <c r="J82" s="1"/>
      <c r="K82" s="1"/>
      <c r="L82" s="1"/>
      <c r="M82" s="65"/>
      <c r="N82" s="1"/>
      <c r="O82" s="73"/>
      <c r="P82" s="1"/>
      <c r="Q82" s="1"/>
    </row>
    <row r="83" spans="1:17" x14ac:dyDescent="0.25">
      <c r="A83" s="91" t="s">
        <v>99</v>
      </c>
      <c r="B83" s="91"/>
      <c r="C83" s="91"/>
      <c r="D83" s="91"/>
      <c r="E83" s="91"/>
      <c r="F83" s="1"/>
      <c r="G83" s="1"/>
      <c r="H83" s="1"/>
      <c r="I83" s="73"/>
      <c r="J83" s="1"/>
      <c r="K83" s="1"/>
      <c r="L83" s="1"/>
      <c r="M83" s="65"/>
      <c r="N83" s="1"/>
      <c r="O83" s="73"/>
      <c r="P83" s="1"/>
      <c r="Q83" s="1"/>
    </row>
    <row r="84" spans="1:17" x14ac:dyDescent="0.25">
      <c r="A84" s="91"/>
      <c r="B84" s="91"/>
      <c r="C84" s="91"/>
      <c r="D84" s="91"/>
      <c r="E84" s="91"/>
      <c r="F84" s="1"/>
      <c r="G84" s="1"/>
      <c r="H84" s="1"/>
      <c r="I84" s="73"/>
      <c r="J84" s="1"/>
      <c r="K84" s="1"/>
      <c r="L84" s="1"/>
      <c r="M84" s="65"/>
      <c r="N84" s="1"/>
      <c r="O84" s="73"/>
      <c r="P84" s="1"/>
      <c r="Q84" s="1"/>
    </row>
    <row r="85" spans="1:17" ht="16.5" x14ac:dyDescent="0.25">
      <c r="B85" s="184" t="s">
        <v>91</v>
      </c>
      <c r="C85" s="184"/>
      <c r="D85" s="184"/>
      <c r="E85" s="184"/>
      <c r="F85" s="41"/>
      <c r="G85" s="41"/>
      <c r="H85" s="41"/>
      <c r="I85" s="75" t="s">
        <v>85</v>
      </c>
      <c r="J85" s="1"/>
      <c r="K85" s="1"/>
      <c r="L85" s="1"/>
      <c r="M85" s="65"/>
      <c r="N85" s="1"/>
    </row>
    <row r="86" spans="1:17" ht="16.5" x14ac:dyDescent="0.25">
      <c r="B86" s="6"/>
      <c r="C86" s="6"/>
      <c r="D86" s="1"/>
      <c r="E86" s="1"/>
      <c r="F86" s="152" t="s">
        <v>38</v>
      </c>
      <c r="G86" s="152"/>
      <c r="H86" s="152"/>
      <c r="I86" s="76"/>
      <c r="J86" s="1"/>
      <c r="K86" s="1"/>
      <c r="L86" s="1"/>
      <c r="M86" s="65"/>
      <c r="N86" s="1"/>
    </row>
    <row r="87" spans="1:17" ht="31.5" customHeight="1" x14ac:dyDescent="0.25">
      <c r="B87" s="184" t="s">
        <v>84</v>
      </c>
      <c r="C87" s="184"/>
      <c r="D87" s="184"/>
      <c r="E87" s="184"/>
      <c r="F87" s="41"/>
      <c r="G87" s="41"/>
      <c r="H87" s="41"/>
      <c r="I87" s="75" t="s">
        <v>92</v>
      </c>
      <c r="J87" s="1"/>
      <c r="K87" s="1"/>
      <c r="L87" s="1"/>
      <c r="M87" s="65"/>
      <c r="N87" s="1"/>
    </row>
    <row r="88" spans="1:17" ht="16.5" x14ac:dyDescent="0.25">
      <c r="B88" s="6"/>
      <c r="C88" s="6"/>
      <c r="D88" s="1"/>
      <c r="E88" s="1"/>
      <c r="F88" s="152" t="s">
        <v>38</v>
      </c>
      <c r="G88" s="152"/>
      <c r="H88" s="152"/>
      <c r="I88" s="73"/>
      <c r="J88" s="1"/>
      <c r="K88" s="1"/>
      <c r="L88" s="1"/>
      <c r="M88" s="65"/>
      <c r="N88" s="1"/>
    </row>
    <row r="89" spans="1:17" ht="37.5" customHeight="1" x14ac:dyDescent="0.25">
      <c r="B89" s="184" t="s">
        <v>77</v>
      </c>
      <c r="C89" s="184"/>
      <c r="D89" s="184"/>
      <c r="E89" s="184"/>
      <c r="F89" s="185"/>
      <c r="G89" s="185"/>
      <c r="H89" s="185"/>
      <c r="I89" s="73" t="s">
        <v>89</v>
      </c>
      <c r="J89" s="1"/>
      <c r="K89" s="1"/>
      <c r="L89" s="1"/>
      <c r="M89" s="65"/>
      <c r="N89" s="1"/>
    </row>
    <row r="90" spans="1:17" ht="16.5" x14ac:dyDescent="0.25">
      <c r="B90" s="6"/>
      <c r="C90" s="6"/>
      <c r="D90" s="1"/>
      <c r="E90" s="1"/>
      <c r="F90" s="186" t="s">
        <v>38</v>
      </c>
      <c r="G90" s="186"/>
      <c r="H90" s="186"/>
      <c r="I90" s="73"/>
      <c r="J90" s="1"/>
      <c r="K90" s="1"/>
      <c r="L90" s="1"/>
      <c r="M90" s="65"/>
      <c r="N90" s="1"/>
    </row>
    <row r="91" spans="1:17" x14ac:dyDescent="0.25">
      <c r="B91" s="1" t="s">
        <v>90</v>
      </c>
      <c r="C91" s="1"/>
      <c r="D91" s="1"/>
      <c r="E91" s="1"/>
      <c r="F91" s="1"/>
      <c r="G91" s="1"/>
      <c r="H91" s="1"/>
      <c r="I91" s="73"/>
      <c r="J91" s="1"/>
      <c r="K91" s="1"/>
      <c r="L91" s="1"/>
      <c r="M91" s="65"/>
      <c r="N91" s="1"/>
    </row>
  </sheetData>
  <mergeCells count="53">
    <mergeCell ref="F88:H88"/>
    <mergeCell ref="B89:E89"/>
    <mergeCell ref="F89:H89"/>
    <mergeCell ref="F90:H90"/>
    <mergeCell ref="A74:B80"/>
    <mergeCell ref="C74:C80"/>
    <mergeCell ref="A82:E82"/>
    <mergeCell ref="B85:E85"/>
    <mergeCell ref="F86:H86"/>
    <mergeCell ref="B87:E87"/>
    <mergeCell ref="A81:B81"/>
    <mergeCell ref="A60:A66"/>
    <mergeCell ref="B60:B66"/>
    <mergeCell ref="C60:C66"/>
    <mergeCell ref="A67:A73"/>
    <mergeCell ref="B67:B73"/>
    <mergeCell ref="C67:C73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F15:Q15"/>
    <mergeCell ref="M8:Q8"/>
    <mergeCell ref="M9:Q9"/>
    <mergeCell ref="M10:Q10"/>
    <mergeCell ref="A12:Q12"/>
    <mergeCell ref="A13:Q13"/>
    <mergeCell ref="P14:Q14"/>
    <mergeCell ref="A15:A16"/>
    <mergeCell ref="B15:B16"/>
    <mergeCell ref="C15:C16"/>
    <mergeCell ref="D15:D16"/>
    <mergeCell ref="E15:E16"/>
    <mergeCell ref="M7:Q7"/>
    <mergeCell ref="M2:Q2"/>
    <mergeCell ref="M3:Q3"/>
    <mergeCell ref="M4:Q4"/>
    <mergeCell ref="M5:Q5"/>
    <mergeCell ref="M6:Q6"/>
  </mergeCells>
  <pageMargins left="0.31496062992125984" right="0" top="0.35433070866141736" bottom="0" header="0" footer="0"/>
  <pageSetup paperSize="9" scale="55" fitToHeight="0" orientation="landscape" r:id="rId1"/>
  <rowBreaks count="1" manualBreakCount="1">
    <brk id="45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view="pageBreakPreview" topLeftCell="A9" zoomScale="84" zoomScaleNormal="84" zoomScaleSheetLayoutView="84" workbookViewId="0">
      <selection activeCell="H28" sqref="H28"/>
    </sheetView>
  </sheetViews>
  <sheetFormatPr defaultRowHeight="15" x14ac:dyDescent="0.25"/>
  <cols>
    <col min="1" max="1" width="4.42578125" customWidth="1"/>
    <col min="2" max="2" width="35.85546875" customWidth="1"/>
    <col min="3" max="3" width="28.42578125" customWidth="1"/>
    <col min="4" max="4" width="15.85546875" customWidth="1"/>
    <col min="5" max="5" width="16" customWidth="1"/>
    <col min="6" max="6" width="11.28515625" customWidth="1"/>
    <col min="7" max="7" width="11.42578125" customWidth="1"/>
    <col min="8" max="8" width="14" customWidth="1"/>
    <col min="9" max="9" width="12.28515625" style="77" customWidth="1"/>
    <col min="10" max="10" width="14.7109375" customWidth="1"/>
    <col min="11" max="11" width="13" customWidth="1"/>
    <col min="12" max="12" width="13.5703125" customWidth="1"/>
    <col min="13" max="13" width="15.28515625" style="71" customWidth="1"/>
    <col min="14" max="14" width="13" customWidth="1"/>
    <col min="15" max="15" width="14.140625" style="77" customWidth="1"/>
    <col min="16" max="16" width="13.140625" customWidth="1"/>
    <col min="17" max="17" width="13.42578125" customWidth="1"/>
    <col min="23" max="23" width="28.85546875" customWidth="1"/>
  </cols>
  <sheetData>
    <row r="1" spans="1:17" ht="15" customHeight="1" x14ac:dyDescent="0.25">
      <c r="A1" s="136"/>
      <c r="B1" s="1"/>
      <c r="C1" s="1"/>
      <c r="D1" s="1"/>
      <c r="E1" s="1"/>
      <c r="F1" s="6"/>
      <c r="G1" s="1"/>
      <c r="H1" s="1"/>
      <c r="I1" s="73"/>
      <c r="J1" s="1"/>
      <c r="K1" s="1"/>
      <c r="L1" s="1"/>
      <c r="M1" s="6"/>
      <c r="N1" s="1"/>
      <c r="O1" s="76"/>
      <c r="P1" s="134"/>
      <c r="Q1" s="1"/>
    </row>
    <row r="2" spans="1:17" ht="16.5" x14ac:dyDescent="0.25">
      <c r="A2" s="136"/>
      <c r="B2" s="1"/>
      <c r="C2" s="1"/>
      <c r="D2" s="1"/>
      <c r="E2" s="1"/>
      <c r="F2" s="1"/>
      <c r="G2" s="6"/>
      <c r="H2" s="1"/>
      <c r="I2" s="73"/>
      <c r="J2" s="1"/>
      <c r="K2" s="1"/>
      <c r="L2" s="1"/>
      <c r="M2" s="164" t="s">
        <v>45</v>
      </c>
      <c r="N2" s="164"/>
      <c r="O2" s="164"/>
      <c r="P2" s="164"/>
      <c r="Q2" s="164"/>
    </row>
    <row r="3" spans="1:17" ht="16.5" x14ac:dyDescent="0.25">
      <c r="A3" s="136"/>
      <c r="B3" s="1"/>
      <c r="C3" s="1"/>
      <c r="D3" s="1"/>
      <c r="E3" s="1"/>
      <c r="F3" s="1"/>
      <c r="G3" s="6"/>
      <c r="H3" s="1"/>
      <c r="I3" s="73"/>
      <c r="J3" s="1"/>
      <c r="K3" s="1"/>
      <c r="L3" s="1"/>
      <c r="M3" s="163" t="s">
        <v>67</v>
      </c>
      <c r="N3" s="163"/>
      <c r="O3" s="163"/>
      <c r="P3" s="163"/>
      <c r="Q3" s="163"/>
    </row>
    <row r="4" spans="1:17" ht="16.5" x14ac:dyDescent="0.25">
      <c r="A4" s="136"/>
      <c r="B4" s="1"/>
      <c r="C4" s="1"/>
      <c r="D4" s="1"/>
      <c r="E4" s="1"/>
      <c r="F4" s="1"/>
      <c r="G4" s="6"/>
      <c r="H4" s="1"/>
      <c r="I4" s="73"/>
      <c r="J4" s="1"/>
      <c r="K4" s="1"/>
      <c r="L4" s="1"/>
      <c r="M4" s="165" t="s">
        <v>65</v>
      </c>
      <c r="N4" s="165"/>
      <c r="O4" s="165"/>
      <c r="P4" s="165"/>
      <c r="Q4" s="165"/>
    </row>
    <row r="5" spans="1:17" ht="11.25" customHeight="1" x14ac:dyDescent="0.25">
      <c r="A5" s="136"/>
      <c r="B5" s="1"/>
      <c r="C5" s="1"/>
      <c r="D5" s="1"/>
      <c r="E5" s="1"/>
      <c r="F5" s="1"/>
      <c r="G5" s="6"/>
      <c r="H5" s="1"/>
      <c r="I5" s="73"/>
      <c r="J5" s="1"/>
      <c r="K5" s="1"/>
      <c r="L5" s="1"/>
      <c r="M5" s="166" t="s">
        <v>57</v>
      </c>
      <c r="N5" s="166"/>
      <c r="O5" s="166"/>
      <c r="P5" s="166"/>
      <c r="Q5" s="166"/>
    </row>
    <row r="6" spans="1:17" ht="16.5" hidden="1" x14ac:dyDescent="0.25">
      <c r="A6" s="136"/>
      <c r="B6" s="1"/>
      <c r="C6" s="1"/>
      <c r="D6" s="1"/>
      <c r="E6" s="1"/>
      <c r="F6" s="1"/>
      <c r="G6" s="6"/>
      <c r="H6" s="1"/>
      <c r="I6" s="73"/>
      <c r="J6" s="1"/>
      <c r="K6" s="1"/>
      <c r="L6" s="1"/>
      <c r="M6" s="167" t="s">
        <v>68</v>
      </c>
      <c r="N6" s="167"/>
      <c r="O6" s="167"/>
      <c r="P6" s="167"/>
      <c r="Q6" s="167"/>
    </row>
    <row r="7" spans="1:17" ht="16.5" hidden="1" x14ac:dyDescent="0.25">
      <c r="A7" s="136"/>
      <c r="B7" s="1"/>
      <c r="C7" s="1"/>
      <c r="D7" s="1"/>
      <c r="E7" s="1"/>
      <c r="F7" s="1"/>
      <c r="G7" s="6"/>
      <c r="H7" s="1"/>
      <c r="I7" s="73"/>
      <c r="J7" s="1"/>
      <c r="K7" s="1"/>
      <c r="L7" s="1"/>
      <c r="M7" s="163" t="s">
        <v>66</v>
      </c>
      <c r="N7" s="163"/>
      <c r="O7" s="163"/>
      <c r="P7" s="163"/>
      <c r="Q7" s="163"/>
    </row>
    <row r="8" spans="1:17" ht="3.75" hidden="1" customHeight="1" x14ac:dyDescent="0.25">
      <c r="A8" s="136"/>
      <c r="B8" s="1"/>
      <c r="C8" s="1"/>
      <c r="D8" s="1"/>
      <c r="E8" s="1"/>
      <c r="F8" s="1"/>
      <c r="G8" s="6"/>
      <c r="H8" s="1"/>
      <c r="I8" s="73"/>
      <c r="J8" s="1"/>
      <c r="K8" s="1"/>
      <c r="L8" s="1"/>
      <c r="M8" s="168" t="s">
        <v>58</v>
      </c>
      <c r="N8" s="168"/>
      <c r="O8" s="168"/>
      <c r="P8" s="168"/>
      <c r="Q8" s="168"/>
    </row>
    <row r="9" spans="1:17" ht="16.5" x14ac:dyDescent="0.25">
      <c r="A9" s="136"/>
      <c r="B9" s="1"/>
      <c r="C9" s="1"/>
      <c r="D9" s="1"/>
      <c r="E9" s="1"/>
      <c r="F9" s="1"/>
      <c r="G9" s="6"/>
      <c r="H9" s="1"/>
      <c r="I9" s="73"/>
      <c r="J9" s="1"/>
      <c r="K9" s="1"/>
      <c r="L9" s="1"/>
      <c r="M9" s="169"/>
      <c r="N9" s="169"/>
      <c r="O9" s="169"/>
      <c r="P9" s="169"/>
      <c r="Q9" s="169"/>
    </row>
    <row r="10" spans="1:17" ht="16.5" x14ac:dyDescent="0.25">
      <c r="A10" s="136"/>
      <c r="B10" s="1"/>
      <c r="C10" s="1"/>
      <c r="D10" s="1"/>
      <c r="E10" s="1"/>
      <c r="F10" s="1"/>
      <c r="G10" s="6"/>
      <c r="H10" s="1"/>
      <c r="I10" s="73"/>
      <c r="J10" s="1"/>
      <c r="K10" s="1"/>
      <c r="L10" s="1"/>
      <c r="M10" s="170" t="s">
        <v>101</v>
      </c>
      <c r="N10" s="170"/>
      <c r="O10" s="170"/>
      <c r="P10" s="170"/>
      <c r="Q10" s="170"/>
    </row>
    <row r="11" spans="1:17" ht="16.5" x14ac:dyDescent="0.25">
      <c r="A11" s="136"/>
      <c r="B11" s="1"/>
      <c r="C11" s="1"/>
      <c r="D11" s="1"/>
      <c r="E11" s="1"/>
      <c r="F11" s="1"/>
      <c r="G11" s="6"/>
      <c r="H11" s="1"/>
      <c r="I11" s="73"/>
      <c r="J11" s="1"/>
      <c r="K11" s="1"/>
      <c r="L11" s="1"/>
      <c r="M11" s="65"/>
      <c r="N11" s="134"/>
      <c r="O11" s="76"/>
      <c r="P11" s="134"/>
      <c r="Q11" s="134"/>
    </row>
    <row r="12" spans="1:17" x14ac:dyDescent="0.25">
      <c r="A12" s="141" t="s">
        <v>41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7" x14ac:dyDescent="0.25">
      <c r="A13" s="147" t="s">
        <v>87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5">
      <c r="A14" s="136"/>
      <c r="B14" s="1"/>
      <c r="C14" s="1"/>
      <c r="D14" s="1"/>
      <c r="E14" s="1"/>
      <c r="F14" s="1"/>
      <c r="G14" s="1"/>
      <c r="H14" s="1"/>
      <c r="I14" s="73"/>
      <c r="J14" s="1"/>
      <c r="K14" s="1"/>
      <c r="L14" s="1"/>
      <c r="M14" s="65"/>
      <c r="N14" s="1"/>
      <c r="O14" s="73"/>
      <c r="P14" s="149" t="s">
        <v>43</v>
      </c>
      <c r="Q14" s="149"/>
    </row>
    <row r="15" spans="1:17" ht="26.25" customHeight="1" x14ac:dyDescent="0.25">
      <c r="A15" s="143" t="s">
        <v>0</v>
      </c>
      <c r="B15" s="143" t="s">
        <v>88</v>
      </c>
      <c r="C15" s="158" t="s">
        <v>64</v>
      </c>
      <c r="D15" s="143" t="s">
        <v>34</v>
      </c>
      <c r="E15" s="143" t="s">
        <v>37</v>
      </c>
      <c r="F15" s="143" t="s">
        <v>44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 ht="73.5" customHeight="1" x14ac:dyDescent="0.25">
      <c r="A16" s="143"/>
      <c r="B16" s="143"/>
      <c r="C16" s="162"/>
      <c r="D16" s="143"/>
      <c r="E16" s="143"/>
      <c r="F16" s="135" t="s">
        <v>13</v>
      </c>
      <c r="G16" s="135" t="s">
        <v>14</v>
      </c>
      <c r="H16" s="135" t="s">
        <v>15</v>
      </c>
      <c r="I16" s="138" t="s">
        <v>16</v>
      </c>
      <c r="J16" s="135" t="s">
        <v>17</v>
      </c>
      <c r="K16" s="135" t="s">
        <v>18</v>
      </c>
      <c r="L16" s="135" t="s">
        <v>19</v>
      </c>
      <c r="M16" s="66" t="s">
        <v>20</v>
      </c>
      <c r="N16" s="135" t="s">
        <v>21</v>
      </c>
      <c r="O16" s="138" t="s">
        <v>22</v>
      </c>
      <c r="P16" s="135" t="s">
        <v>23</v>
      </c>
      <c r="Q16" s="135" t="s">
        <v>24</v>
      </c>
    </row>
    <row r="17" spans="1:17" x14ac:dyDescent="0.25">
      <c r="A17" s="8">
        <v>1</v>
      </c>
      <c r="B17" s="8">
        <v>2</v>
      </c>
      <c r="C17" s="8">
        <v>3</v>
      </c>
      <c r="D17" s="8">
        <v>4</v>
      </c>
      <c r="E17" s="12">
        <v>5</v>
      </c>
      <c r="F17" s="8">
        <v>6</v>
      </c>
      <c r="G17" s="8">
        <v>7</v>
      </c>
      <c r="H17" s="8">
        <v>8</v>
      </c>
      <c r="I17" s="74">
        <v>9</v>
      </c>
      <c r="J17" s="8">
        <v>10</v>
      </c>
      <c r="K17" s="8">
        <v>11</v>
      </c>
      <c r="L17" s="8">
        <v>12</v>
      </c>
      <c r="M17" s="67">
        <v>13</v>
      </c>
      <c r="N17" s="8">
        <v>14</v>
      </c>
      <c r="O17" s="74">
        <v>15</v>
      </c>
      <c r="P17" s="8">
        <v>16</v>
      </c>
      <c r="Q17" s="8">
        <v>17</v>
      </c>
    </row>
    <row r="18" spans="1:17" ht="19.5" customHeight="1" x14ac:dyDescent="0.25">
      <c r="A18" s="171" t="s">
        <v>2</v>
      </c>
      <c r="B18" s="171" t="s">
        <v>71</v>
      </c>
      <c r="C18" s="171" t="s">
        <v>73</v>
      </c>
      <c r="D18" s="51" t="s">
        <v>35</v>
      </c>
      <c r="E18" s="117">
        <f>E19+E20+E21+E22+E23+E24</f>
        <v>3691.5320000000002</v>
      </c>
      <c r="F18" s="118">
        <f t="shared" ref="F18:J18" si="0">F19+F20+F21+F22+F24</f>
        <v>0</v>
      </c>
      <c r="G18" s="117">
        <f t="shared" si="0"/>
        <v>10</v>
      </c>
      <c r="H18" s="117">
        <f t="shared" si="0"/>
        <v>276.5</v>
      </c>
      <c r="I18" s="117">
        <f t="shared" ref="I18" si="1">I25+I32</f>
        <v>332.52</v>
      </c>
      <c r="J18" s="119">
        <f t="shared" si="0"/>
        <v>497</v>
      </c>
      <c r="K18" s="118">
        <f t="shared" ref="K18:Q18" si="2">K25+K32</f>
        <v>0</v>
      </c>
      <c r="L18" s="119">
        <f t="shared" si="2"/>
        <v>2153.9960000000001</v>
      </c>
      <c r="M18" s="119">
        <f t="shared" si="2"/>
        <v>392.5</v>
      </c>
      <c r="N18" s="120">
        <f t="shared" si="2"/>
        <v>29.015999999999998</v>
      </c>
      <c r="O18" s="118">
        <f t="shared" si="2"/>
        <v>0</v>
      </c>
      <c r="P18" s="118">
        <f t="shared" si="2"/>
        <v>0</v>
      </c>
      <c r="Q18" s="118">
        <f t="shared" si="2"/>
        <v>0</v>
      </c>
    </row>
    <row r="19" spans="1:17" x14ac:dyDescent="0.25">
      <c r="A19" s="172"/>
      <c r="B19" s="172"/>
      <c r="C19" s="172"/>
      <c r="D19" s="53" t="s">
        <v>9</v>
      </c>
      <c r="E19" s="118">
        <f t="shared" ref="E19:E23" si="3">F19+G19+H19+I19+J19+K19+L19+M19+N19+O19+P19+Q19</f>
        <v>0</v>
      </c>
      <c r="F19" s="121">
        <f>F26</f>
        <v>0</v>
      </c>
      <c r="G19" s="121">
        <f t="shared" ref="G19:Q21" si="4">G26</f>
        <v>0</v>
      </c>
      <c r="H19" s="121">
        <f t="shared" si="4"/>
        <v>0</v>
      </c>
      <c r="I19" s="121">
        <f t="shared" si="4"/>
        <v>0</v>
      </c>
      <c r="J19" s="121">
        <f t="shared" si="4"/>
        <v>0</v>
      </c>
      <c r="K19" s="121">
        <f t="shared" si="4"/>
        <v>0</v>
      </c>
      <c r="L19" s="121">
        <f t="shared" si="4"/>
        <v>0</v>
      </c>
      <c r="M19" s="121">
        <f t="shared" si="4"/>
        <v>0</v>
      </c>
      <c r="N19" s="121">
        <f t="shared" si="4"/>
        <v>0</v>
      </c>
      <c r="O19" s="121">
        <f t="shared" si="4"/>
        <v>0</v>
      </c>
      <c r="P19" s="121">
        <f t="shared" si="4"/>
        <v>0</v>
      </c>
      <c r="Q19" s="121">
        <f t="shared" si="4"/>
        <v>0</v>
      </c>
    </row>
    <row r="20" spans="1:17" x14ac:dyDescent="0.25">
      <c r="A20" s="172"/>
      <c r="B20" s="172"/>
      <c r="C20" s="172"/>
      <c r="D20" s="53" t="s">
        <v>10</v>
      </c>
      <c r="E20" s="118">
        <f t="shared" si="3"/>
        <v>0</v>
      </c>
      <c r="F20" s="121">
        <f>F27</f>
        <v>0</v>
      </c>
      <c r="G20" s="121">
        <f t="shared" si="4"/>
        <v>0</v>
      </c>
      <c r="H20" s="121">
        <f t="shared" si="4"/>
        <v>0</v>
      </c>
      <c r="I20" s="121">
        <f t="shared" si="4"/>
        <v>0</v>
      </c>
      <c r="J20" s="121">
        <f t="shared" si="4"/>
        <v>0</v>
      </c>
      <c r="K20" s="121">
        <f t="shared" si="4"/>
        <v>0</v>
      </c>
      <c r="L20" s="121">
        <f t="shared" si="4"/>
        <v>0</v>
      </c>
      <c r="M20" s="121">
        <f t="shared" si="4"/>
        <v>0</v>
      </c>
      <c r="N20" s="121">
        <f t="shared" si="4"/>
        <v>0</v>
      </c>
      <c r="O20" s="121">
        <f t="shared" si="4"/>
        <v>0</v>
      </c>
      <c r="P20" s="121">
        <f t="shared" si="4"/>
        <v>0</v>
      </c>
      <c r="Q20" s="121">
        <f t="shared" si="4"/>
        <v>0</v>
      </c>
    </row>
    <row r="21" spans="1:17" x14ac:dyDescent="0.25">
      <c r="A21" s="172"/>
      <c r="B21" s="172"/>
      <c r="C21" s="172"/>
      <c r="D21" s="64" t="s">
        <v>11</v>
      </c>
      <c r="E21" s="122">
        <f t="shared" si="3"/>
        <v>3691.5320000000002</v>
      </c>
      <c r="F21" s="123">
        <f>F28</f>
        <v>0</v>
      </c>
      <c r="G21" s="123">
        <f t="shared" si="4"/>
        <v>10</v>
      </c>
      <c r="H21" s="123">
        <f t="shared" si="4"/>
        <v>276.5</v>
      </c>
      <c r="I21" s="123">
        <f t="shared" si="4"/>
        <v>332.52</v>
      </c>
      <c r="J21" s="123">
        <f t="shared" si="4"/>
        <v>497</v>
      </c>
      <c r="K21" s="123">
        <f t="shared" si="4"/>
        <v>0</v>
      </c>
      <c r="L21" s="123">
        <f t="shared" si="4"/>
        <v>2153.9960000000001</v>
      </c>
      <c r="M21" s="123">
        <f t="shared" si="4"/>
        <v>392.5</v>
      </c>
      <c r="N21" s="123">
        <f t="shared" si="4"/>
        <v>29.015999999999998</v>
      </c>
      <c r="O21" s="123">
        <f t="shared" si="4"/>
        <v>0</v>
      </c>
      <c r="P21" s="123">
        <f t="shared" si="4"/>
        <v>0</v>
      </c>
      <c r="Q21" s="123">
        <f t="shared" si="4"/>
        <v>0</v>
      </c>
    </row>
    <row r="22" spans="1:17" ht="63" customHeight="1" x14ac:dyDescent="0.25">
      <c r="A22" s="172"/>
      <c r="B22" s="174"/>
      <c r="C22" s="172"/>
      <c r="D22" s="56" t="s">
        <v>48</v>
      </c>
      <c r="E22" s="118">
        <f t="shared" si="3"/>
        <v>0</v>
      </c>
      <c r="F22" s="123">
        <f t="shared" ref="F22:Q24" si="5">F29</f>
        <v>0</v>
      </c>
      <c r="G22" s="123">
        <f t="shared" si="5"/>
        <v>0</v>
      </c>
      <c r="H22" s="123">
        <f t="shared" si="5"/>
        <v>0</v>
      </c>
      <c r="I22" s="123">
        <f t="shared" si="5"/>
        <v>0</v>
      </c>
      <c r="J22" s="123">
        <f t="shared" si="5"/>
        <v>0</v>
      </c>
      <c r="K22" s="123">
        <f t="shared" si="5"/>
        <v>0</v>
      </c>
      <c r="L22" s="123">
        <f t="shared" si="5"/>
        <v>0</v>
      </c>
      <c r="M22" s="123">
        <f t="shared" si="5"/>
        <v>0</v>
      </c>
      <c r="N22" s="123">
        <f t="shared" si="5"/>
        <v>0</v>
      </c>
      <c r="O22" s="123">
        <f t="shared" si="5"/>
        <v>0</v>
      </c>
      <c r="P22" s="123">
        <f t="shared" si="5"/>
        <v>0</v>
      </c>
      <c r="Q22" s="123">
        <f t="shared" si="5"/>
        <v>0</v>
      </c>
    </row>
    <row r="23" spans="1:17" ht="33.75" customHeight="1" x14ac:dyDescent="0.25">
      <c r="A23" s="172"/>
      <c r="B23" s="174"/>
      <c r="C23" s="172"/>
      <c r="D23" s="56" t="s">
        <v>94</v>
      </c>
      <c r="E23" s="118">
        <f t="shared" si="3"/>
        <v>0</v>
      </c>
      <c r="F23" s="123">
        <f t="shared" si="5"/>
        <v>0</v>
      </c>
      <c r="G23" s="123">
        <f t="shared" si="5"/>
        <v>0</v>
      </c>
      <c r="H23" s="123">
        <f t="shared" si="5"/>
        <v>0</v>
      </c>
      <c r="I23" s="123">
        <f t="shared" si="5"/>
        <v>0</v>
      </c>
      <c r="J23" s="123">
        <f t="shared" si="5"/>
        <v>0</v>
      </c>
      <c r="K23" s="123">
        <f t="shared" si="5"/>
        <v>0</v>
      </c>
      <c r="L23" s="123">
        <f t="shared" si="5"/>
        <v>0</v>
      </c>
      <c r="M23" s="123">
        <f t="shared" si="5"/>
        <v>0</v>
      </c>
      <c r="N23" s="123">
        <f t="shared" si="5"/>
        <v>0</v>
      </c>
      <c r="O23" s="123">
        <f t="shared" si="5"/>
        <v>0</v>
      </c>
      <c r="P23" s="123">
        <f t="shared" si="5"/>
        <v>0</v>
      </c>
      <c r="Q23" s="123">
        <f t="shared" si="5"/>
        <v>0</v>
      </c>
    </row>
    <row r="24" spans="1:17" ht="26.25" customHeight="1" x14ac:dyDescent="0.25">
      <c r="A24" s="173"/>
      <c r="B24" s="175"/>
      <c r="C24" s="173"/>
      <c r="D24" s="56" t="s">
        <v>93</v>
      </c>
      <c r="E24" s="124">
        <f>F24+G24+H24+I24+J24+K24+L24+M24+N24+O24+P24+Q24</f>
        <v>0</v>
      </c>
      <c r="F24" s="123">
        <f t="shared" si="5"/>
        <v>0</v>
      </c>
      <c r="G24" s="123">
        <f t="shared" si="5"/>
        <v>0</v>
      </c>
      <c r="H24" s="123">
        <f t="shared" si="5"/>
        <v>0</v>
      </c>
      <c r="I24" s="123">
        <f t="shared" si="5"/>
        <v>0</v>
      </c>
      <c r="J24" s="123">
        <f t="shared" si="5"/>
        <v>0</v>
      </c>
      <c r="K24" s="123">
        <f t="shared" si="5"/>
        <v>0</v>
      </c>
      <c r="L24" s="123">
        <f t="shared" si="5"/>
        <v>0</v>
      </c>
      <c r="M24" s="123">
        <f t="shared" si="5"/>
        <v>0</v>
      </c>
      <c r="N24" s="123">
        <f t="shared" si="5"/>
        <v>0</v>
      </c>
      <c r="O24" s="123">
        <f t="shared" si="5"/>
        <v>0</v>
      </c>
      <c r="P24" s="123">
        <f t="shared" si="5"/>
        <v>0</v>
      </c>
      <c r="Q24" s="123">
        <f t="shared" si="5"/>
        <v>0</v>
      </c>
    </row>
    <row r="25" spans="1:17" ht="29.25" customHeight="1" x14ac:dyDescent="0.25">
      <c r="A25" s="171" t="s">
        <v>3</v>
      </c>
      <c r="B25" s="176" t="s">
        <v>78</v>
      </c>
      <c r="C25" s="171" t="s">
        <v>96</v>
      </c>
      <c r="D25" s="51" t="s">
        <v>35</v>
      </c>
      <c r="E25" s="117">
        <f t="shared" ref="E25:E27" si="6">Q25+P25+O25+N25+M25+L25+K25+J25+I25+H25+G25+F25</f>
        <v>3691.5320000000002</v>
      </c>
      <c r="F25" s="118">
        <f t="shared" ref="F25:Q25" si="7">F26+F27+F28+F29+F30+F31</f>
        <v>0</v>
      </c>
      <c r="G25" s="117">
        <f t="shared" si="7"/>
        <v>10</v>
      </c>
      <c r="H25" s="117">
        <f t="shared" si="7"/>
        <v>276.5</v>
      </c>
      <c r="I25" s="117">
        <f t="shared" si="7"/>
        <v>332.52</v>
      </c>
      <c r="J25" s="117">
        <f t="shared" si="7"/>
        <v>497</v>
      </c>
      <c r="K25" s="118">
        <f t="shared" si="7"/>
        <v>0</v>
      </c>
      <c r="L25" s="117">
        <f t="shared" si="7"/>
        <v>2153.9960000000001</v>
      </c>
      <c r="M25" s="117">
        <f t="shared" si="7"/>
        <v>392.5</v>
      </c>
      <c r="N25" s="130">
        <f t="shared" si="7"/>
        <v>29.015999999999998</v>
      </c>
      <c r="O25" s="118">
        <f t="shared" si="7"/>
        <v>0</v>
      </c>
      <c r="P25" s="118">
        <f t="shared" si="7"/>
        <v>0</v>
      </c>
      <c r="Q25" s="118">
        <f t="shared" si="7"/>
        <v>0</v>
      </c>
    </row>
    <row r="26" spans="1:17" x14ac:dyDescent="0.25">
      <c r="A26" s="172"/>
      <c r="B26" s="177"/>
      <c r="C26" s="172"/>
      <c r="D26" s="53" t="s">
        <v>9</v>
      </c>
      <c r="E26" s="131">
        <f t="shared" si="6"/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3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17" x14ac:dyDescent="0.25">
      <c r="A27" s="172"/>
      <c r="B27" s="177"/>
      <c r="C27" s="172"/>
      <c r="D27" s="53" t="s">
        <v>10</v>
      </c>
      <c r="E27" s="131">
        <f t="shared" si="6"/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3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17" x14ac:dyDescent="0.25">
      <c r="A28" s="172"/>
      <c r="B28" s="177"/>
      <c r="C28" s="172"/>
      <c r="D28" s="53" t="s">
        <v>11</v>
      </c>
      <c r="E28" s="122">
        <f>Q28+P28+O28+N28+M28+L28+K28+J28+I28+H28+G28+F28</f>
        <v>3691.5320000000002</v>
      </c>
      <c r="F28" s="115">
        <v>0</v>
      </c>
      <c r="G28" s="126">
        <f>10</f>
        <v>10</v>
      </c>
      <c r="H28" s="126">
        <f>196.5+80</f>
        <v>276.5</v>
      </c>
      <c r="I28" s="127">
        <f>112.52+220</f>
        <v>332.52</v>
      </c>
      <c r="J28" s="126">
        <f>497</f>
        <v>497</v>
      </c>
      <c r="K28" s="121">
        <v>0</v>
      </c>
      <c r="L28" s="128">
        <v>2153.9960000000001</v>
      </c>
      <c r="M28" s="129">
        <v>392.5</v>
      </c>
      <c r="N28" s="126">
        <v>29.015999999999998</v>
      </c>
      <c r="O28" s="115">
        <v>0</v>
      </c>
      <c r="P28" s="115">
        <v>0</v>
      </c>
      <c r="Q28" s="115">
        <v>0</v>
      </c>
    </row>
    <row r="29" spans="1:17" ht="61.5" customHeight="1" x14ac:dyDescent="0.25">
      <c r="A29" s="172"/>
      <c r="B29" s="177"/>
      <c r="C29" s="172"/>
      <c r="D29" s="56" t="s">
        <v>48</v>
      </c>
      <c r="E29" s="125">
        <f t="shared" ref="E29:E31" si="8">Q29+P29+O29+N29+M29+L29+K29+J29+I29+H29+G29+F29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</row>
    <row r="30" spans="1:17" ht="52.5" customHeight="1" x14ac:dyDescent="0.25">
      <c r="A30" s="172"/>
      <c r="B30" s="177"/>
      <c r="C30" s="172"/>
      <c r="D30" s="56" t="s">
        <v>94</v>
      </c>
      <c r="E30" s="125">
        <f t="shared" si="8"/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</row>
    <row r="31" spans="1:17" ht="114" customHeight="1" x14ac:dyDescent="0.25">
      <c r="A31" s="173"/>
      <c r="B31" s="178"/>
      <c r="C31" s="173"/>
      <c r="D31" s="56" t="s">
        <v>93</v>
      </c>
      <c r="E31" s="125">
        <f t="shared" si="8"/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</row>
    <row r="32" spans="1:17" ht="15" hidden="1" customHeight="1" x14ac:dyDescent="0.25">
      <c r="A32" s="179" t="s">
        <v>4</v>
      </c>
      <c r="B32" s="176" t="s">
        <v>75</v>
      </c>
      <c r="C32" s="171" t="s">
        <v>74</v>
      </c>
      <c r="D32" s="59" t="s">
        <v>35</v>
      </c>
      <c r="E32" s="52">
        <f>E33+E34+E35+E36+E37+E38</f>
        <v>0</v>
      </c>
      <c r="F32" s="52">
        <f t="shared" ref="F32:P32" si="9">F33+F34+F35+F36+F37+F38</f>
        <v>0</v>
      </c>
      <c r="G32" s="52">
        <f t="shared" si="9"/>
        <v>0</v>
      </c>
      <c r="H32" s="52">
        <f t="shared" si="9"/>
        <v>0</v>
      </c>
      <c r="I32" s="52">
        <f t="shared" si="9"/>
        <v>0</v>
      </c>
      <c r="J32" s="85">
        <f t="shared" ref="J32:Q45" si="10">K32+L32+M32+N32+O32+P32+Q32+R32+S32+T32+U32+V32</f>
        <v>0</v>
      </c>
      <c r="K32" s="52">
        <f t="shared" si="9"/>
        <v>0</v>
      </c>
      <c r="L32" s="85">
        <f t="shared" si="10"/>
        <v>0</v>
      </c>
      <c r="M32" s="85">
        <f t="shared" si="10"/>
        <v>0</v>
      </c>
      <c r="N32" s="52">
        <f t="shared" si="9"/>
        <v>0</v>
      </c>
      <c r="O32" s="52">
        <f t="shared" si="9"/>
        <v>0</v>
      </c>
      <c r="P32" s="52">
        <f t="shared" si="9"/>
        <v>0</v>
      </c>
      <c r="Q32" s="85">
        <f t="shared" si="10"/>
        <v>0</v>
      </c>
    </row>
    <row r="33" spans="1:17" hidden="1" x14ac:dyDescent="0.25">
      <c r="A33" s="180"/>
      <c r="B33" s="177"/>
      <c r="C33" s="172"/>
      <c r="D33" s="56" t="s">
        <v>9</v>
      </c>
      <c r="E33" s="54">
        <f t="shared" ref="E33:E37" si="11">F33+G33+H33+I33+J33+K33+L33+M33+N33+O33+P33+Q33</f>
        <v>0</v>
      </c>
      <c r="F33" s="55"/>
      <c r="G33" s="55"/>
      <c r="H33" s="55"/>
      <c r="I33" s="55"/>
      <c r="J33" s="85">
        <f t="shared" si="10"/>
        <v>0</v>
      </c>
      <c r="K33" s="55"/>
      <c r="L33" s="85">
        <f t="shared" si="10"/>
        <v>0</v>
      </c>
      <c r="M33" s="85">
        <f t="shared" si="10"/>
        <v>0</v>
      </c>
      <c r="N33" s="55"/>
      <c r="O33" s="55"/>
      <c r="P33" s="55"/>
      <c r="Q33" s="85">
        <f t="shared" si="10"/>
        <v>0</v>
      </c>
    </row>
    <row r="34" spans="1:17" hidden="1" x14ac:dyDescent="0.25">
      <c r="A34" s="180"/>
      <c r="B34" s="177"/>
      <c r="C34" s="172"/>
      <c r="D34" s="56" t="s">
        <v>10</v>
      </c>
      <c r="E34" s="54">
        <f t="shared" si="11"/>
        <v>0</v>
      </c>
      <c r="F34" s="55"/>
      <c r="G34" s="55"/>
      <c r="H34" s="55"/>
      <c r="I34" s="55"/>
      <c r="J34" s="85">
        <f t="shared" si="10"/>
        <v>0</v>
      </c>
      <c r="K34" s="55"/>
      <c r="L34" s="85">
        <f t="shared" si="10"/>
        <v>0</v>
      </c>
      <c r="M34" s="85">
        <f t="shared" si="10"/>
        <v>0</v>
      </c>
      <c r="N34" s="55"/>
      <c r="O34" s="55"/>
      <c r="P34" s="55"/>
      <c r="Q34" s="85">
        <f t="shared" si="10"/>
        <v>0</v>
      </c>
    </row>
    <row r="35" spans="1:17" hidden="1" x14ac:dyDescent="0.25">
      <c r="A35" s="180"/>
      <c r="B35" s="177"/>
      <c r="C35" s="172"/>
      <c r="D35" s="56" t="s">
        <v>11</v>
      </c>
      <c r="E35" s="54">
        <f t="shared" si="11"/>
        <v>0</v>
      </c>
      <c r="F35" s="55"/>
      <c r="G35" s="55"/>
      <c r="H35" s="55"/>
      <c r="I35" s="55"/>
      <c r="J35" s="85">
        <f t="shared" si="10"/>
        <v>0</v>
      </c>
      <c r="K35" s="55"/>
      <c r="L35" s="85">
        <f t="shared" si="10"/>
        <v>0</v>
      </c>
      <c r="M35" s="85">
        <f t="shared" si="10"/>
        <v>0</v>
      </c>
      <c r="N35" s="55"/>
      <c r="O35" s="55"/>
      <c r="P35" s="55"/>
      <c r="Q35" s="85">
        <f t="shared" si="10"/>
        <v>0</v>
      </c>
    </row>
    <row r="36" spans="1:17" ht="60" hidden="1" customHeight="1" x14ac:dyDescent="0.25">
      <c r="A36" s="180"/>
      <c r="B36" s="177"/>
      <c r="C36" s="172"/>
      <c r="D36" s="56" t="s">
        <v>48</v>
      </c>
      <c r="E36" s="54">
        <f t="shared" si="11"/>
        <v>0</v>
      </c>
      <c r="F36" s="55"/>
      <c r="G36" s="55"/>
      <c r="H36" s="55"/>
      <c r="I36" s="55"/>
      <c r="J36" s="85">
        <f t="shared" si="10"/>
        <v>0</v>
      </c>
      <c r="K36" s="55"/>
      <c r="L36" s="85">
        <f t="shared" si="10"/>
        <v>0</v>
      </c>
      <c r="M36" s="85">
        <f t="shared" si="10"/>
        <v>0</v>
      </c>
      <c r="N36" s="55"/>
      <c r="O36" s="55"/>
      <c r="P36" s="55"/>
      <c r="Q36" s="85">
        <f t="shared" si="10"/>
        <v>0</v>
      </c>
    </row>
    <row r="37" spans="1:17" ht="27" hidden="1" customHeight="1" x14ac:dyDescent="0.25">
      <c r="A37" s="180"/>
      <c r="B37" s="177"/>
      <c r="C37" s="172"/>
      <c r="D37" s="56" t="s">
        <v>46</v>
      </c>
      <c r="E37" s="54">
        <f t="shared" si="11"/>
        <v>0</v>
      </c>
      <c r="F37" s="55"/>
      <c r="G37" s="55"/>
      <c r="H37" s="55"/>
      <c r="I37" s="55"/>
      <c r="J37" s="85">
        <f t="shared" si="10"/>
        <v>0</v>
      </c>
      <c r="K37" s="55"/>
      <c r="L37" s="85">
        <f t="shared" si="10"/>
        <v>0</v>
      </c>
      <c r="M37" s="85">
        <f t="shared" si="10"/>
        <v>0</v>
      </c>
      <c r="N37" s="55"/>
      <c r="O37" s="55"/>
      <c r="P37" s="55"/>
      <c r="Q37" s="85">
        <f t="shared" si="10"/>
        <v>0</v>
      </c>
    </row>
    <row r="38" spans="1:17" ht="12.75" hidden="1" customHeight="1" x14ac:dyDescent="0.25">
      <c r="A38" s="181"/>
      <c r="B38" s="178"/>
      <c r="C38" s="173"/>
      <c r="D38" s="56" t="s">
        <v>59</v>
      </c>
      <c r="E38" s="54">
        <f>F38+G38+H38+I38+J38+K38+L38+M38+N38+O38+P38+Q38</f>
        <v>0</v>
      </c>
      <c r="F38" s="55"/>
      <c r="G38" s="55"/>
      <c r="H38" s="55"/>
      <c r="I38" s="55"/>
      <c r="J38" s="85">
        <f t="shared" si="10"/>
        <v>0</v>
      </c>
      <c r="K38" s="55"/>
      <c r="L38" s="85">
        <f t="shared" si="10"/>
        <v>0</v>
      </c>
      <c r="M38" s="85">
        <f t="shared" si="10"/>
        <v>0</v>
      </c>
      <c r="N38" s="55"/>
      <c r="O38" s="55"/>
      <c r="P38" s="55"/>
      <c r="Q38" s="85">
        <f t="shared" si="10"/>
        <v>0</v>
      </c>
    </row>
    <row r="39" spans="1:17" ht="30" customHeight="1" x14ac:dyDescent="0.25">
      <c r="A39" s="182" t="s">
        <v>6</v>
      </c>
      <c r="B39" s="183" t="s">
        <v>72</v>
      </c>
      <c r="C39" s="171" t="s">
        <v>70</v>
      </c>
      <c r="D39" s="51" t="s">
        <v>35</v>
      </c>
      <c r="E39" s="83">
        <f>E40+E41+E42+E45</f>
        <v>385</v>
      </c>
      <c r="F39" s="60">
        <f t="shared" ref="F39:P39" si="12">F40+F41+F42+F45</f>
        <v>0</v>
      </c>
      <c r="G39" s="83">
        <f t="shared" si="12"/>
        <v>50</v>
      </c>
      <c r="H39" s="60">
        <f t="shared" si="12"/>
        <v>0</v>
      </c>
      <c r="I39" s="83">
        <f t="shared" si="12"/>
        <v>125</v>
      </c>
      <c r="J39" s="114">
        <f t="shared" si="12"/>
        <v>0</v>
      </c>
      <c r="K39" s="83">
        <f t="shared" si="12"/>
        <v>210</v>
      </c>
      <c r="L39" s="85">
        <f t="shared" si="10"/>
        <v>0</v>
      </c>
      <c r="M39" s="85">
        <f t="shared" si="10"/>
        <v>0</v>
      </c>
      <c r="N39" s="60">
        <f t="shared" si="12"/>
        <v>0</v>
      </c>
      <c r="O39" s="60">
        <f t="shared" si="12"/>
        <v>0</v>
      </c>
      <c r="P39" s="60">
        <f t="shared" si="12"/>
        <v>0</v>
      </c>
      <c r="Q39" s="85">
        <f t="shared" si="10"/>
        <v>0</v>
      </c>
    </row>
    <row r="40" spans="1:17" x14ac:dyDescent="0.25">
      <c r="A40" s="182"/>
      <c r="B40" s="182"/>
      <c r="C40" s="172"/>
      <c r="D40" s="53" t="s">
        <v>9</v>
      </c>
      <c r="E40" s="115">
        <f t="shared" ref="E40:P45" si="13">E47+E54+E61</f>
        <v>0</v>
      </c>
      <c r="F40" s="116">
        <f t="shared" ref="F40:K41" si="14">G40+H40+I40+J40+K40+L40+M40+N40+O40+P40+Q40+R40</f>
        <v>0</v>
      </c>
      <c r="G40" s="116">
        <f t="shared" si="14"/>
        <v>0</v>
      </c>
      <c r="H40" s="116">
        <f t="shared" si="14"/>
        <v>0</v>
      </c>
      <c r="I40" s="116">
        <f t="shared" si="14"/>
        <v>0</v>
      </c>
      <c r="J40" s="116">
        <f t="shared" si="14"/>
        <v>0</v>
      </c>
      <c r="K40" s="116">
        <f t="shared" si="14"/>
        <v>0</v>
      </c>
      <c r="L40" s="116">
        <f t="shared" si="10"/>
        <v>0</v>
      </c>
      <c r="M40" s="116">
        <f t="shared" si="10"/>
        <v>0</v>
      </c>
      <c r="N40" s="115"/>
      <c r="O40" s="115"/>
      <c r="P40" s="115"/>
      <c r="Q40" s="116">
        <f t="shared" si="10"/>
        <v>0</v>
      </c>
    </row>
    <row r="41" spans="1:17" x14ac:dyDescent="0.25">
      <c r="A41" s="182"/>
      <c r="B41" s="182"/>
      <c r="C41" s="172"/>
      <c r="D41" s="53" t="s">
        <v>10</v>
      </c>
      <c r="E41" s="115">
        <f t="shared" si="13"/>
        <v>0</v>
      </c>
      <c r="F41" s="116">
        <f t="shared" si="14"/>
        <v>0</v>
      </c>
      <c r="G41" s="116">
        <f t="shared" si="14"/>
        <v>0</v>
      </c>
      <c r="H41" s="116">
        <f t="shared" si="14"/>
        <v>0</v>
      </c>
      <c r="I41" s="116">
        <f t="shared" si="14"/>
        <v>0</v>
      </c>
      <c r="J41" s="116">
        <f t="shared" si="14"/>
        <v>0</v>
      </c>
      <c r="K41" s="116">
        <f t="shared" si="14"/>
        <v>0</v>
      </c>
      <c r="L41" s="116">
        <f t="shared" si="10"/>
        <v>0</v>
      </c>
      <c r="M41" s="116">
        <f t="shared" si="10"/>
        <v>0</v>
      </c>
      <c r="N41" s="115"/>
      <c r="O41" s="115"/>
      <c r="P41" s="115"/>
      <c r="Q41" s="116">
        <f t="shared" si="10"/>
        <v>0</v>
      </c>
    </row>
    <row r="42" spans="1:17" x14ac:dyDescent="0.25">
      <c r="A42" s="182"/>
      <c r="B42" s="182"/>
      <c r="C42" s="172"/>
      <c r="D42" s="53" t="s">
        <v>11</v>
      </c>
      <c r="E42" s="81">
        <f>E49+E56+E63+K42</f>
        <v>175</v>
      </c>
      <c r="F42" s="55">
        <f t="shared" ref="F42:P42" si="15">F49+F56+F63</f>
        <v>0</v>
      </c>
      <c r="G42" s="55">
        <f t="shared" si="15"/>
        <v>50</v>
      </c>
      <c r="H42" s="55">
        <f t="shared" si="15"/>
        <v>0</v>
      </c>
      <c r="I42" s="81">
        <f t="shared" si="15"/>
        <v>125</v>
      </c>
      <c r="J42" s="85"/>
      <c r="K42" s="60"/>
      <c r="L42" s="85">
        <f t="shared" si="10"/>
        <v>0</v>
      </c>
      <c r="M42" s="58">
        <f t="shared" si="15"/>
        <v>0</v>
      </c>
      <c r="N42" s="55">
        <f t="shared" si="15"/>
        <v>0</v>
      </c>
      <c r="O42" s="55">
        <f t="shared" si="15"/>
        <v>0</v>
      </c>
      <c r="P42" s="55">
        <f t="shared" si="15"/>
        <v>0</v>
      </c>
      <c r="Q42" s="85">
        <f t="shared" si="10"/>
        <v>0</v>
      </c>
    </row>
    <row r="43" spans="1:17" ht="66.75" customHeight="1" x14ac:dyDescent="0.25">
      <c r="A43" s="182"/>
      <c r="B43" s="182"/>
      <c r="C43" s="172"/>
      <c r="D43" s="56" t="s">
        <v>48</v>
      </c>
      <c r="E43" s="55">
        <f t="shared" si="13"/>
        <v>0</v>
      </c>
      <c r="F43" s="55">
        <f t="shared" si="13"/>
        <v>0</v>
      </c>
      <c r="G43" s="55">
        <f t="shared" si="13"/>
        <v>0</v>
      </c>
      <c r="H43" s="55">
        <f t="shared" si="13"/>
        <v>0</v>
      </c>
      <c r="I43" s="55">
        <f t="shared" si="13"/>
        <v>0</v>
      </c>
      <c r="J43" s="55">
        <f t="shared" si="13"/>
        <v>0</v>
      </c>
      <c r="K43" s="55">
        <f t="shared" si="13"/>
        <v>0</v>
      </c>
      <c r="L43" s="55">
        <f t="shared" si="13"/>
        <v>0</v>
      </c>
      <c r="M43" s="55">
        <f t="shared" si="13"/>
        <v>0</v>
      </c>
      <c r="N43" s="55">
        <f t="shared" si="13"/>
        <v>0</v>
      </c>
      <c r="O43" s="55">
        <f t="shared" si="13"/>
        <v>0</v>
      </c>
      <c r="P43" s="55">
        <f t="shared" si="13"/>
        <v>0</v>
      </c>
      <c r="Q43" s="85">
        <f t="shared" si="10"/>
        <v>0</v>
      </c>
    </row>
    <row r="44" spans="1:17" ht="29.25" customHeight="1" x14ac:dyDescent="0.25">
      <c r="A44" s="182"/>
      <c r="B44" s="182"/>
      <c r="C44" s="172"/>
      <c r="D44" s="56" t="s">
        <v>94</v>
      </c>
      <c r="E44" s="55">
        <f t="shared" si="13"/>
        <v>0</v>
      </c>
      <c r="F44" s="55">
        <f t="shared" si="13"/>
        <v>0</v>
      </c>
      <c r="G44" s="55">
        <f t="shared" si="13"/>
        <v>0</v>
      </c>
      <c r="H44" s="55">
        <f t="shared" si="13"/>
        <v>0</v>
      </c>
      <c r="I44" s="55">
        <f t="shared" si="13"/>
        <v>0</v>
      </c>
      <c r="J44" s="55">
        <f t="shared" si="13"/>
        <v>0</v>
      </c>
      <c r="K44" s="55">
        <f t="shared" si="13"/>
        <v>0</v>
      </c>
      <c r="L44" s="55">
        <f t="shared" si="13"/>
        <v>0</v>
      </c>
      <c r="M44" s="55">
        <f t="shared" si="13"/>
        <v>0</v>
      </c>
      <c r="N44" s="55">
        <f t="shared" si="13"/>
        <v>0</v>
      </c>
      <c r="O44" s="55">
        <f t="shared" si="13"/>
        <v>0</v>
      </c>
      <c r="P44" s="55">
        <f t="shared" si="13"/>
        <v>0</v>
      </c>
      <c r="Q44" s="85">
        <f t="shared" si="10"/>
        <v>0</v>
      </c>
    </row>
    <row r="45" spans="1:17" ht="30.75" customHeight="1" x14ac:dyDescent="0.25">
      <c r="A45" s="182"/>
      <c r="B45" s="182"/>
      <c r="C45" s="173"/>
      <c r="D45" s="56" t="s">
        <v>93</v>
      </c>
      <c r="E45" s="81">
        <f t="shared" si="13"/>
        <v>210</v>
      </c>
      <c r="F45" s="55">
        <f t="shared" ref="F45:P46" si="16">F52+F59</f>
        <v>0</v>
      </c>
      <c r="G45" s="55">
        <f t="shared" si="16"/>
        <v>0</v>
      </c>
      <c r="H45" s="55">
        <f t="shared" si="16"/>
        <v>0</v>
      </c>
      <c r="I45" s="55">
        <f t="shared" si="16"/>
        <v>0</v>
      </c>
      <c r="J45" s="55">
        <f t="shared" si="16"/>
        <v>0</v>
      </c>
      <c r="K45" s="81">
        <f>K52+K59+K66</f>
        <v>210</v>
      </c>
      <c r="L45" s="55">
        <f t="shared" si="16"/>
        <v>0</v>
      </c>
      <c r="M45" s="55">
        <f t="shared" si="16"/>
        <v>0</v>
      </c>
      <c r="N45" s="55">
        <f t="shared" si="16"/>
        <v>0</v>
      </c>
      <c r="O45" s="55">
        <f t="shared" si="16"/>
        <v>0</v>
      </c>
      <c r="P45" s="55">
        <f t="shared" si="16"/>
        <v>0</v>
      </c>
      <c r="Q45" s="85">
        <f t="shared" si="10"/>
        <v>0</v>
      </c>
    </row>
    <row r="46" spans="1:17" x14ac:dyDescent="0.25">
      <c r="A46" s="182" t="s">
        <v>7</v>
      </c>
      <c r="B46" s="171" t="s">
        <v>81</v>
      </c>
      <c r="C46" s="171" t="s">
        <v>82</v>
      </c>
      <c r="D46" s="51" t="s">
        <v>35</v>
      </c>
      <c r="E46" s="78">
        <f>E47+E48+E49+E50+E51+E52</f>
        <v>110</v>
      </c>
      <c r="F46" s="52">
        <f t="shared" ref="F46:P46" si="17">F47+F48+F49+F50+F51+F52</f>
        <v>0</v>
      </c>
      <c r="G46" s="52">
        <f t="shared" si="17"/>
        <v>0</v>
      </c>
      <c r="H46" s="52">
        <f t="shared" si="17"/>
        <v>0</v>
      </c>
      <c r="I46" s="78">
        <f t="shared" si="17"/>
        <v>110</v>
      </c>
      <c r="J46" s="55">
        <f t="shared" si="16"/>
        <v>0</v>
      </c>
      <c r="K46" s="52">
        <f t="shared" si="17"/>
        <v>0</v>
      </c>
      <c r="L46" s="52">
        <f t="shared" si="17"/>
        <v>0</v>
      </c>
      <c r="M46" s="68">
        <f t="shared" si="17"/>
        <v>0</v>
      </c>
      <c r="N46" s="52">
        <f t="shared" si="17"/>
        <v>0</v>
      </c>
      <c r="O46" s="52">
        <f t="shared" si="17"/>
        <v>0</v>
      </c>
      <c r="P46" s="52">
        <f t="shared" si="17"/>
        <v>0</v>
      </c>
      <c r="Q46" s="60">
        <f t="shared" ref="Q46" si="18">Q47+Q48+Q49+Q52</f>
        <v>0</v>
      </c>
    </row>
    <row r="47" spans="1:17" x14ac:dyDescent="0.25">
      <c r="A47" s="182"/>
      <c r="B47" s="172"/>
      <c r="C47" s="172"/>
      <c r="D47" s="53" t="s">
        <v>9</v>
      </c>
      <c r="E47" s="54">
        <f t="shared" ref="E47:E51" si="19">F47+G47+H47+I47+J47+K47+L47+M47+N47+O47+P47+Q47</f>
        <v>0</v>
      </c>
      <c r="F47" s="55"/>
      <c r="G47" s="55"/>
      <c r="H47" s="55"/>
      <c r="I47" s="55"/>
      <c r="J47" s="55"/>
      <c r="K47" s="55"/>
      <c r="L47" s="55"/>
      <c r="M47" s="58"/>
      <c r="N47" s="55"/>
      <c r="O47" s="55"/>
      <c r="P47" s="55"/>
      <c r="Q47" s="55"/>
    </row>
    <row r="48" spans="1:17" x14ac:dyDescent="0.25">
      <c r="A48" s="182"/>
      <c r="B48" s="172"/>
      <c r="C48" s="172"/>
      <c r="D48" s="53" t="s">
        <v>10</v>
      </c>
      <c r="E48" s="54">
        <f t="shared" si="19"/>
        <v>0</v>
      </c>
      <c r="F48" s="55"/>
      <c r="G48" s="55"/>
      <c r="H48" s="55"/>
      <c r="I48" s="55"/>
      <c r="J48" s="55"/>
      <c r="K48" s="55"/>
      <c r="L48" s="55"/>
      <c r="M48" s="58"/>
      <c r="N48" s="55"/>
      <c r="O48" s="55"/>
      <c r="P48" s="55"/>
      <c r="Q48" s="55"/>
    </row>
    <row r="49" spans="1:17" x14ac:dyDescent="0.25">
      <c r="A49" s="182"/>
      <c r="B49" s="172"/>
      <c r="C49" s="172"/>
      <c r="D49" s="53" t="s">
        <v>11</v>
      </c>
      <c r="E49" s="79">
        <f t="shared" si="19"/>
        <v>110</v>
      </c>
      <c r="F49" s="55"/>
      <c r="G49" s="55"/>
      <c r="H49" s="55"/>
      <c r="I49" s="81">
        <f>110</f>
        <v>110</v>
      </c>
      <c r="J49" s="81"/>
      <c r="K49" s="55">
        <v>0</v>
      </c>
      <c r="L49" s="55">
        <v>0</v>
      </c>
      <c r="M49" s="58"/>
      <c r="N49" s="55"/>
      <c r="O49" s="55">
        <v>0</v>
      </c>
      <c r="P49" s="55">
        <v>0</v>
      </c>
      <c r="Q49" s="55">
        <v>0</v>
      </c>
    </row>
    <row r="50" spans="1:17" ht="57.75" customHeight="1" x14ac:dyDescent="0.25">
      <c r="A50" s="182"/>
      <c r="B50" s="172"/>
      <c r="C50" s="172"/>
      <c r="D50" s="56" t="s">
        <v>48</v>
      </c>
      <c r="E50" s="54">
        <f t="shared" si="19"/>
        <v>0</v>
      </c>
      <c r="F50" s="55"/>
      <c r="G50" s="55"/>
      <c r="H50" s="55"/>
      <c r="I50" s="55"/>
      <c r="J50" s="55"/>
      <c r="K50" s="55"/>
      <c r="L50" s="55"/>
      <c r="M50" s="58"/>
      <c r="N50" s="55"/>
      <c r="O50" s="55"/>
      <c r="P50" s="55"/>
      <c r="Q50" s="55"/>
    </row>
    <row r="51" spans="1:17" ht="27.75" customHeight="1" x14ac:dyDescent="0.25">
      <c r="A51" s="182"/>
      <c r="B51" s="172"/>
      <c r="C51" s="172"/>
      <c r="D51" s="56" t="s">
        <v>46</v>
      </c>
      <c r="E51" s="54">
        <f t="shared" si="19"/>
        <v>0</v>
      </c>
      <c r="F51" s="55"/>
      <c r="G51" s="55"/>
      <c r="H51" s="55"/>
      <c r="I51" s="55"/>
      <c r="J51" s="55"/>
      <c r="K51" s="55"/>
      <c r="L51" s="55"/>
      <c r="M51" s="58"/>
      <c r="N51" s="55"/>
      <c r="O51" s="55"/>
      <c r="P51" s="55"/>
      <c r="Q51" s="55"/>
    </row>
    <row r="52" spans="1:17" ht="27" customHeight="1" x14ac:dyDescent="0.25">
      <c r="A52" s="182"/>
      <c r="B52" s="173"/>
      <c r="C52" s="173"/>
      <c r="D52" s="56" t="s">
        <v>59</v>
      </c>
      <c r="E52" s="54">
        <f>F52+G52+H52+I52+J52+K52+L52+M52+N52+O52+P52+Q52</f>
        <v>0</v>
      </c>
      <c r="F52" s="55"/>
      <c r="G52" s="55"/>
      <c r="H52" s="55"/>
      <c r="I52" s="55"/>
      <c r="J52" s="55"/>
      <c r="K52" s="55"/>
      <c r="L52" s="55"/>
      <c r="M52" s="58"/>
      <c r="N52" s="55"/>
      <c r="O52" s="55"/>
      <c r="P52" s="55"/>
      <c r="Q52" s="55"/>
    </row>
    <row r="53" spans="1:17" x14ac:dyDescent="0.25">
      <c r="A53" s="182" t="s">
        <v>8</v>
      </c>
      <c r="B53" s="171" t="s">
        <v>80</v>
      </c>
      <c r="C53" s="171" t="s">
        <v>83</v>
      </c>
      <c r="D53" s="51" t="s">
        <v>35</v>
      </c>
      <c r="E53" s="80">
        <f>E54+E55+E56+E57+E58+E59</f>
        <v>65</v>
      </c>
      <c r="F53" s="57">
        <f t="shared" ref="F53:Q53" si="20">F54+F55+F56+F57+F58+F59</f>
        <v>0</v>
      </c>
      <c r="G53" s="80">
        <f t="shared" si="20"/>
        <v>50</v>
      </c>
      <c r="H53" s="57">
        <f t="shared" si="20"/>
        <v>0</v>
      </c>
      <c r="I53" s="80">
        <f t="shared" si="20"/>
        <v>15</v>
      </c>
      <c r="J53" s="57">
        <f t="shared" si="20"/>
        <v>0</v>
      </c>
      <c r="K53" s="57">
        <f t="shared" si="20"/>
        <v>0</v>
      </c>
      <c r="L53" s="57">
        <f t="shared" si="20"/>
        <v>0</v>
      </c>
      <c r="M53" s="70">
        <f t="shared" si="20"/>
        <v>0</v>
      </c>
      <c r="N53" s="57">
        <f t="shared" si="20"/>
        <v>0</v>
      </c>
      <c r="O53" s="57">
        <f t="shared" si="20"/>
        <v>0</v>
      </c>
      <c r="P53" s="57">
        <f t="shared" si="20"/>
        <v>0</v>
      </c>
      <c r="Q53" s="57">
        <f t="shared" si="20"/>
        <v>0</v>
      </c>
    </row>
    <row r="54" spans="1:17" x14ac:dyDescent="0.25">
      <c r="A54" s="182"/>
      <c r="B54" s="172"/>
      <c r="C54" s="172"/>
      <c r="D54" s="53" t="s">
        <v>9</v>
      </c>
      <c r="E54" s="54">
        <f t="shared" ref="E54:Q58" si="21">F54+G54+H54+I54+J54+K54+L54+M54+N54+O54+P54+Q54</f>
        <v>0</v>
      </c>
      <c r="F54" s="55"/>
      <c r="G54" s="55"/>
      <c r="H54" s="55"/>
      <c r="I54" s="55"/>
      <c r="J54" s="55"/>
      <c r="K54" s="55"/>
      <c r="L54" s="55"/>
      <c r="M54" s="58"/>
      <c r="N54" s="55"/>
      <c r="O54" s="55"/>
      <c r="P54" s="55"/>
      <c r="Q54" s="55"/>
    </row>
    <row r="55" spans="1:17" x14ac:dyDescent="0.25">
      <c r="A55" s="182"/>
      <c r="B55" s="172"/>
      <c r="C55" s="172"/>
      <c r="D55" s="53" t="s">
        <v>10</v>
      </c>
      <c r="E55" s="54">
        <f t="shared" si="21"/>
        <v>0</v>
      </c>
      <c r="F55" s="55"/>
      <c r="G55" s="55"/>
      <c r="H55" s="55"/>
      <c r="I55" s="55"/>
      <c r="J55" s="55"/>
      <c r="K55" s="55"/>
      <c r="L55" s="55"/>
      <c r="M55" s="58"/>
      <c r="N55" s="55"/>
      <c r="O55" s="55"/>
      <c r="P55" s="55"/>
      <c r="Q55" s="55"/>
    </row>
    <row r="56" spans="1:17" x14ac:dyDescent="0.25">
      <c r="A56" s="182"/>
      <c r="B56" s="172"/>
      <c r="C56" s="172"/>
      <c r="D56" s="53" t="s">
        <v>11</v>
      </c>
      <c r="E56" s="79">
        <f t="shared" si="21"/>
        <v>65</v>
      </c>
      <c r="F56" s="55"/>
      <c r="G56" s="81">
        <f>50</f>
        <v>50</v>
      </c>
      <c r="H56" s="55"/>
      <c r="I56" s="94">
        <f>15</f>
        <v>15</v>
      </c>
      <c r="J56" s="55">
        <v>0</v>
      </c>
      <c r="K56" s="55"/>
      <c r="L56" s="81"/>
      <c r="M56" s="58"/>
      <c r="N56" s="55"/>
      <c r="O56" s="55">
        <v>0</v>
      </c>
      <c r="P56" s="55">
        <v>0</v>
      </c>
      <c r="Q56" s="55"/>
    </row>
    <row r="57" spans="1:17" ht="57.75" customHeight="1" x14ac:dyDescent="0.25">
      <c r="A57" s="182"/>
      <c r="B57" s="172"/>
      <c r="C57" s="172"/>
      <c r="D57" s="56" t="s">
        <v>48</v>
      </c>
      <c r="E57" s="54">
        <f t="shared" si="21"/>
        <v>0</v>
      </c>
      <c r="F57" s="54">
        <f t="shared" si="21"/>
        <v>0</v>
      </c>
      <c r="G57" s="54">
        <f t="shared" si="21"/>
        <v>0</v>
      </c>
      <c r="H57" s="54">
        <f t="shared" si="21"/>
        <v>0</v>
      </c>
      <c r="I57" s="54">
        <f t="shared" si="21"/>
        <v>0</v>
      </c>
      <c r="J57" s="54">
        <f t="shared" si="21"/>
        <v>0</v>
      </c>
      <c r="K57" s="54">
        <f t="shared" si="21"/>
        <v>0</v>
      </c>
      <c r="L57" s="54">
        <f t="shared" si="21"/>
        <v>0</v>
      </c>
      <c r="M57" s="54">
        <f t="shared" si="21"/>
        <v>0</v>
      </c>
      <c r="N57" s="54">
        <f t="shared" si="21"/>
        <v>0</v>
      </c>
      <c r="O57" s="54">
        <f t="shared" si="21"/>
        <v>0</v>
      </c>
      <c r="P57" s="54">
        <f t="shared" si="21"/>
        <v>0</v>
      </c>
      <c r="Q57" s="54">
        <f t="shared" si="21"/>
        <v>0</v>
      </c>
    </row>
    <row r="58" spans="1:17" ht="29.25" customHeight="1" x14ac:dyDescent="0.25">
      <c r="A58" s="182"/>
      <c r="B58" s="172"/>
      <c r="C58" s="172"/>
      <c r="D58" s="56" t="s">
        <v>94</v>
      </c>
      <c r="E58" s="54">
        <f t="shared" si="21"/>
        <v>0</v>
      </c>
      <c r="F58" s="54">
        <f t="shared" si="21"/>
        <v>0</v>
      </c>
      <c r="G58" s="54">
        <f t="shared" si="21"/>
        <v>0</v>
      </c>
      <c r="H58" s="54">
        <f t="shared" si="21"/>
        <v>0</v>
      </c>
      <c r="I58" s="54">
        <f t="shared" si="21"/>
        <v>0</v>
      </c>
      <c r="J58" s="54">
        <f t="shared" si="21"/>
        <v>0</v>
      </c>
      <c r="K58" s="54">
        <f t="shared" si="21"/>
        <v>0</v>
      </c>
      <c r="L58" s="54">
        <f t="shared" si="21"/>
        <v>0</v>
      </c>
      <c r="M58" s="54">
        <f t="shared" si="21"/>
        <v>0</v>
      </c>
      <c r="N58" s="54">
        <f t="shared" si="21"/>
        <v>0</v>
      </c>
      <c r="O58" s="54">
        <f t="shared" si="21"/>
        <v>0</v>
      </c>
      <c r="P58" s="54">
        <f t="shared" si="21"/>
        <v>0</v>
      </c>
      <c r="Q58" s="54">
        <f t="shared" si="21"/>
        <v>0</v>
      </c>
    </row>
    <row r="59" spans="1:17" ht="27.75" customHeight="1" x14ac:dyDescent="0.25">
      <c r="A59" s="182"/>
      <c r="B59" s="173"/>
      <c r="C59" s="173"/>
      <c r="D59" s="56" t="s">
        <v>93</v>
      </c>
      <c r="E59" s="54">
        <f>F59+G59+H59+I59+J59+K59+L59+M59+N59+O59+P59+Q59</f>
        <v>0</v>
      </c>
      <c r="F59" s="54"/>
      <c r="G59" s="55"/>
      <c r="H59" s="55"/>
      <c r="I59" s="55"/>
      <c r="J59" s="55"/>
      <c r="K59" s="55"/>
      <c r="L59" s="55"/>
      <c r="M59" s="58"/>
      <c r="N59" s="55"/>
      <c r="O59" s="55"/>
      <c r="P59" s="55"/>
      <c r="Q59" s="55"/>
    </row>
    <row r="60" spans="1:17" x14ac:dyDescent="0.25">
      <c r="A60" s="171" t="s">
        <v>69</v>
      </c>
      <c r="B60" s="171" t="s">
        <v>79</v>
      </c>
      <c r="C60" s="171" t="s">
        <v>95</v>
      </c>
      <c r="D60" s="59" t="s">
        <v>35</v>
      </c>
      <c r="E60" s="79">
        <f>F60+G60+H60+I60+J60+K60+L60+M60+N60+O60+P60+Q60</f>
        <v>210</v>
      </c>
      <c r="F60" s="52">
        <f t="shared" ref="F60:Q60" si="22">F61+F62+F63+F64+F65+F66</f>
        <v>0</v>
      </c>
      <c r="G60" s="52">
        <f t="shared" si="22"/>
        <v>0</v>
      </c>
      <c r="H60" s="52">
        <f t="shared" si="22"/>
        <v>0</v>
      </c>
      <c r="I60" s="52">
        <f t="shared" si="22"/>
        <v>0</v>
      </c>
      <c r="J60" s="52">
        <f t="shared" si="22"/>
        <v>0</v>
      </c>
      <c r="K60" s="78">
        <f t="shared" si="22"/>
        <v>210</v>
      </c>
      <c r="L60" s="52">
        <f t="shared" si="22"/>
        <v>0</v>
      </c>
      <c r="M60" s="52">
        <f t="shared" si="22"/>
        <v>0</v>
      </c>
      <c r="N60" s="52">
        <f t="shared" si="22"/>
        <v>0</v>
      </c>
      <c r="O60" s="52">
        <f t="shared" si="22"/>
        <v>0</v>
      </c>
      <c r="P60" s="52">
        <f t="shared" si="22"/>
        <v>0</v>
      </c>
      <c r="Q60" s="52">
        <f t="shared" si="22"/>
        <v>0</v>
      </c>
    </row>
    <row r="61" spans="1:17" x14ac:dyDescent="0.25">
      <c r="A61" s="172"/>
      <c r="B61" s="172"/>
      <c r="C61" s="172"/>
      <c r="D61" s="56" t="s">
        <v>9</v>
      </c>
      <c r="E61" s="54">
        <f t="shared" ref="E61:Q65" si="23">F61+G61+H61+I61+J61+K61+L61+M61+N61+O61+P61+Q61</f>
        <v>0</v>
      </c>
      <c r="F61" s="54"/>
      <c r="G61" s="55"/>
      <c r="H61" s="55"/>
      <c r="I61" s="55"/>
      <c r="J61" s="55"/>
      <c r="K61" s="55"/>
      <c r="L61" s="55"/>
      <c r="M61" s="58"/>
      <c r="N61" s="55"/>
      <c r="O61" s="55"/>
      <c r="P61" s="55"/>
      <c r="Q61" s="55"/>
    </row>
    <row r="62" spans="1:17" ht="17.25" customHeight="1" x14ac:dyDescent="0.25">
      <c r="A62" s="172"/>
      <c r="B62" s="172"/>
      <c r="C62" s="172"/>
      <c r="D62" s="56" t="s">
        <v>10</v>
      </c>
      <c r="E62" s="54">
        <f t="shared" si="23"/>
        <v>0</v>
      </c>
      <c r="F62" s="54">
        <f t="shared" si="23"/>
        <v>0</v>
      </c>
      <c r="G62" s="54">
        <f t="shared" si="23"/>
        <v>0</v>
      </c>
      <c r="H62" s="54">
        <f t="shared" si="23"/>
        <v>0</v>
      </c>
      <c r="I62" s="54">
        <f t="shared" si="23"/>
        <v>0</v>
      </c>
      <c r="J62" s="54">
        <f t="shared" si="23"/>
        <v>0</v>
      </c>
      <c r="K62" s="54">
        <f t="shared" si="23"/>
        <v>0</v>
      </c>
      <c r="L62" s="54">
        <f t="shared" si="23"/>
        <v>0</v>
      </c>
      <c r="M62" s="54">
        <f t="shared" si="23"/>
        <v>0</v>
      </c>
      <c r="N62" s="54">
        <f t="shared" si="23"/>
        <v>0</v>
      </c>
      <c r="O62" s="54">
        <f t="shared" si="23"/>
        <v>0</v>
      </c>
      <c r="P62" s="54">
        <f t="shared" si="23"/>
        <v>0</v>
      </c>
      <c r="Q62" s="54">
        <f t="shared" si="23"/>
        <v>0</v>
      </c>
    </row>
    <row r="63" spans="1:17" ht="17.25" customHeight="1" x14ac:dyDescent="0.25">
      <c r="A63" s="172"/>
      <c r="B63" s="172"/>
      <c r="C63" s="172"/>
      <c r="D63" s="56" t="s">
        <v>11</v>
      </c>
      <c r="E63" s="54">
        <f t="shared" si="23"/>
        <v>0</v>
      </c>
      <c r="F63" s="54">
        <f t="shared" si="23"/>
        <v>0</v>
      </c>
      <c r="G63" s="54">
        <f t="shared" si="23"/>
        <v>0</v>
      </c>
      <c r="H63" s="54">
        <f t="shared" si="23"/>
        <v>0</v>
      </c>
      <c r="I63" s="54">
        <f t="shared" si="23"/>
        <v>0</v>
      </c>
      <c r="J63" s="54">
        <f t="shared" si="23"/>
        <v>0</v>
      </c>
      <c r="K63" s="54">
        <f t="shared" si="23"/>
        <v>0</v>
      </c>
      <c r="L63" s="54">
        <f t="shared" si="23"/>
        <v>0</v>
      </c>
      <c r="M63" s="54">
        <f t="shared" si="23"/>
        <v>0</v>
      </c>
      <c r="N63" s="54">
        <f t="shared" si="23"/>
        <v>0</v>
      </c>
      <c r="O63" s="54">
        <f t="shared" si="23"/>
        <v>0</v>
      </c>
      <c r="P63" s="54">
        <f t="shared" si="23"/>
        <v>0</v>
      </c>
      <c r="Q63" s="54">
        <f t="shared" si="23"/>
        <v>0</v>
      </c>
    </row>
    <row r="64" spans="1:17" ht="57.75" customHeight="1" x14ac:dyDescent="0.25">
      <c r="A64" s="172"/>
      <c r="B64" s="172"/>
      <c r="C64" s="172"/>
      <c r="D64" s="56" t="s">
        <v>48</v>
      </c>
      <c r="E64" s="54">
        <f t="shared" si="23"/>
        <v>0</v>
      </c>
      <c r="F64" s="54">
        <f t="shared" si="23"/>
        <v>0</v>
      </c>
      <c r="G64" s="54">
        <f t="shared" si="23"/>
        <v>0</v>
      </c>
      <c r="H64" s="54">
        <f t="shared" si="23"/>
        <v>0</v>
      </c>
      <c r="I64" s="54">
        <f t="shared" si="23"/>
        <v>0</v>
      </c>
      <c r="J64" s="54">
        <f t="shared" si="23"/>
        <v>0</v>
      </c>
      <c r="K64" s="54">
        <f t="shared" si="23"/>
        <v>0</v>
      </c>
      <c r="L64" s="54">
        <f t="shared" si="23"/>
        <v>0</v>
      </c>
      <c r="M64" s="54">
        <f t="shared" si="23"/>
        <v>0</v>
      </c>
      <c r="N64" s="54">
        <f t="shared" si="23"/>
        <v>0</v>
      </c>
      <c r="O64" s="54">
        <f t="shared" si="23"/>
        <v>0</v>
      </c>
      <c r="P64" s="54">
        <f t="shared" si="23"/>
        <v>0</v>
      </c>
      <c r="Q64" s="54">
        <f t="shared" si="23"/>
        <v>0</v>
      </c>
    </row>
    <row r="65" spans="1:17" ht="31.5" customHeight="1" x14ac:dyDescent="0.25">
      <c r="A65" s="172"/>
      <c r="B65" s="172"/>
      <c r="C65" s="172"/>
      <c r="D65" s="56" t="s">
        <v>94</v>
      </c>
      <c r="E65" s="54">
        <f t="shared" si="23"/>
        <v>0</v>
      </c>
      <c r="F65" s="54">
        <f t="shared" si="23"/>
        <v>0</v>
      </c>
      <c r="G65" s="54">
        <f t="shared" si="23"/>
        <v>0</v>
      </c>
      <c r="H65" s="54">
        <f t="shared" si="23"/>
        <v>0</v>
      </c>
      <c r="I65" s="54">
        <f t="shared" si="23"/>
        <v>0</v>
      </c>
      <c r="J65" s="54">
        <f t="shared" si="23"/>
        <v>0</v>
      </c>
      <c r="K65" s="54">
        <f t="shared" si="23"/>
        <v>0</v>
      </c>
      <c r="L65" s="54">
        <f t="shared" si="23"/>
        <v>0</v>
      </c>
      <c r="M65" s="54">
        <f t="shared" si="23"/>
        <v>0</v>
      </c>
      <c r="N65" s="54">
        <f t="shared" si="23"/>
        <v>0</v>
      </c>
      <c r="O65" s="54">
        <f t="shared" si="23"/>
        <v>0</v>
      </c>
      <c r="P65" s="54">
        <f t="shared" si="23"/>
        <v>0</v>
      </c>
      <c r="Q65" s="54">
        <f t="shared" si="23"/>
        <v>0</v>
      </c>
    </row>
    <row r="66" spans="1:17" ht="32.25" customHeight="1" x14ac:dyDescent="0.25">
      <c r="A66" s="173"/>
      <c r="B66" s="173"/>
      <c r="C66" s="173"/>
      <c r="D66" s="56" t="s">
        <v>93</v>
      </c>
      <c r="E66" s="79">
        <f>F66+G66+H66+I66+J66+K66+L66+M66+N66+O66+P66+Q66</f>
        <v>210</v>
      </c>
      <c r="F66" s="54"/>
      <c r="G66" s="55"/>
      <c r="H66" s="54"/>
      <c r="I66" s="55"/>
      <c r="J66" s="55"/>
      <c r="K66" s="94">
        <v>210</v>
      </c>
      <c r="L66" s="55"/>
      <c r="M66" s="82"/>
      <c r="N66" s="55"/>
      <c r="O66" s="55"/>
      <c r="P66" s="55"/>
      <c r="Q66" s="81"/>
    </row>
    <row r="67" spans="1:17" hidden="1" x14ac:dyDescent="0.25">
      <c r="A67" s="171" t="s">
        <v>76</v>
      </c>
      <c r="B67" s="171"/>
      <c r="C67" s="171"/>
      <c r="D67" s="51"/>
      <c r="E67" s="52">
        <f>E68+E69+E70+E71+E72+E73</f>
        <v>0</v>
      </c>
      <c r="F67" s="52">
        <f t="shared" ref="F67:Q67" si="24">F68+F69+F70+F71+F72+F73</f>
        <v>0</v>
      </c>
      <c r="G67" s="52">
        <f t="shared" si="24"/>
        <v>0</v>
      </c>
      <c r="H67" s="52">
        <f t="shared" si="24"/>
        <v>0</v>
      </c>
      <c r="I67" s="52">
        <f t="shared" si="24"/>
        <v>0</v>
      </c>
      <c r="J67" s="52">
        <f t="shared" si="24"/>
        <v>0</v>
      </c>
      <c r="K67" s="52">
        <f t="shared" si="24"/>
        <v>0</v>
      </c>
      <c r="L67" s="52">
        <f t="shared" si="24"/>
        <v>0</v>
      </c>
      <c r="M67" s="68">
        <f t="shared" si="24"/>
        <v>0</v>
      </c>
      <c r="N67" s="52">
        <f t="shared" si="24"/>
        <v>0</v>
      </c>
      <c r="O67" s="52">
        <f t="shared" si="24"/>
        <v>0</v>
      </c>
      <c r="P67" s="52">
        <f t="shared" si="24"/>
        <v>0</v>
      </c>
      <c r="Q67" s="52">
        <f t="shared" si="24"/>
        <v>0</v>
      </c>
    </row>
    <row r="68" spans="1:17" hidden="1" x14ac:dyDescent="0.25">
      <c r="A68" s="172"/>
      <c r="B68" s="172"/>
      <c r="C68" s="172"/>
      <c r="D68" s="53"/>
      <c r="E68" s="54">
        <f>F68+G68+H68+I68+J68+K68+L68+M68+N68+O68+P68+Q68</f>
        <v>0</v>
      </c>
      <c r="F68" s="54"/>
      <c r="G68" s="54"/>
      <c r="H68" s="54"/>
      <c r="I68" s="54"/>
      <c r="J68" s="54"/>
      <c r="K68" s="54"/>
      <c r="L68" s="54"/>
      <c r="M68" s="69"/>
      <c r="N68" s="54"/>
      <c r="O68" s="54"/>
      <c r="P68" s="54"/>
      <c r="Q68" s="54"/>
    </row>
    <row r="69" spans="1:17" hidden="1" x14ac:dyDescent="0.25">
      <c r="A69" s="172"/>
      <c r="B69" s="172"/>
      <c r="C69" s="172"/>
      <c r="D69" s="53"/>
      <c r="E69" s="54">
        <f t="shared" ref="E69:E73" si="25">F69+G69+H69+I69+J69+K69+L69+M69+N69+O69+P69+Q69</f>
        <v>0</v>
      </c>
      <c r="F69" s="54"/>
      <c r="G69" s="54"/>
      <c r="H69" s="54"/>
      <c r="I69" s="54"/>
      <c r="J69" s="54"/>
      <c r="K69" s="54"/>
      <c r="L69" s="54"/>
      <c r="M69" s="69"/>
      <c r="N69" s="54"/>
      <c r="O69" s="54"/>
      <c r="P69" s="54"/>
      <c r="Q69" s="54"/>
    </row>
    <row r="70" spans="1:17" hidden="1" x14ac:dyDescent="0.25">
      <c r="A70" s="172"/>
      <c r="B70" s="172"/>
      <c r="C70" s="172"/>
      <c r="D70" s="53"/>
      <c r="E70" s="54">
        <f t="shared" si="25"/>
        <v>0</v>
      </c>
      <c r="F70" s="54"/>
      <c r="G70" s="54"/>
      <c r="H70" s="54"/>
      <c r="I70" s="54"/>
      <c r="J70" s="54"/>
      <c r="K70" s="54"/>
      <c r="L70" s="54"/>
      <c r="M70" s="69"/>
      <c r="N70" s="54"/>
      <c r="O70" s="54"/>
      <c r="P70" s="54"/>
      <c r="Q70" s="54"/>
    </row>
    <row r="71" spans="1:17" ht="66" hidden="1" customHeight="1" x14ac:dyDescent="0.25">
      <c r="A71" s="172"/>
      <c r="B71" s="172"/>
      <c r="C71" s="172"/>
      <c r="D71" s="53"/>
      <c r="E71" s="54">
        <f t="shared" si="25"/>
        <v>0</v>
      </c>
      <c r="F71" s="55"/>
      <c r="G71" s="55"/>
      <c r="H71" s="55"/>
      <c r="I71" s="55"/>
      <c r="J71" s="55"/>
      <c r="K71" s="55"/>
      <c r="L71" s="55"/>
      <c r="M71" s="58"/>
      <c r="N71" s="55"/>
      <c r="O71" s="55"/>
      <c r="P71" s="55"/>
      <c r="Q71" s="55"/>
    </row>
    <row r="72" spans="1:17" ht="5.25" hidden="1" customHeight="1" x14ac:dyDescent="0.25">
      <c r="A72" s="172"/>
      <c r="B72" s="172"/>
      <c r="C72" s="172"/>
      <c r="D72" s="53"/>
      <c r="E72" s="54">
        <f t="shared" si="25"/>
        <v>0</v>
      </c>
      <c r="F72" s="55"/>
      <c r="G72" s="55"/>
      <c r="H72" s="55"/>
      <c r="I72" s="55"/>
      <c r="J72" s="55"/>
      <c r="K72" s="55"/>
      <c r="L72" s="55"/>
      <c r="M72" s="58"/>
      <c r="N72" s="55"/>
      <c r="O72" s="55"/>
      <c r="P72" s="55"/>
      <c r="Q72" s="55"/>
    </row>
    <row r="73" spans="1:17" ht="0.75" hidden="1" customHeight="1" x14ac:dyDescent="0.25">
      <c r="A73" s="173"/>
      <c r="B73" s="173"/>
      <c r="C73" s="173"/>
      <c r="D73" s="53"/>
      <c r="E73" s="54">
        <f t="shared" si="25"/>
        <v>0</v>
      </c>
      <c r="F73" s="54"/>
      <c r="G73" s="54"/>
      <c r="H73" s="54"/>
      <c r="I73" s="54"/>
      <c r="J73" s="54"/>
      <c r="K73" s="54"/>
      <c r="L73" s="54"/>
      <c r="M73" s="69"/>
      <c r="N73" s="54"/>
      <c r="O73" s="54"/>
      <c r="P73" s="54"/>
      <c r="Q73" s="54"/>
    </row>
    <row r="74" spans="1:17" x14ac:dyDescent="0.25">
      <c r="A74" s="183" t="s">
        <v>54</v>
      </c>
      <c r="B74" s="183"/>
      <c r="C74" s="187"/>
      <c r="D74" s="51" t="s">
        <v>35</v>
      </c>
      <c r="E74" s="83">
        <f>E77+E80</f>
        <v>4076.5320000000002</v>
      </c>
      <c r="F74" s="60">
        <f>F75+F76+F77+F78</f>
        <v>0</v>
      </c>
      <c r="G74" s="83">
        <f t="shared" ref="G74:P74" si="26">G75+G76+G77+G78</f>
        <v>60</v>
      </c>
      <c r="H74" s="89">
        <f t="shared" si="26"/>
        <v>276.5</v>
      </c>
      <c r="I74" s="89">
        <f t="shared" si="26"/>
        <v>457.52</v>
      </c>
      <c r="J74" s="89">
        <f t="shared" si="26"/>
        <v>497</v>
      </c>
      <c r="K74" s="89">
        <f>K75+K76+K77+K78+K80</f>
        <v>210</v>
      </c>
      <c r="L74" s="89">
        <f t="shared" si="26"/>
        <v>2153.9960000000001</v>
      </c>
      <c r="M74" s="90">
        <f>M75+M76+M77+M78+M79+M80</f>
        <v>392.5</v>
      </c>
      <c r="N74" s="113">
        <f t="shared" si="26"/>
        <v>29.015999999999998</v>
      </c>
      <c r="O74" s="106">
        <f>O75+O76+O77+O78+O79+O80</f>
        <v>0</v>
      </c>
      <c r="P74" s="106">
        <f t="shared" si="26"/>
        <v>0</v>
      </c>
      <c r="Q74" s="106">
        <f>Q75+Q76+Q77+Q78+Q79+Q80</f>
        <v>0</v>
      </c>
    </row>
    <row r="75" spans="1:17" x14ac:dyDescent="0.25">
      <c r="A75" s="183"/>
      <c r="B75" s="183"/>
      <c r="C75" s="188"/>
      <c r="D75" s="51" t="s">
        <v>9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8">
        <v>0</v>
      </c>
      <c r="N75" s="55">
        <v>0</v>
      </c>
      <c r="O75" s="55">
        <v>0</v>
      </c>
      <c r="P75" s="55">
        <v>0</v>
      </c>
      <c r="Q75" s="55">
        <v>0</v>
      </c>
    </row>
    <row r="76" spans="1:17" x14ac:dyDescent="0.25">
      <c r="A76" s="183"/>
      <c r="B76" s="183"/>
      <c r="C76" s="188"/>
      <c r="D76" s="51" t="s">
        <v>10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8">
        <v>0</v>
      </c>
      <c r="N76" s="55">
        <v>0</v>
      </c>
      <c r="O76" s="55">
        <v>0</v>
      </c>
      <c r="P76" s="55">
        <v>0</v>
      </c>
      <c r="Q76" s="55">
        <v>0</v>
      </c>
    </row>
    <row r="77" spans="1:17" x14ac:dyDescent="0.25">
      <c r="A77" s="183"/>
      <c r="B77" s="183"/>
      <c r="C77" s="188"/>
      <c r="D77" s="51" t="s">
        <v>11</v>
      </c>
      <c r="E77" s="81">
        <f>E21+E42</f>
        <v>3866.5320000000002</v>
      </c>
      <c r="F77" s="55">
        <f>F21+F42+F70</f>
        <v>0</v>
      </c>
      <c r="G77" s="94">
        <f>G21+G42+G70</f>
        <v>60</v>
      </c>
      <c r="H77" s="94">
        <f>H21+H42+H70</f>
        <v>276.5</v>
      </c>
      <c r="I77" s="94">
        <f>I21+I42+I70</f>
        <v>457.52</v>
      </c>
      <c r="J77" s="94">
        <f>J21+J42+J70</f>
        <v>497</v>
      </c>
      <c r="K77" s="94">
        <f>K21+K42</f>
        <v>0</v>
      </c>
      <c r="L77" s="94">
        <f t="shared" ref="L77:Q77" si="27">L21+L42+L70</f>
        <v>2153.9960000000001</v>
      </c>
      <c r="M77" s="95">
        <f t="shared" si="27"/>
        <v>392.5</v>
      </c>
      <c r="N77" s="112">
        <f t="shared" si="27"/>
        <v>29.015999999999998</v>
      </c>
      <c r="O77" s="105">
        <f t="shared" si="27"/>
        <v>0</v>
      </c>
      <c r="P77" s="105">
        <f t="shared" si="27"/>
        <v>0</v>
      </c>
      <c r="Q77" s="55">
        <f t="shared" si="27"/>
        <v>0</v>
      </c>
    </row>
    <row r="78" spans="1:17" ht="60" customHeight="1" x14ac:dyDescent="0.25">
      <c r="A78" s="183"/>
      <c r="B78" s="183"/>
      <c r="C78" s="188"/>
      <c r="D78" s="59" t="s">
        <v>48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8">
        <v>0</v>
      </c>
      <c r="N78" s="55">
        <v>0</v>
      </c>
      <c r="O78" s="55">
        <v>0</v>
      </c>
      <c r="P78" s="55">
        <v>0</v>
      </c>
      <c r="Q78" s="55">
        <v>0</v>
      </c>
    </row>
    <row r="79" spans="1:17" ht="30" customHeight="1" x14ac:dyDescent="0.25">
      <c r="A79" s="183"/>
      <c r="B79" s="183"/>
      <c r="C79" s="188"/>
      <c r="D79" s="59" t="s">
        <v>94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8">
        <v>0</v>
      </c>
      <c r="N79" s="55">
        <v>0</v>
      </c>
      <c r="O79" s="55">
        <v>0</v>
      </c>
      <c r="P79" s="55">
        <v>0</v>
      </c>
      <c r="Q79" s="55">
        <v>0</v>
      </c>
    </row>
    <row r="80" spans="1:17" ht="29.25" customHeight="1" x14ac:dyDescent="0.25">
      <c r="A80" s="183"/>
      <c r="B80" s="183"/>
      <c r="C80" s="189"/>
      <c r="D80" s="59" t="s">
        <v>93</v>
      </c>
      <c r="E80" s="81">
        <f t="shared" ref="E80:P80" si="28">E24+E45+E73</f>
        <v>210</v>
      </c>
      <c r="F80" s="55">
        <f t="shared" si="28"/>
        <v>0</v>
      </c>
      <c r="G80" s="55">
        <f t="shared" si="28"/>
        <v>0</v>
      </c>
      <c r="H80" s="55">
        <f t="shared" si="28"/>
        <v>0</v>
      </c>
      <c r="I80" s="55">
        <f t="shared" si="28"/>
        <v>0</v>
      </c>
      <c r="J80" s="55">
        <f t="shared" si="28"/>
        <v>0</v>
      </c>
      <c r="K80" s="81">
        <f t="shared" si="28"/>
        <v>210</v>
      </c>
      <c r="L80" s="55">
        <f t="shared" si="28"/>
        <v>0</v>
      </c>
      <c r="M80" s="55">
        <f t="shared" si="28"/>
        <v>0</v>
      </c>
      <c r="N80" s="55">
        <f t="shared" si="28"/>
        <v>0</v>
      </c>
      <c r="O80" s="86">
        <f t="shared" si="28"/>
        <v>0</v>
      </c>
      <c r="P80" s="55">
        <f t="shared" si="28"/>
        <v>0</v>
      </c>
      <c r="Q80" s="86">
        <v>0</v>
      </c>
    </row>
    <row r="81" spans="1:17" ht="15.75" customHeight="1" x14ac:dyDescent="0.25">
      <c r="A81" s="190" t="s">
        <v>97</v>
      </c>
      <c r="B81" s="190"/>
      <c r="C81" s="107"/>
      <c r="D81" s="108"/>
      <c r="E81" s="109"/>
      <c r="F81" s="110"/>
      <c r="G81" s="110"/>
      <c r="H81" s="110"/>
      <c r="I81" s="110"/>
      <c r="J81" s="110"/>
      <c r="K81" s="109"/>
      <c r="L81" s="110"/>
      <c r="M81" s="110"/>
      <c r="N81" s="110"/>
      <c r="O81" s="111"/>
      <c r="P81" s="110"/>
      <c r="Q81" s="111"/>
    </row>
    <row r="82" spans="1:17" x14ac:dyDescent="0.25">
      <c r="A82" s="153" t="s">
        <v>98</v>
      </c>
      <c r="B82" s="153"/>
      <c r="C82" s="153"/>
      <c r="D82" s="153"/>
      <c r="E82" s="153"/>
      <c r="F82" s="1"/>
      <c r="G82" s="1"/>
      <c r="H82" s="1"/>
      <c r="I82" s="73"/>
      <c r="J82" s="1"/>
      <c r="K82" s="1"/>
      <c r="L82" s="1"/>
      <c r="M82" s="65"/>
      <c r="N82" s="1"/>
      <c r="O82" s="73"/>
      <c r="P82" s="1"/>
      <c r="Q82" s="1"/>
    </row>
    <row r="83" spans="1:17" x14ac:dyDescent="0.25">
      <c r="A83" s="137" t="s">
        <v>99</v>
      </c>
      <c r="B83" s="137"/>
      <c r="C83" s="137"/>
      <c r="D83" s="137"/>
      <c r="E83" s="137"/>
      <c r="F83" s="1"/>
      <c r="G83" s="1"/>
      <c r="H83" s="1"/>
      <c r="I83" s="73"/>
      <c r="J83" s="1"/>
      <c r="K83" s="1"/>
      <c r="L83" s="1"/>
      <c r="M83" s="65"/>
      <c r="N83" s="1"/>
      <c r="O83" s="73"/>
      <c r="P83" s="1"/>
      <c r="Q83" s="1"/>
    </row>
    <row r="84" spans="1:17" x14ac:dyDescent="0.25">
      <c r="A84" s="137"/>
      <c r="B84" s="137"/>
      <c r="C84" s="137"/>
      <c r="D84" s="137"/>
      <c r="E84" s="137"/>
      <c r="F84" s="1"/>
      <c r="G84" s="1"/>
      <c r="H84" s="1"/>
      <c r="I84" s="73"/>
      <c r="J84" s="1"/>
      <c r="K84" s="1"/>
      <c r="L84" s="1"/>
      <c r="M84" s="65"/>
      <c r="N84" s="1"/>
      <c r="O84" s="73"/>
      <c r="P84" s="1"/>
      <c r="Q84" s="1"/>
    </row>
    <row r="85" spans="1:17" ht="16.5" x14ac:dyDescent="0.25">
      <c r="B85" s="184" t="s">
        <v>91</v>
      </c>
      <c r="C85" s="184"/>
      <c r="D85" s="184"/>
      <c r="E85" s="184"/>
      <c r="F85" s="41"/>
      <c r="G85" s="41"/>
      <c r="H85" s="41"/>
      <c r="I85" s="75" t="s">
        <v>85</v>
      </c>
      <c r="J85" s="1"/>
      <c r="K85" s="1"/>
      <c r="L85" s="1"/>
      <c r="M85" s="65"/>
      <c r="N85" s="1"/>
    </row>
    <row r="86" spans="1:17" ht="16.5" x14ac:dyDescent="0.25">
      <c r="B86" s="6"/>
      <c r="C86" s="6"/>
      <c r="D86" s="1"/>
      <c r="E86" s="1"/>
      <c r="F86" s="152" t="s">
        <v>38</v>
      </c>
      <c r="G86" s="152"/>
      <c r="H86" s="152"/>
      <c r="I86" s="76"/>
      <c r="J86" s="1"/>
      <c r="K86" s="1"/>
      <c r="L86" s="1"/>
      <c r="M86" s="65"/>
      <c r="N86" s="1"/>
    </row>
    <row r="87" spans="1:17" ht="31.5" customHeight="1" x14ac:dyDescent="0.25">
      <c r="B87" s="184" t="s">
        <v>84</v>
      </c>
      <c r="C87" s="184"/>
      <c r="D87" s="184"/>
      <c r="E87" s="184"/>
      <c r="F87" s="41"/>
      <c r="G87" s="41"/>
      <c r="H87" s="41"/>
      <c r="I87" s="75" t="s">
        <v>92</v>
      </c>
      <c r="J87" s="1"/>
      <c r="K87" s="1"/>
      <c r="L87" s="1"/>
      <c r="M87" s="65"/>
      <c r="N87" s="1"/>
    </row>
    <row r="88" spans="1:17" ht="16.5" x14ac:dyDescent="0.25">
      <c r="B88" s="6"/>
      <c r="C88" s="6"/>
      <c r="D88" s="1"/>
      <c r="E88" s="1"/>
      <c r="F88" s="152" t="s">
        <v>38</v>
      </c>
      <c r="G88" s="152"/>
      <c r="H88" s="152"/>
      <c r="I88" s="73"/>
      <c r="J88" s="1"/>
      <c r="K88" s="1"/>
      <c r="L88" s="1"/>
      <c r="M88" s="65"/>
      <c r="N88" s="1"/>
    </row>
    <row r="89" spans="1:17" ht="37.5" customHeight="1" x14ac:dyDescent="0.25">
      <c r="B89" s="184" t="s">
        <v>77</v>
      </c>
      <c r="C89" s="184"/>
      <c r="D89" s="184"/>
      <c r="E89" s="184"/>
      <c r="F89" s="185"/>
      <c r="G89" s="185"/>
      <c r="H89" s="185"/>
      <c r="I89" s="73" t="s">
        <v>89</v>
      </c>
      <c r="J89" s="1"/>
      <c r="K89" s="1"/>
      <c r="L89" s="1"/>
      <c r="M89" s="65"/>
      <c r="N89" s="1"/>
    </row>
    <row r="90" spans="1:17" ht="16.5" x14ac:dyDescent="0.25">
      <c r="B90" s="6"/>
      <c r="C90" s="6"/>
      <c r="D90" s="1"/>
      <c r="E90" s="1"/>
      <c r="F90" s="186" t="s">
        <v>38</v>
      </c>
      <c r="G90" s="186"/>
      <c r="H90" s="186"/>
      <c r="I90" s="73"/>
      <c r="J90" s="1"/>
      <c r="K90" s="1"/>
      <c r="L90" s="1"/>
      <c r="M90" s="65"/>
      <c r="N90" s="1"/>
    </row>
    <row r="91" spans="1:17" x14ac:dyDescent="0.25">
      <c r="B91" s="1" t="s">
        <v>100</v>
      </c>
      <c r="C91" s="1"/>
      <c r="D91" s="1"/>
      <c r="E91" s="1"/>
      <c r="F91" s="1"/>
      <c r="G91" s="1"/>
      <c r="H91" s="1"/>
      <c r="I91" s="73"/>
      <c r="J91" s="1"/>
      <c r="K91" s="1"/>
      <c r="L91" s="1"/>
      <c r="M91" s="65"/>
      <c r="N91" s="1"/>
    </row>
  </sheetData>
  <mergeCells count="53">
    <mergeCell ref="M7:Q7"/>
    <mergeCell ref="M2:Q2"/>
    <mergeCell ref="M3:Q3"/>
    <mergeCell ref="M4:Q4"/>
    <mergeCell ref="M5:Q5"/>
    <mergeCell ref="M6:Q6"/>
    <mergeCell ref="F15:Q15"/>
    <mergeCell ref="M8:Q8"/>
    <mergeCell ref="M9:Q9"/>
    <mergeCell ref="M10:Q10"/>
    <mergeCell ref="A12:Q12"/>
    <mergeCell ref="A13:Q13"/>
    <mergeCell ref="P14:Q14"/>
    <mergeCell ref="A15:A16"/>
    <mergeCell ref="B15:B16"/>
    <mergeCell ref="C15:C16"/>
    <mergeCell ref="D15:D16"/>
    <mergeCell ref="E15:E16"/>
    <mergeCell ref="A18:A24"/>
    <mergeCell ref="B18:B24"/>
    <mergeCell ref="C18:C24"/>
    <mergeCell ref="A25:A31"/>
    <mergeCell ref="B25:B31"/>
    <mergeCell ref="C25:C31"/>
    <mergeCell ref="A32:A38"/>
    <mergeCell ref="B32:B38"/>
    <mergeCell ref="C32:C38"/>
    <mergeCell ref="A39:A45"/>
    <mergeCell ref="B39:B45"/>
    <mergeCell ref="C39:C45"/>
    <mergeCell ref="A46:A52"/>
    <mergeCell ref="B46:B52"/>
    <mergeCell ref="C46:C52"/>
    <mergeCell ref="A53:A59"/>
    <mergeCell ref="B53:B59"/>
    <mergeCell ref="C53:C59"/>
    <mergeCell ref="F86:H86"/>
    <mergeCell ref="A60:A66"/>
    <mergeCell ref="B60:B66"/>
    <mergeCell ref="C60:C66"/>
    <mergeCell ref="A67:A73"/>
    <mergeCell ref="B67:B73"/>
    <mergeCell ref="C67:C73"/>
    <mergeCell ref="A74:B80"/>
    <mergeCell ref="C74:C80"/>
    <mergeCell ref="A81:B81"/>
    <mergeCell ref="A82:E82"/>
    <mergeCell ref="B85:E85"/>
    <mergeCell ref="B87:E87"/>
    <mergeCell ref="F88:H88"/>
    <mergeCell ref="B89:E89"/>
    <mergeCell ref="F89:H89"/>
    <mergeCell ref="F90:H90"/>
  </mergeCells>
  <pageMargins left="0.31496062992125984" right="0" top="0.35433070866141736" bottom="0" header="0" footer="0"/>
  <pageSetup paperSize="9" scale="55" fitToHeight="0" orientation="landscape" r:id="rId1"/>
  <rowBreaks count="1" manualBreakCount="1">
    <brk id="45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1"/>
  <sheetViews>
    <sheetView view="pageBreakPreview" topLeftCell="A5" zoomScale="84" zoomScaleNormal="84" zoomScaleSheetLayoutView="84" workbookViewId="0">
      <selection activeCell="H28" sqref="H28"/>
    </sheetView>
  </sheetViews>
  <sheetFormatPr defaultRowHeight="15" x14ac:dyDescent="0.25"/>
  <cols>
    <col min="1" max="1" width="4.42578125" customWidth="1"/>
    <col min="2" max="2" width="35.85546875" customWidth="1"/>
    <col min="3" max="3" width="28.42578125" customWidth="1"/>
    <col min="4" max="4" width="15.85546875" customWidth="1"/>
    <col min="5" max="5" width="16" customWidth="1"/>
    <col min="6" max="6" width="11.28515625" customWidth="1"/>
    <col min="7" max="7" width="11.42578125" customWidth="1"/>
    <col min="8" max="8" width="14" customWidth="1"/>
    <col min="9" max="9" width="12.28515625" style="77" customWidth="1"/>
    <col min="10" max="10" width="14.7109375" customWidth="1"/>
    <col min="11" max="11" width="13" customWidth="1"/>
    <col min="12" max="12" width="13.5703125" customWidth="1"/>
    <col min="13" max="13" width="15.28515625" style="71" customWidth="1"/>
    <col min="14" max="14" width="13" customWidth="1"/>
    <col min="15" max="15" width="14.140625" style="77" customWidth="1"/>
    <col min="16" max="16" width="13.140625" customWidth="1"/>
    <col min="17" max="17" width="13.42578125" customWidth="1"/>
    <col min="23" max="23" width="28.85546875" customWidth="1"/>
  </cols>
  <sheetData>
    <row r="1" spans="1:17" ht="15" customHeight="1" x14ac:dyDescent="0.25">
      <c r="A1" s="99"/>
      <c r="B1" s="1"/>
      <c r="C1" s="1"/>
      <c r="D1" s="1"/>
      <c r="E1" s="1"/>
      <c r="F1" s="6"/>
      <c r="G1" s="1"/>
      <c r="H1" s="1"/>
      <c r="I1" s="73"/>
      <c r="J1" s="1"/>
      <c r="K1" s="1"/>
      <c r="L1" s="1"/>
      <c r="M1" s="6"/>
      <c r="N1" s="1"/>
      <c r="O1" s="76"/>
      <c r="P1" s="96"/>
      <c r="Q1" s="1"/>
    </row>
    <row r="2" spans="1:17" ht="16.5" x14ac:dyDescent="0.25">
      <c r="A2" s="99"/>
      <c r="B2" s="1"/>
      <c r="C2" s="1"/>
      <c r="D2" s="1"/>
      <c r="E2" s="1"/>
      <c r="F2" s="1"/>
      <c r="G2" s="6"/>
      <c r="H2" s="1"/>
      <c r="I2" s="73"/>
      <c r="J2" s="1"/>
      <c r="K2" s="1"/>
      <c r="L2" s="1"/>
      <c r="M2" s="164" t="s">
        <v>45</v>
      </c>
      <c r="N2" s="164"/>
      <c r="O2" s="164"/>
      <c r="P2" s="164"/>
      <c r="Q2" s="164"/>
    </row>
    <row r="3" spans="1:17" ht="16.5" x14ac:dyDescent="0.25">
      <c r="A3" s="99"/>
      <c r="B3" s="1"/>
      <c r="C3" s="1"/>
      <c r="D3" s="1"/>
      <c r="E3" s="1"/>
      <c r="F3" s="1"/>
      <c r="G3" s="6"/>
      <c r="H3" s="1"/>
      <c r="I3" s="73"/>
      <c r="J3" s="1"/>
      <c r="K3" s="1"/>
      <c r="L3" s="1"/>
      <c r="M3" s="163" t="s">
        <v>67</v>
      </c>
      <c r="N3" s="163"/>
      <c r="O3" s="163"/>
      <c r="P3" s="163"/>
      <c r="Q3" s="163"/>
    </row>
    <row r="4" spans="1:17" ht="16.5" x14ac:dyDescent="0.25">
      <c r="A4" s="99"/>
      <c r="B4" s="1"/>
      <c r="C4" s="1"/>
      <c r="D4" s="1"/>
      <c r="E4" s="1"/>
      <c r="F4" s="1"/>
      <c r="G4" s="6"/>
      <c r="H4" s="1"/>
      <c r="I4" s="73"/>
      <c r="J4" s="1"/>
      <c r="K4" s="1"/>
      <c r="L4" s="1"/>
      <c r="M4" s="165" t="s">
        <v>65</v>
      </c>
      <c r="N4" s="165"/>
      <c r="O4" s="165"/>
      <c r="P4" s="165"/>
      <c r="Q4" s="165"/>
    </row>
    <row r="5" spans="1:17" ht="11.25" customHeight="1" x14ac:dyDescent="0.25">
      <c r="A5" s="99"/>
      <c r="B5" s="1"/>
      <c r="C5" s="1"/>
      <c r="D5" s="1"/>
      <c r="E5" s="1"/>
      <c r="F5" s="1"/>
      <c r="G5" s="6"/>
      <c r="H5" s="1"/>
      <c r="I5" s="73"/>
      <c r="J5" s="1"/>
      <c r="K5" s="1"/>
      <c r="L5" s="1"/>
      <c r="M5" s="166" t="s">
        <v>57</v>
      </c>
      <c r="N5" s="166"/>
      <c r="O5" s="166"/>
      <c r="P5" s="166"/>
      <c r="Q5" s="166"/>
    </row>
    <row r="6" spans="1:17" ht="16.5" hidden="1" x14ac:dyDescent="0.25">
      <c r="A6" s="99"/>
      <c r="B6" s="1"/>
      <c r="C6" s="1"/>
      <c r="D6" s="1"/>
      <c r="E6" s="1"/>
      <c r="F6" s="1"/>
      <c r="G6" s="6"/>
      <c r="H6" s="1"/>
      <c r="I6" s="73"/>
      <c r="J6" s="1"/>
      <c r="K6" s="1"/>
      <c r="L6" s="1"/>
      <c r="M6" s="167" t="s">
        <v>68</v>
      </c>
      <c r="N6" s="167"/>
      <c r="O6" s="167"/>
      <c r="P6" s="167"/>
      <c r="Q6" s="167"/>
    </row>
    <row r="7" spans="1:17" ht="16.5" hidden="1" x14ac:dyDescent="0.25">
      <c r="A7" s="99"/>
      <c r="B7" s="1"/>
      <c r="C7" s="1"/>
      <c r="D7" s="1"/>
      <c r="E7" s="1"/>
      <c r="F7" s="1"/>
      <c r="G7" s="6"/>
      <c r="H7" s="1"/>
      <c r="I7" s="73"/>
      <c r="J7" s="1"/>
      <c r="K7" s="1"/>
      <c r="L7" s="1"/>
      <c r="M7" s="163" t="s">
        <v>66</v>
      </c>
      <c r="N7" s="163"/>
      <c r="O7" s="163"/>
      <c r="P7" s="163"/>
      <c r="Q7" s="163"/>
    </row>
    <row r="8" spans="1:17" ht="3.75" hidden="1" customHeight="1" x14ac:dyDescent="0.25">
      <c r="A8" s="99"/>
      <c r="B8" s="1"/>
      <c r="C8" s="1"/>
      <c r="D8" s="1"/>
      <c r="E8" s="1"/>
      <c r="F8" s="1"/>
      <c r="G8" s="6"/>
      <c r="H8" s="1"/>
      <c r="I8" s="73"/>
      <c r="J8" s="1"/>
      <c r="K8" s="1"/>
      <c r="L8" s="1"/>
      <c r="M8" s="168" t="s">
        <v>58</v>
      </c>
      <c r="N8" s="168"/>
      <c r="O8" s="168"/>
      <c r="P8" s="168"/>
      <c r="Q8" s="168"/>
    </row>
    <row r="9" spans="1:17" ht="16.5" x14ac:dyDescent="0.25">
      <c r="A9" s="99"/>
      <c r="B9" s="1"/>
      <c r="C9" s="1"/>
      <c r="D9" s="1"/>
      <c r="E9" s="1"/>
      <c r="F9" s="1"/>
      <c r="G9" s="6"/>
      <c r="H9" s="1"/>
      <c r="I9" s="73"/>
      <c r="J9" s="1"/>
      <c r="K9" s="1"/>
      <c r="L9" s="1"/>
      <c r="M9" s="169"/>
      <c r="N9" s="169"/>
      <c r="O9" s="169"/>
      <c r="P9" s="169"/>
      <c r="Q9" s="169"/>
    </row>
    <row r="10" spans="1:17" ht="16.5" x14ac:dyDescent="0.25">
      <c r="A10" s="99"/>
      <c r="B10" s="1"/>
      <c r="C10" s="1"/>
      <c r="D10" s="1"/>
      <c r="E10" s="1"/>
      <c r="F10" s="1"/>
      <c r="G10" s="6"/>
      <c r="H10" s="1"/>
      <c r="I10" s="73"/>
      <c r="J10" s="1"/>
      <c r="K10" s="1"/>
      <c r="L10" s="1"/>
      <c r="M10" s="170" t="s">
        <v>101</v>
      </c>
      <c r="N10" s="170"/>
      <c r="O10" s="170"/>
      <c r="P10" s="170"/>
      <c r="Q10" s="170"/>
    </row>
    <row r="11" spans="1:17" ht="16.5" x14ac:dyDescent="0.25">
      <c r="A11" s="99"/>
      <c r="B11" s="1"/>
      <c r="C11" s="1"/>
      <c r="D11" s="1"/>
      <c r="E11" s="1"/>
      <c r="F11" s="1"/>
      <c r="G11" s="6"/>
      <c r="H11" s="1"/>
      <c r="I11" s="73"/>
      <c r="J11" s="1"/>
      <c r="K11" s="1"/>
      <c r="L11" s="1"/>
      <c r="M11" s="65"/>
      <c r="N11" s="96"/>
      <c r="O11" s="76"/>
      <c r="P11" s="96"/>
      <c r="Q11" s="96"/>
    </row>
    <row r="12" spans="1:17" x14ac:dyDescent="0.25">
      <c r="A12" s="141" t="s">
        <v>41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</row>
    <row r="13" spans="1:17" x14ac:dyDescent="0.25">
      <c r="A13" s="147" t="s">
        <v>87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</row>
    <row r="14" spans="1:17" x14ac:dyDescent="0.25">
      <c r="A14" s="99"/>
      <c r="B14" s="1"/>
      <c r="C14" s="1"/>
      <c r="D14" s="1"/>
      <c r="E14" s="1"/>
      <c r="F14" s="1"/>
      <c r="G14" s="1"/>
      <c r="H14" s="1"/>
      <c r="I14" s="73"/>
      <c r="J14" s="1"/>
      <c r="K14" s="1"/>
      <c r="L14" s="1"/>
      <c r="M14" s="65"/>
      <c r="N14" s="1"/>
      <c r="O14" s="73"/>
      <c r="P14" s="149" t="s">
        <v>43</v>
      </c>
      <c r="Q14" s="149"/>
    </row>
    <row r="15" spans="1:17" ht="26.25" customHeight="1" x14ac:dyDescent="0.25">
      <c r="A15" s="143" t="s">
        <v>0</v>
      </c>
      <c r="B15" s="143" t="s">
        <v>88</v>
      </c>
      <c r="C15" s="158" t="s">
        <v>64</v>
      </c>
      <c r="D15" s="143" t="s">
        <v>34</v>
      </c>
      <c r="E15" s="143" t="s">
        <v>37</v>
      </c>
      <c r="F15" s="143" t="s">
        <v>44</v>
      </c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</row>
    <row r="16" spans="1:17" ht="73.5" customHeight="1" x14ac:dyDescent="0.25">
      <c r="A16" s="143"/>
      <c r="B16" s="143"/>
      <c r="C16" s="162"/>
      <c r="D16" s="143"/>
      <c r="E16" s="143"/>
      <c r="F16" s="97" t="s">
        <v>13</v>
      </c>
      <c r="G16" s="97" t="s">
        <v>14</v>
      </c>
      <c r="H16" s="97" t="s">
        <v>15</v>
      </c>
      <c r="I16" s="100" t="s">
        <v>16</v>
      </c>
      <c r="J16" s="97" t="s">
        <v>17</v>
      </c>
      <c r="K16" s="97" t="s">
        <v>18</v>
      </c>
      <c r="L16" s="97" t="s">
        <v>19</v>
      </c>
      <c r="M16" s="66" t="s">
        <v>20</v>
      </c>
      <c r="N16" s="97" t="s">
        <v>21</v>
      </c>
      <c r="O16" s="100" t="s">
        <v>22</v>
      </c>
      <c r="P16" s="97" t="s">
        <v>23</v>
      </c>
      <c r="Q16" s="97" t="s">
        <v>24</v>
      </c>
    </row>
    <row r="17" spans="1:17" x14ac:dyDescent="0.25">
      <c r="A17" s="8">
        <v>1</v>
      </c>
      <c r="B17" s="8">
        <v>2</v>
      </c>
      <c r="C17" s="8">
        <v>3</v>
      </c>
      <c r="D17" s="8">
        <v>4</v>
      </c>
      <c r="E17" s="12">
        <v>5</v>
      </c>
      <c r="F17" s="8">
        <v>6</v>
      </c>
      <c r="G17" s="8">
        <v>7</v>
      </c>
      <c r="H17" s="8">
        <v>8</v>
      </c>
      <c r="I17" s="74">
        <v>9</v>
      </c>
      <c r="J17" s="8">
        <v>10</v>
      </c>
      <c r="K17" s="8">
        <v>11</v>
      </c>
      <c r="L17" s="8">
        <v>12</v>
      </c>
      <c r="M17" s="67">
        <v>13</v>
      </c>
      <c r="N17" s="8">
        <v>14</v>
      </c>
      <c r="O17" s="74">
        <v>15</v>
      </c>
      <c r="P17" s="8">
        <v>16</v>
      </c>
      <c r="Q17" s="8">
        <v>17</v>
      </c>
    </row>
    <row r="18" spans="1:17" ht="19.5" customHeight="1" x14ac:dyDescent="0.25">
      <c r="A18" s="171" t="s">
        <v>2</v>
      </c>
      <c r="B18" s="171" t="s">
        <v>71</v>
      </c>
      <c r="C18" s="171" t="s">
        <v>73</v>
      </c>
      <c r="D18" s="51" t="s">
        <v>35</v>
      </c>
      <c r="E18" s="117">
        <f>E19+E20+E21+E22+E23+E24</f>
        <v>3691.5320000000002</v>
      </c>
      <c r="F18" s="118">
        <f t="shared" ref="F18:J18" si="0">F19+F20+F21+F22+F24</f>
        <v>0</v>
      </c>
      <c r="G18" s="117">
        <f t="shared" si="0"/>
        <v>10</v>
      </c>
      <c r="H18" s="117">
        <f t="shared" si="0"/>
        <v>236.5</v>
      </c>
      <c r="I18" s="117">
        <f t="shared" ref="I18" si="1">I25+I32</f>
        <v>372.52</v>
      </c>
      <c r="J18" s="119">
        <f t="shared" si="0"/>
        <v>497</v>
      </c>
      <c r="K18" s="118">
        <f t="shared" ref="K18:Q18" si="2">K25+K32</f>
        <v>0</v>
      </c>
      <c r="L18" s="119">
        <f t="shared" si="2"/>
        <v>2153.9960000000001</v>
      </c>
      <c r="M18" s="119">
        <f t="shared" si="2"/>
        <v>392.5</v>
      </c>
      <c r="N18" s="120">
        <f t="shared" si="2"/>
        <v>29.015999999999998</v>
      </c>
      <c r="O18" s="118">
        <f t="shared" si="2"/>
        <v>0</v>
      </c>
      <c r="P18" s="118">
        <f t="shared" si="2"/>
        <v>0</v>
      </c>
      <c r="Q18" s="118">
        <f t="shared" si="2"/>
        <v>0</v>
      </c>
    </row>
    <row r="19" spans="1:17" x14ac:dyDescent="0.25">
      <c r="A19" s="172"/>
      <c r="B19" s="172"/>
      <c r="C19" s="172"/>
      <c r="D19" s="53" t="s">
        <v>9</v>
      </c>
      <c r="E19" s="118">
        <f t="shared" ref="E19:E23" si="3">F19+G19+H19+I19+J19+K19+L19+M19+N19+O19+P19+Q19</f>
        <v>0</v>
      </c>
      <c r="F19" s="121">
        <f>F26</f>
        <v>0</v>
      </c>
      <c r="G19" s="121">
        <f t="shared" ref="G19:Q19" si="4">G26</f>
        <v>0</v>
      </c>
      <c r="H19" s="121">
        <f t="shared" si="4"/>
        <v>0</v>
      </c>
      <c r="I19" s="121">
        <f t="shared" si="4"/>
        <v>0</v>
      </c>
      <c r="J19" s="121">
        <f t="shared" si="4"/>
        <v>0</v>
      </c>
      <c r="K19" s="121">
        <f t="shared" si="4"/>
        <v>0</v>
      </c>
      <c r="L19" s="121">
        <f t="shared" si="4"/>
        <v>0</v>
      </c>
      <c r="M19" s="121">
        <f t="shared" si="4"/>
        <v>0</v>
      </c>
      <c r="N19" s="121">
        <f t="shared" si="4"/>
        <v>0</v>
      </c>
      <c r="O19" s="121">
        <f t="shared" si="4"/>
        <v>0</v>
      </c>
      <c r="P19" s="121">
        <f t="shared" si="4"/>
        <v>0</v>
      </c>
      <c r="Q19" s="121">
        <f t="shared" si="4"/>
        <v>0</v>
      </c>
    </row>
    <row r="20" spans="1:17" x14ac:dyDescent="0.25">
      <c r="A20" s="172"/>
      <c r="B20" s="172"/>
      <c r="C20" s="172"/>
      <c r="D20" s="53" t="s">
        <v>10</v>
      </c>
      <c r="E20" s="118">
        <f t="shared" si="3"/>
        <v>0</v>
      </c>
      <c r="F20" s="121">
        <f>F27</f>
        <v>0</v>
      </c>
      <c r="G20" s="121">
        <f t="shared" ref="G20:Q20" si="5">G27</f>
        <v>0</v>
      </c>
      <c r="H20" s="121">
        <f t="shared" si="5"/>
        <v>0</v>
      </c>
      <c r="I20" s="121">
        <f t="shared" si="5"/>
        <v>0</v>
      </c>
      <c r="J20" s="121">
        <f t="shared" si="5"/>
        <v>0</v>
      </c>
      <c r="K20" s="121">
        <f t="shared" si="5"/>
        <v>0</v>
      </c>
      <c r="L20" s="121">
        <f t="shared" si="5"/>
        <v>0</v>
      </c>
      <c r="M20" s="121">
        <f t="shared" si="5"/>
        <v>0</v>
      </c>
      <c r="N20" s="121">
        <f t="shared" si="5"/>
        <v>0</v>
      </c>
      <c r="O20" s="121">
        <f t="shared" si="5"/>
        <v>0</v>
      </c>
      <c r="P20" s="121">
        <f t="shared" si="5"/>
        <v>0</v>
      </c>
      <c r="Q20" s="121">
        <f t="shared" si="5"/>
        <v>0</v>
      </c>
    </row>
    <row r="21" spans="1:17" x14ac:dyDescent="0.25">
      <c r="A21" s="172"/>
      <c r="B21" s="172"/>
      <c r="C21" s="172"/>
      <c r="D21" s="64" t="s">
        <v>11</v>
      </c>
      <c r="E21" s="122">
        <f t="shared" si="3"/>
        <v>3691.5320000000002</v>
      </c>
      <c r="F21" s="123">
        <f>F28</f>
        <v>0</v>
      </c>
      <c r="G21" s="123">
        <f t="shared" ref="G21:Q21" si="6">G28</f>
        <v>10</v>
      </c>
      <c r="H21" s="123">
        <f t="shared" si="6"/>
        <v>236.5</v>
      </c>
      <c r="I21" s="123">
        <f t="shared" si="6"/>
        <v>372.52</v>
      </c>
      <c r="J21" s="123">
        <f t="shared" si="6"/>
        <v>497</v>
      </c>
      <c r="K21" s="123">
        <f t="shared" si="6"/>
        <v>0</v>
      </c>
      <c r="L21" s="123">
        <f t="shared" si="6"/>
        <v>2153.9960000000001</v>
      </c>
      <c r="M21" s="123">
        <f t="shared" si="6"/>
        <v>392.5</v>
      </c>
      <c r="N21" s="123">
        <f t="shared" si="6"/>
        <v>29.015999999999998</v>
      </c>
      <c r="O21" s="123">
        <f t="shared" si="6"/>
        <v>0</v>
      </c>
      <c r="P21" s="123">
        <f t="shared" si="6"/>
        <v>0</v>
      </c>
      <c r="Q21" s="123">
        <f t="shared" si="6"/>
        <v>0</v>
      </c>
    </row>
    <row r="22" spans="1:17" ht="63" customHeight="1" x14ac:dyDescent="0.25">
      <c r="A22" s="172"/>
      <c r="B22" s="174"/>
      <c r="C22" s="172"/>
      <c r="D22" s="56" t="s">
        <v>48</v>
      </c>
      <c r="E22" s="118">
        <f t="shared" si="3"/>
        <v>0</v>
      </c>
      <c r="F22" s="123">
        <f t="shared" ref="F22:Q24" si="7">F29</f>
        <v>0</v>
      </c>
      <c r="G22" s="123">
        <f t="shared" si="7"/>
        <v>0</v>
      </c>
      <c r="H22" s="123">
        <f t="shared" si="7"/>
        <v>0</v>
      </c>
      <c r="I22" s="123">
        <f t="shared" si="7"/>
        <v>0</v>
      </c>
      <c r="J22" s="123">
        <f t="shared" si="7"/>
        <v>0</v>
      </c>
      <c r="K22" s="123">
        <f t="shared" si="7"/>
        <v>0</v>
      </c>
      <c r="L22" s="123">
        <f t="shared" si="7"/>
        <v>0</v>
      </c>
      <c r="M22" s="123">
        <f t="shared" si="7"/>
        <v>0</v>
      </c>
      <c r="N22" s="123">
        <f t="shared" si="7"/>
        <v>0</v>
      </c>
      <c r="O22" s="123">
        <f t="shared" si="7"/>
        <v>0</v>
      </c>
      <c r="P22" s="123">
        <f t="shared" si="7"/>
        <v>0</v>
      </c>
      <c r="Q22" s="123">
        <f t="shared" si="7"/>
        <v>0</v>
      </c>
    </row>
    <row r="23" spans="1:17" ht="33.75" customHeight="1" x14ac:dyDescent="0.25">
      <c r="A23" s="172"/>
      <c r="B23" s="174"/>
      <c r="C23" s="172"/>
      <c r="D23" s="56" t="s">
        <v>94</v>
      </c>
      <c r="E23" s="118">
        <f t="shared" si="3"/>
        <v>0</v>
      </c>
      <c r="F23" s="123">
        <f t="shared" si="7"/>
        <v>0</v>
      </c>
      <c r="G23" s="123">
        <f t="shared" si="7"/>
        <v>0</v>
      </c>
      <c r="H23" s="123">
        <f t="shared" si="7"/>
        <v>0</v>
      </c>
      <c r="I23" s="123">
        <f t="shared" si="7"/>
        <v>0</v>
      </c>
      <c r="J23" s="123">
        <f t="shared" si="7"/>
        <v>0</v>
      </c>
      <c r="K23" s="123">
        <f t="shared" si="7"/>
        <v>0</v>
      </c>
      <c r="L23" s="123">
        <f t="shared" si="7"/>
        <v>0</v>
      </c>
      <c r="M23" s="123">
        <f t="shared" si="7"/>
        <v>0</v>
      </c>
      <c r="N23" s="123">
        <f t="shared" si="7"/>
        <v>0</v>
      </c>
      <c r="O23" s="123">
        <f t="shared" si="7"/>
        <v>0</v>
      </c>
      <c r="P23" s="123">
        <f t="shared" si="7"/>
        <v>0</v>
      </c>
      <c r="Q23" s="123">
        <f t="shared" si="7"/>
        <v>0</v>
      </c>
    </row>
    <row r="24" spans="1:17" ht="26.25" customHeight="1" x14ac:dyDescent="0.25">
      <c r="A24" s="173"/>
      <c r="B24" s="175"/>
      <c r="C24" s="173"/>
      <c r="D24" s="56" t="s">
        <v>93</v>
      </c>
      <c r="E24" s="124">
        <f>F24+G24+H24+I24+J24+K24+L24+M24+N24+O24+P24+Q24</f>
        <v>0</v>
      </c>
      <c r="F24" s="123">
        <f t="shared" si="7"/>
        <v>0</v>
      </c>
      <c r="G24" s="123">
        <f t="shared" si="7"/>
        <v>0</v>
      </c>
      <c r="H24" s="123">
        <f t="shared" si="7"/>
        <v>0</v>
      </c>
      <c r="I24" s="123">
        <f t="shared" si="7"/>
        <v>0</v>
      </c>
      <c r="J24" s="123">
        <f t="shared" si="7"/>
        <v>0</v>
      </c>
      <c r="K24" s="123">
        <f t="shared" si="7"/>
        <v>0</v>
      </c>
      <c r="L24" s="123">
        <f t="shared" si="7"/>
        <v>0</v>
      </c>
      <c r="M24" s="123">
        <f t="shared" si="7"/>
        <v>0</v>
      </c>
      <c r="N24" s="123">
        <f t="shared" si="7"/>
        <v>0</v>
      </c>
      <c r="O24" s="123">
        <f t="shared" si="7"/>
        <v>0</v>
      </c>
      <c r="P24" s="123">
        <f t="shared" si="7"/>
        <v>0</v>
      </c>
      <c r="Q24" s="123">
        <f t="shared" si="7"/>
        <v>0</v>
      </c>
    </row>
    <row r="25" spans="1:17" ht="29.25" customHeight="1" x14ac:dyDescent="0.25">
      <c r="A25" s="171" t="s">
        <v>3</v>
      </c>
      <c r="B25" s="176" t="s">
        <v>78</v>
      </c>
      <c r="C25" s="171" t="s">
        <v>96</v>
      </c>
      <c r="D25" s="51" t="s">
        <v>35</v>
      </c>
      <c r="E25" s="117">
        <f t="shared" ref="E25:E27" si="8">Q25+P25+O25+N25+M25+L25+K25+J25+I25+H25+G25+F25</f>
        <v>3691.5320000000002</v>
      </c>
      <c r="F25" s="118">
        <f t="shared" ref="F25:Q25" si="9">F26+F27+F28+F29+F30+F31</f>
        <v>0</v>
      </c>
      <c r="G25" s="117">
        <f t="shared" si="9"/>
        <v>10</v>
      </c>
      <c r="H25" s="117">
        <f t="shared" si="9"/>
        <v>236.5</v>
      </c>
      <c r="I25" s="117">
        <f t="shared" si="9"/>
        <v>372.52</v>
      </c>
      <c r="J25" s="117">
        <f t="shared" si="9"/>
        <v>497</v>
      </c>
      <c r="K25" s="118">
        <f t="shared" si="9"/>
        <v>0</v>
      </c>
      <c r="L25" s="117">
        <f t="shared" si="9"/>
        <v>2153.9960000000001</v>
      </c>
      <c r="M25" s="117">
        <f t="shared" si="9"/>
        <v>392.5</v>
      </c>
      <c r="N25" s="130">
        <f t="shared" si="9"/>
        <v>29.015999999999998</v>
      </c>
      <c r="O25" s="118">
        <f t="shared" si="9"/>
        <v>0</v>
      </c>
      <c r="P25" s="118">
        <f t="shared" si="9"/>
        <v>0</v>
      </c>
      <c r="Q25" s="118">
        <f t="shared" si="9"/>
        <v>0</v>
      </c>
    </row>
    <row r="26" spans="1:17" x14ac:dyDescent="0.25">
      <c r="A26" s="172"/>
      <c r="B26" s="177"/>
      <c r="C26" s="172"/>
      <c r="D26" s="53" t="s">
        <v>9</v>
      </c>
      <c r="E26" s="131">
        <f t="shared" si="8"/>
        <v>0</v>
      </c>
      <c r="F26" s="132">
        <v>0</v>
      </c>
      <c r="G26" s="132">
        <v>0</v>
      </c>
      <c r="H26" s="132">
        <v>0</v>
      </c>
      <c r="I26" s="132">
        <v>0</v>
      </c>
      <c r="J26" s="132">
        <v>0</v>
      </c>
      <c r="K26" s="132">
        <v>0</v>
      </c>
      <c r="L26" s="132">
        <v>0</v>
      </c>
      <c r="M26" s="133">
        <v>0</v>
      </c>
      <c r="N26" s="132">
        <v>0</v>
      </c>
      <c r="O26" s="132">
        <v>0</v>
      </c>
      <c r="P26" s="132">
        <v>0</v>
      </c>
      <c r="Q26" s="132">
        <v>0</v>
      </c>
    </row>
    <row r="27" spans="1:17" x14ac:dyDescent="0.25">
      <c r="A27" s="172"/>
      <c r="B27" s="177"/>
      <c r="C27" s="172"/>
      <c r="D27" s="53" t="s">
        <v>10</v>
      </c>
      <c r="E27" s="131">
        <f t="shared" si="8"/>
        <v>0</v>
      </c>
      <c r="F27" s="132">
        <v>0</v>
      </c>
      <c r="G27" s="132">
        <v>0</v>
      </c>
      <c r="H27" s="132">
        <v>0</v>
      </c>
      <c r="I27" s="132">
        <v>0</v>
      </c>
      <c r="J27" s="132">
        <v>0</v>
      </c>
      <c r="K27" s="132">
        <v>0</v>
      </c>
      <c r="L27" s="132">
        <v>0</v>
      </c>
      <c r="M27" s="133">
        <v>0</v>
      </c>
      <c r="N27" s="132">
        <v>0</v>
      </c>
      <c r="O27" s="132">
        <v>0</v>
      </c>
      <c r="P27" s="132">
        <v>0</v>
      </c>
      <c r="Q27" s="132">
        <v>0</v>
      </c>
    </row>
    <row r="28" spans="1:17" x14ac:dyDescent="0.25">
      <c r="A28" s="172"/>
      <c r="B28" s="177"/>
      <c r="C28" s="172"/>
      <c r="D28" s="53" t="s">
        <v>11</v>
      </c>
      <c r="E28" s="122">
        <f>Q28+P28+O28+N28+M28+L28+K28+J28+I28+H28+G28+F28</f>
        <v>3691.5320000000002</v>
      </c>
      <c r="F28" s="115">
        <v>0</v>
      </c>
      <c r="G28" s="126">
        <f>10</f>
        <v>10</v>
      </c>
      <c r="H28" s="126">
        <f>196.5+80-40</f>
        <v>236.5</v>
      </c>
      <c r="I28" s="127">
        <f>112.52+220+40</f>
        <v>372.52</v>
      </c>
      <c r="J28" s="126">
        <f>497</f>
        <v>497</v>
      </c>
      <c r="K28" s="121">
        <v>0</v>
      </c>
      <c r="L28" s="128">
        <v>2153.9960000000001</v>
      </c>
      <c r="M28" s="129">
        <v>392.5</v>
      </c>
      <c r="N28" s="126">
        <v>29.015999999999998</v>
      </c>
      <c r="O28" s="115">
        <v>0</v>
      </c>
      <c r="P28" s="115">
        <v>0</v>
      </c>
      <c r="Q28" s="115">
        <v>0</v>
      </c>
    </row>
    <row r="29" spans="1:17" ht="61.5" customHeight="1" x14ac:dyDescent="0.25">
      <c r="A29" s="172"/>
      <c r="B29" s="177"/>
      <c r="C29" s="172"/>
      <c r="D29" s="56" t="s">
        <v>48</v>
      </c>
      <c r="E29" s="125">
        <f t="shared" ref="E29:E31" si="10">Q29+P29+O29+N29+M29+L29+K29+J29+I29+H29+G29+F29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</row>
    <row r="30" spans="1:17" ht="52.5" customHeight="1" x14ac:dyDescent="0.25">
      <c r="A30" s="172"/>
      <c r="B30" s="177"/>
      <c r="C30" s="172"/>
      <c r="D30" s="56" t="s">
        <v>94</v>
      </c>
      <c r="E30" s="125">
        <f t="shared" si="10"/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0</v>
      </c>
      <c r="Q30" s="121">
        <v>0</v>
      </c>
    </row>
    <row r="31" spans="1:17" ht="114" customHeight="1" x14ac:dyDescent="0.25">
      <c r="A31" s="173"/>
      <c r="B31" s="178"/>
      <c r="C31" s="173"/>
      <c r="D31" s="56" t="s">
        <v>93</v>
      </c>
      <c r="E31" s="125">
        <f t="shared" si="10"/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v>0</v>
      </c>
      <c r="N31" s="121">
        <v>0</v>
      </c>
      <c r="O31" s="121">
        <v>0</v>
      </c>
      <c r="P31" s="121">
        <v>0</v>
      </c>
      <c r="Q31" s="121">
        <v>0</v>
      </c>
    </row>
    <row r="32" spans="1:17" ht="15" hidden="1" customHeight="1" x14ac:dyDescent="0.25">
      <c r="A32" s="179" t="s">
        <v>4</v>
      </c>
      <c r="B32" s="176" t="s">
        <v>75</v>
      </c>
      <c r="C32" s="171" t="s">
        <v>74</v>
      </c>
      <c r="D32" s="59" t="s">
        <v>35</v>
      </c>
      <c r="E32" s="52">
        <f>E33+E34+E35+E36+E37+E38</f>
        <v>0</v>
      </c>
      <c r="F32" s="52">
        <f t="shared" ref="F32:P32" si="11">F33+F34+F35+F36+F37+F38</f>
        <v>0</v>
      </c>
      <c r="G32" s="52">
        <f t="shared" si="11"/>
        <v>0</v>
      </c>
      <c r="H32" s="52">
        <f t="shared" si="11"/>
        <v>0</v>
      </c>
      <c r="I32" s="52">
        <f t="shared" si="11"/>
        <v>0</v>
      </c>
      <c r="J32" s="85">
        <f t="shared" ref="J32:Q41" si="12">K32+L32+M32+N32+O32+P32+Q32+R32+S32+T32+U32+V32</f>
        <v>0</v>
      </c>
      <c r="K32" s="52">
        <f t="shared" si="11"/>
        <v>0</v>
      </c>
      <c r="L32" s="85">
        <f t="shared" si="12"/>
        <v>0</v>
      </c>
      <c r="M32" s="85">
        <f t="shared" si="12"/>
        <v>0</v>
      </c>
      <c r="N32" s="52">
        <f t="shared" si="11"/>
        <v>0</v>
      </c>
      <c r="O32" s="52">
        <f t="shared" si="11"/>
        <v>0</v>
      </c>
      <c r="P32" s="52">
        <f t="shared" si="11"/>
        <v>0</v>
      </c>
      <c r="Q32" s="85">
        <f t="shared" si="12"/>
        <v>0</v>
      </c>
    </row>
    <row r="33" spans="1:17" hidden="1" x14ac:dyDescent="0.25">
      <c r="A33" s="180"/>
      <c r="B33" s="177"/>
      <c r="C33" s="172"/>
      <c r="D33" s="56" t="s">
        <v>9</v>
      </c>
      <c r="E33" s="54">
        <f t="shared" ref="E33:E37" si="13">F33+G33+H33+I33+J33+K33+L33+M33+N33+O33+P33+Q33</f>
        <v>0</v>
      </c>
      <c r="F33" s="55"/>
      <c r="G33" s="55"/>
      <c r="H33" s="55"/>
      <c r="I33" s="55"/>
      <c r="J33" s="85">
        <f t="shared" si="12"/>
        <v>0</v>
      </c>
      <c r="K33" s="55"/>
      <c r="L33" s="85">
        <f t="shared" si="12"/>
        <v>0</v>
      </c>
      <c r="M33" s="85">
        <f t="shared" si="12"/>
        <v>0</v>
      </c>
      <c r="N33" s="55"/>
      <c r="O33" s="55"/>
      <c r="P33" s="55"/>
      <c r="Q33" s="85">
        <f t="shared" si="12"/>
        <v>0</v>
      </c>
    </row>
    <row r="34" spans="1:17" hidden="1" x14ac:dyDescent="0.25">
      <c r="A34" s="180"/>
      <c r="B34" s="177"/>
      <c r="C34" s="172"/>
      <c r="D34" s="56" t="s">
        <v>10</v>
      </c>
      <c r="E34" s="54">
        <f t="shared" si="13"/>
        <v>0</v>
      </c>
      <c r="F34" s="55"/>
      <c r="G34" s="55"/>
      <c r="H34" s="55"/>
      <c r="I34" s="55"/>
      <c r="J34" s="85">
        <f t="shared" si="12"/>
        <v>0</v>
      </c>
      <c r="K34" s="55"/>
      <c r="L34" s="85">
        <f t="shared" si="12"/>
        <v>0</v>
      </c>
      <c r="M34" s="85">
        <f t="shared" si="12"/>
        <v>0</v>
      </c>
      <c r="N34" s="55"/>
      <c r="O34" s="55"/>
      <c r="P34" s="55"/>
      <c r="Q34" s="85">
        <f t="shared" si="12"/>
        <v>0</v>
      </c>
    </row>
    <row r="35" spans="1:17" hidden="1" x14ac:dyDescent="0.25">
      <c r="A35" s="180"/>
      <c r="B35" s="177"/>
      <c r="C35" s="172"/>
      <c r="D35" s="56" t="s">
        <v>11</v>
      </c>
      <c r="E35" s="54">
        <f t="shared" si="13"/>
        <v>0</v>
      </c>
      <c r="F35" s="55"/>
      <c r="G35" s="55"/>
      <c r="H35" s="55"/>
      <c r="I35" s="55"/>
      <c r="J35" s="85">
        <f t="shared" si="12"/>
        <v>0</v>
      </c>
      <c r="K35" s="55"/>
      <c r="L35" s="85">
        <f t="shared" si="12"/>
        <v>0</v>
      </c>
      <c r="M35" s="85">
        <f t="shared" si="12"/>
        <v>0</v>
      </c>
      <c r="N35" s="55"/>
      <c r="O35" s="55"/>
      <c r="P35" s="55"/>
      <c r="Q35" s="85">
        <f t="shared" si="12"/>
        <v>0</v>
      </c>
    </row>
    <row r="36" spans="1:17" ht="60" hidden="1" customHeight="1" x14ac:dyDescent="0.25">
      <c r="A36" s="180"/>
      <c r="B36" s="177"/>
      <c r="C36" s="172"/>
      <c r="D36" s="56" t="s">
        <v>48</v>
      </c>
      <c r="E36" s="54">
        <f t="shared" si="13"/>
        <v>0</v>
      </c>
      <c r="F36" s="55"/>
      <c r="G36" s="55"/>
      <c r="H36" s="55"/>
      <c r="I36" s="55"/>
      <c r="J36" s="85">
        <f t="shared" si="12"/>
        <v>0</v>
      </c>
      <c r="K36" s="55"/>
      <c r="L36" s="85">
        <f t="shared" si="12"/>
        <v>0</v>
      </c>
      <c r="M36" s="85">
        <f t="shared" si="12"/>
        <v>0</v>
      </c>
      <c r="N36" s="55"/>
      <c r="O36" s="55"/>
      <c r="P36" s="55"/>
      <c r="Q36" s="85">
        <f t="shared" si="12"/>
        <v>0</v>
      </c>
    </row>
    <row r="37" spans="1:17" ht="27" hidden="1" customHeight="1" x14ac:dyDescent="0.25">
      <c r="A37" s="180"/>
      <c r="B37" s="177"/>
      <c r="C37" s="172"/>
      <c r="D37" s="56" t="s">
        <v>46</v>
      </c>
      <c r="E37" s="54">
        <f t="shared" si="13"/>
        <v>0</v>
      </c>
      <c r="F37" s="55"/>
      <c r="G37" s="55"/>
      <c r="H37" s="55"/>
      <c r="I37" s="55"/>
      <c r="J37" s="85">
        <f t="shared" si="12"/>
        <v>0</v>
      </c>
      <c r="K37" s="55"/>
      <c r="L37" s="85">
        <f t="shared" si="12"/>
        <v>0</v>
      </c>
      <c r="M37" s="85">
        <f t="shared" si="12"/>
        <v>0</v>
      </c>
      <c r="N37" s="55"/>
      <c r="O37" s="55"/>
      <c r="P37" s="55"/>
      <c r="Q37" s="85">
        <f t="shared" si="12"/>
        <v>0</v>
      </c>
    </row>
    <row r="38" spans="1:17" ht="12.75" hidden="1" customHeight="1" x14ac:dyDescent="0.25">
      <c r="A38" s="181"/>
      <c r="B38" s="178"/>
      <c r="C38" s="173"/>
      <c r="D38" s="56" t="s">
        <v>59</v>
      </c>
      <c r="E38" s="54">
        <f>F38+G38+H38+I38+J38+K38+L38+M38+N38+O38+P38+Q38</f>
        <v>0</v>
      </c>
      <c r="F38" s="55"/>
      <c r="G38" s="55"/>
      <c r="H38" s="55"/>
      <c r="I38" s="55"/>
      <c r="J38" s="85">
        <f t="shared" si="12"/>
        <v>0</v>
      </c>
      <c r="K38" s="55"/>
      <c r="L38" s="85">
        <f t="shared" si="12"/>
        <v>0</v>
      </c>
      <c r="M38" s="85">
        <f t="shared" si="12"/>
        <v>0</v>
      </c>
      <c r="N38" s="55"/>
      <c r="O38" s="55"/>
      <c r="P38" s="55"/>
      <c r="Q38" s="85">
        <f t="shared" si="12"/>
        <v>0</v>
      </c>
    </row>
    <row r="39" spans="1:17" ht="30" customHeight="1" x14ac:dyDescent="0.25">
      <c r="A39" s="182" t="s">
        <v>6</v>
      </c>
      <c r="B39" s="183" t="s">
        <v>72</v>
      </c>
      <c r="C39" s="171" t="s">
        <v>70</v>
      </c>
      <c r="D39" s="51" t="s">
        <v>35</v>
      </c>
      <c r="E39" s="83">
        <f>E40+E41+E42+E45</f>
        <v>385</v>
      </c>
      <c r="F39" s="60">
        <f t="shared" ref="F39:P39" si="14">F40+F41+F42+F45</f>
        <v>0</v>
      </c>
      <c r="G39" s="83">
        <f t="shared" si="14"/>
        <v>50</v>
      </c>
      <c r="H39" s="60">
        <f t="shared" si="14"/>
        <v>0</v>
      </c>
      <c r="I39" s="83">
        <f t="shared" si="14"/>
        <v>125</v>
      </c>
      <c r="J39" s="114">
        <f t="shared" si="14"/>
        <v>0</v>
      </c>
      <c r="K39" s="83">
        <f t="shared" si="14"/>
        <v>210</v>
      </c>
      <c r="L39" s="85">
        <f t="shared" si="12"/>
        <v>0</v>
      </c>
      <c r="M39" s="85">
        <f t="shared" si="12"/>
        <v>0</v>
      </c>
      <c r="N39" s="60">
        <f t="shared" si="14"/>
        <v>0</v>
      </c>
      <c r="O39" s="60">
        <f t="shared" si="14"/>
        <v>0</v>
      </c>
      <c r="P39" s="60">
        <f t="shared" si="14"/>
        <v>0</v>
      </c>
      <c r="Q39" s="85">
        <f t="shared" si="12"/>
        <v>0</v>
      </c>
    </row>
    <row r="40" spans="1:17" x14ac:dyDescent="0.25">
      <c r="A40" s="182"/>
      <c r="B40" s="182"/>
      <c r="C40" s="172"/>
      <c r="D40" s="53" t="s">
        <v>9</v>
      </c>
      <c r="E40" s="115">
        <f t="shared" ref="E40:P45" si="15">E47+E54+E61</f>
        <v>0</v>
      </c>
      <c r="F40" s="116">
        <f t="shared" ref="F40:F41" si="16">G40+H40+I40+J40+K40+L40+M40+N40+O40+P40+Q40+R40</f>
        <v>0</v>
      </c>
      <c r="G40" s="116">
        <f t="shared" ref="G40:G41" si="17">H40+I40+J40+K40+L40+M40+N40+O40+P40+Q40+R40+S40</f>
        <v>0</v>
      </c>
      <c r="H40" s="116">
        <f t="shared" ref="H40:H41" si="18">I40+J40+K40+L40+M40+N40+O40+P40+Q40+R40+S40+T40</f>
        <v>0</v>
      </c>
      <c r="I40" s="116">
        <f t="shared" ref="I40:I41" si="19">J40+K40+L40+M40+N40+O40+P40+Q40+R40+S40+T40+U40</f>
        <v>0</v>
      </c>
      <c r="J40" s="116">
        <f t="shared" ref="J40:J41" si="20">K40+L40+M40+N40+O40+P40+Q40+R40+S40+T40+U40+V40</f>
        <v>0</v>
      </c>
      <c r="K40" s="116">
        <f t="shared" ref="K40:K41" si="21">L40+M40+N40+O40+P40+Q40+R40+S40+T40+U40+V40+W40</f>
        <v>0</v>
      </c>
      <c r="L40" s="116">
        <f t="shared" si="12"/>
        <v>0</v>
      </c>
      <c r="M40" s="116">
        <f t="shared" si="12"/>
        <v>0</v>
      </c>
      <c r="N40" s="115"/>
      <c r="O40" s="115"/>
      <c r="P40" s="115"/>
      <c r="Q40" s="116">
        <f t="shared" si="12"/>
        <v>0</v>
      </c>
    </row>
    <row r="41" spans="1:17" x14ac:dyDescent="0.25">
      <c r="A41" s="182"/>
      <c r="B41" s="182"/>
      <c r="C41" s="172"/>
      <c r="D41" s="53" t="s">
        <v>10</v>
      </c>
      <c r="E41" s="115">
        <f t="shared" si="15"/>
        <v>0</v>
      </c>
      <c r="F41" s="116">
        <f t="shared" si="16"/>
        <v>0</v>
      </c>
      <c r="G41" s="116">
        <f t="shared" si="17"/>
        <v>0</v>
      </c>
      <c r="H41" s="116">
        <f t="shared" si="18"/>
        <v>0</v>
      </c>
      <c r="I41" s="116">
        <f t="shared" si="19"/>
        <v>0</v>
      </c>
      <c r="J41" s="116">
        <f t="shared" si="20"/>
        <v>0</v>
      </c>
      <c r="K41" s="116">
        <f t="shared" si="21"/>
        <v>0</v>
      </c>
      <c r="L41" s="116">
        <f t="shared" si="12"/>
        <v>0</v>
      </c>
      <c r="M41" s="116">
        <f t="shared" si="12"/>
        <v>0</v>
      </c>
      <c r="N41" s="115"/>
      <c r="O41" s="115"/>
      <c r="P41" s="115"/>
      <c r="Q41" s="116">
        <f t="shared" si="12"/>
        <v>0</v>
      </c>
    </row>
    <row r="42" spans="1:17" x14ac:dyDescent="0.25">
      <c r="A42" s="182"/>
      <c r="B42" s="182"/>
      <c r="C42" s="172"/>
      <c r="D42" s="53" t="s">
        <v>11</v>
      </c>
      <c r="E42" s="81">
        <f>E49+E56+E63+K42</f>
        <v>175</v>
      </c>
      <c r="F42" s="55">
        <f t="shared" ref="F42:P42" si="22">F49+F56+F63</f>
        <v>0</v>
      </c>
      <c r="G42" s="55">
        <f t="shared" si="22"/>
        <v>50</v>
      </c>
      <c r="H42" s="55">
        <f t="shared" si="22"/>
        <v>0</v>
      </c>
      <c r="I42" s="81">
        <f t="shared" si="22"/>
        <v>125</v>
      </c>
      <c r="J42" s="85"/>
      <c r="K42" s="60"/>
      <c r="L42" s="85">
        <f t="shared" ref="L42:Q45" si="23">M42+N42+O42+P42+Q42+R42+S42+T42+U42+V42+W42+X42</f>
        <v>0</v>
      </c>
      <c r="M42" s="58">
        <f t="shared" si="22"/>
        <v>0</v>
      </c>
      <c r="N42" s="55">
        <f t="shared" si="22"/>
        <v>0</v>
      </c>
      <c r="O42" s="55">
        <f t="shared" si="22"/>
        <v>0</v>
      </c>
      <c r="P42" s="55">
        <f t="shared" si="22"/>
        <v>0</v>
      </c>
      <c r="Q42" s="85">
        <f t="shared" si="23"/>
        <v>0</v>
      </c>
    </row>
    <row r="43" spans="1:17" ht="66.75" customHeight="1" x14ac:dyDescent="0.25">
      <c r="A43" s="182"/>
      <c r="B43" s="182"/>
      <c r="C43" s="172"/>
      <c r="D43" s="56" t="s">
        <v>48</v>
      </c>
      <c r="E43" s="55">
        <f t="shared" si="15"/>
        <v>0</v>
      </c>
      <c r="F43" s="55">
        <f t="shared" si="15"/>
        <v>0</v>
      </c>
      <c r="G43" s="55">
        <f t="shared" si="15"/>
        <v>0</v>
      </c>
      <c r="H43" s="55">
        <f t="shared" si="15"/>
        <v>0</v>
      </c>
      <c r="I43" s="55">
        <f t="shared" si="15"/>
        <v>0</v>
      </c>
      <c r="J43" s="55">
        <f t="shared" si="15"/>
        <v>0</v>
      </c>
      <c r="K43" s="55">
        <f t="shared" si="15"/>
        <v>0</v>
      </c>
      <c r="L43" s="55">
        <f t="shared" si="15"/>
        <v>0</v>
      </c>
      <c r="M43" s="55">
        <f t="shared" si="15"/>
        <v>0</v>
      </c>
      <c r="N43" s="55">
        <f t="shared" si="15"/>
        <v>0</v>
      </c>
      <c r="O43" s="55">
        <f t="shared" si="15"/>
        <v>0</v>
      </c>
      <c r="P43" s="55">
        <f t="shared" si="15"/>
        <v>0</v>
      </c>
      <c r="Q43" s="85">
        <f t="shared" si="23"/>
        <v>0</v>
      </c>
    </row>
    <row r="44" spans="1:17" ht="29.25" customHeight="1" x14ac:dyDescent="0.25">
      <c r="A44" s="182"/>
      <c r="B44" s="182"/>
      <c r="C44" s="172"/>
      <c r="D44" s="56" t="s">
        <v>94</v>
      </c>
      <c r="E44" s="55">
        <f t="shared" si="15"/>
        <v>0</v>
      </c>
      <c r="F44" s="55">
        <f t="shared" si="15"/>
        <v>0</v>
      </c>
      <c r="G44" s="55">
        <f t="shared" si="15"/>
        <v>0</v>
      </c>
      <c r="H44" s="55">
        <f t="shared" si="15"/>
        <v>0</v>
      </c>
      <c r="I44" s="55">
        <f t="shared" si="15"/>
        <v>0</v>
      </c>
      <c r="J44" s="55">
        <f t="shared" si="15"/>
        <v>0</v>
      </c>
      <c r="K44" s="55">
        <f t="shared" si="15"/>
        <v>0</v>
      </c>
      <c r="L44" s="55">
        <f t="shared" si="15"/>
        <v>0</v>
      </c>
      <c r="M44" s="55">
        <f t="shared" si="15"/>
        <v>0</v>
      </c>
      <c r="N44" s="55">
        <f t="shared" si="15"/>
        <v>0</v>
      </c>
      <c r="O44" s="55">
        <f t="shared" si="15"/>
        <v>0</v>
      </c>
      <c r="P44" s="55">
        <f t="shared" si="15"/>
        <v>0</v>
      </c>
      <c r="Q44" s="85">
        <f t="shared" si="23"/>
        <v>0</v>
      </c>
    </row>
    <row r="45" spans="1:17" ht="30.75" customHeight="1" x14ac:dyDescent="0.25">
      <c r="A45" s="182"/>
      <c r="B45" s="182"/>
      <c r="C45" s="173"/>
      <c r="D45" s="56" t="s">
        <v>93</v>
      </c>
      <c r="E45" s="81">
        <f t="shared" si="15"/>
        <v>210</v>
      </c>
      <c r="F45" s="55">
        <f t="shared" ref="F45:P46" si="24">F52+F59</f>
        <v>0</v>
      </c>
      <c r="G45" s="55">
        <f t="shared" si="24"/>
        <v>0</v>
      </c>
      <c r="H45" s="55">
        <f t="shared" si="24"/>
        <v>0</v>
      </c>
      <c r="I45" s="55">
        <f t="shared" si="24"/>
        <v>0</v>
      </c>
      <c r="J45" s="55">
        <f t="shared" si="24"/>
        <v>0</v>
      </c>
      <c r="K45" s="81">
        <f>K52+K59+K66</f>
        <v>210</v>
      </c>
      <c r="L45" s="55">
        <f t="shared" si="24"/>
        <v>0</v>
      </c>
      <c r="M45" s="55">
        <f t="shared" si="24"/>
        <v>0</v>
      </c>
      <c r="N45" s="55">
        <f t="shared" si="24"/>
        <v>0</v>
      </c>
      <c r="O45" s="55">
        <f t="shared" si="24"/>
        <v>0</v>
      </c>
      <c r="P45" s="55">
        <f t="shared" si="24"/>
        <v>0</v>
      </c>
      <c r="Q45" s="85">
        <f t="shared" si="23"/>
        <v>0</v>
      </c>
    </row>
    <row r="46" spans="1:17" x14ac:dyDescent="0.25">
      <c r="A46" s="182" t="s">
        <v>7</v>
      </c>
      <c r="B46" s="171" t="s">
        <v>81</v>
      </c>
      <c r="C46" s="171" t="s">
        <v>82</v>
      </c>
      <c r="D46" s="51" t="s">
        <v>35</v>
      </c>
      <c r="E46" s="78">
        <f>E47+E48+E49+E50+E51+E52</f>
        <v>110</v>
      </c>
      <c r="F46" s="52">
        <f t="shared" ref="F46:P46" si="25">F47+F48+F49+F50+F51+F52</f>
        <v>0</v>
      </c>
      <c r="G46" s="52">
        <f t="shared" si="25"/>
        <v>0</v>
      </c>
      <c r="H46" s="52">
        <f t="shared" si="25"/>
        <v>0</v>
      </c>
      <c r="I46" s="78">
        <f t="shared" si="25"/>
        <v>110</v>
      </c>
      <c r="J46" s="55">
        <f t="shared" si="24"/>
        <v>0</v>
      </c>
      <c r="K46" s="52">
        <f t="shared" si="25"/>
        <v>0</v>
      </c>
      <c r="L46" s="52">
        <f t="shared" si="25"/>
        <v>0</v>
      </c>
      <c r="M46" s="68">
        <f t="shared" si="25"/>
        <v>0</v>
      </c>
      <c r="N46" s="52">
        <f t="shared" si="25"/>
        <v>0</v>
      </c>
      <c r="O46" s="52">
        <f t="shared" si="25"/>
        <v>0</v>
      </c>
      <c r="P46" s="52">
        <f t="shared" si="25"/>
        <v>0</v>
      </c>
      <c r="Q46" s="60">
        <f t="shared" ref="Q46" si="26">Q47+Q48+Q49+Q52</f>
        <v>0</v>
      </c>
    </row>
    <row r="47" spans="1:17" x14ac:dyDescent="0.25">
      <c r="A47" s="182"/>
      <c r="B47" s="172"/>
      <c r="C47" s="172"/>
      <c r="D47" s="53" t="s">
        <v>9</v>
      </c>
      <c r="E47" s="54">
        <f t="shared" ref="E47:E51" si="27">F47+G47+H47+I47+J47+K47+L47+M47+N47+O47+P47+Q47</f>
        <v>0</v>
      </c>
      <c r="F47" s="55"/>
      <c r="G47" s="55"/>
      <c r="H47" s="55"/>
      <c r="I47" s="55"/>
      <c r="J47" s="55"/>
      <c r="K47" s="55"/>
      <c r="L47" s="55"/>
      <c r="M47" s="58"/>
      <c r="N47" s="55"/>
      <c r="O47" s="55"/>
      <c r="P47" s="55"/>
      <c r="Q47" s="55"/>
    </row>
    <row r="48" spans="1:17" x14ac:dyDescent="0.25">
      <c r="A48" s="182"/>
      <c r="B48" s="172"/>
      <c r="C48" s="172"/>
      <c r="D48" s="53" t="s">
        <v>10</v>
      </c>
      <c r="E48" s="54">
        <f t="shared" si="27"/>
        <v>0</v>
      </c>
      <c r="F48" s="55"/>
      <c r="G48" s="55"/>
      <c r="H48" s="55"/>
      <c r="I48" s="55"/>
      <c r="J48" s="55"/>
      <c r="K48" s="55"/>
      <c r="L48" s="55"/>
      <c r="M48" s="58"/>
      <c r="N48" s="55"/>
      <c r="O48" s="55"/>
      <c r="P48" s="55"/>
      <c r="Q48" s="55"/>
    </row>
    <row r="49" spans="1:17" x14ac:dyDescent="0.25">
      <c r="A49" s="182"/>
      <c r="B49" s="172"/>
      <c r="C49" s="172"/>
      <c r="D49" s="53" t="s">
        <v>11</v>
      </c>
      <c r="E49" s="79">
        <f t="shared" si="27"/>
        <v>110</v>
      </c>
      <c r="F49" s="55"/>
      <c r="G49" s="55"/>
      <c r="H49" s="55"/>
      <c r="I49" s="81">
        <f>110</f>
        <v>110</v>
      </c>
      <c r="J49" s="81"/>
      <c r="K49" s="55">
        <v>0</v>
      </c>
      <c r="L49" s="55">
        <v>0</v>
      </c>
      <c r="M49" s="58"/>
      <c r="N49" s="55"/>
      <c r="O49" s="55">
        <v>0</v>
      </c>
      <c r="P49" s="55">
        <v>0</v>
      </c>
      <c r="Q49" s="55">
        <v>0</v>
      </c>
    </row>
    <row r="50" spans="1:17" ht="57.75" customHeight="1" x14ac:dyDescent="0.25">
      <c r="A50" s="182"/>
      <c r="B50" s="172"/>
      <c r="C50" s="172"/>
      <c r="D50" s="56" t="s">
        <v>48</v>
      </c>
      <c r="E50" s="54">
        <f t="shared" si="27"/>
        <v>0</v>
      </c>
      <c r="F50" s="55"/>
      <c r="G50" s="55"/>
      <c r="H50" s="55"/>
      <c r="I50" s="55"/>
      <c r="J50" s="55"/>
      <c r="K50" s="55"/>
      <c r="L50" s="55"/>
      <c r="M50" s="58"/>
      <c r="N50" s="55"/>
      <c r="O50" s="55"/>
      <c r="P50" s="55"/>
      <c r="Q50" s="55"/>
    </row>
    <row r="51" spans="1:17" ht="27.75" customHeight="1" x14ac:dyDescent="0.25">
      <c r="A51" s="182"/>
      <c r="B51" s="172"/>
      <c r="C51" s="172"/>
      <c r="D51" s="56" t="s">
        <v>46</v>
      </c>
      <c r="E51" s="54">
        <f t="shared" si="27"/>
        <v>0</v>
      </c>
      <c r="F51" s="55"/>
      <c r="G51" s="55"/>
      <c r="H51" s="55"/>
      <c r="I51" s="55"/>
      <c r="J51" s="55"/>
      <c r="K51" s="55"/>
      <c r="L51" s="55"/>
      <c r="M51" s="58"/>
      <c r="N51" s="55"/>
      <c r="O51" s="55"/>
      <c r="P51" s="55"/>
      <c r="Q51" s="55"/>
    </row>
    <row r="52" spans="1:17" ht="27" customHeight="1" x14ac:dyDescent="0.25">
      <c r="A52" s="182"/>
      <c r="B52" s="173"/>
      <c r="C52" s="173"/>
      <c r="D52" s="56" t="s">
        <v>59</v>
      </c>
      <c r="E52" s="54">
        <f>F52+G52+H52+I52+J52+K52+L52+M52+N52+O52+P52+Q52</f>
        <v>0</v>
      </c>
      <c r="F52" s="55"/>
      <c r="G52" s="55"/>
      <c r="H52" s="55"/>
      <c r="I52" s="55"/>
      <c r="J52" s="55"/>
      <c r="K52" s="55"/>
      <c r="L52" s="55"/>
      <c r="M52" s="58"/>
      <c r="N52" s="55"/>
      <c r="O52" s="55"/>
      <c r="P52" s="55"/>
      <c r="Q52" s="55"/>
    </row>
    <row r="53" spans="1:17" x14ac:dyDescent="0.25">
      <c r="A53" s="182" t="s">
        <v>8</v>
      </c>
      <c r="B53" s="171" t="s">
        <v>80</v>
      </c>
      <c r="C53" s="171" t="s">
        <v>83</v>
      </c>
      <c r="D53" s="51" t="s">
        <v>35</v>
      </c>
      <c r="E53" s="80">
        <f>E54+E55+E56+E57+E58+E59</f>
        <v>65</v>
      </c>
      <c r="F53" s="57">
        <f t="shared" ref="F53:Q53" si="28">F54+F55+F56+F57+F58+F59</f>
        <v>0</v>
      </c>
      <c r="G53" s="80">
        <f t="shared" si="28"/>
        <v>50</v>
      </c>
      <c r="H53" s="57">
        <f t="shared" si="28"/>
        <v>0</v>
      </c>
      <c r="I53" s="80">
        <f t="shared" si="28"/>
        <v>15</v>
      </c>
      <c r="J53" s="57">
        <f t="shared" si="28"/>
        <v>0</v>
      </c>
      <c r="K53" s="57">
        <f t="shared" si="28"/>
        <v>0</v>
      </c>
      <c r="L53" s="57">
        <f t="shared" si="28"/>
        <v>0</v>
      </c>
      <c r="M53" s="70">
        <f t="shared" si="28"/>
        <v>0</v>
      </c>
      <c r="N53" s="57">
        <f t="shared" si="28"/>
        <v>0</v>
      </c>
      <c r="O53" s="57">
        <f t="shared" si="28"/>
        <v>0</v>
      </c>
      <c r="P53" s="57">
        <f t="shared" si="28"/>
        <v>0</v>
      </c>
      <c r="Q53" s="57">
        <f t="shared" si="28"/>
        <v>0</v>
      </c>
    </row>
    <row r="54" spans="1:17" x14ac:dyDescent="0.25">
      <c r="A54" s="182"/>
      <c r="B54" s="172"/>
      <c r="C54" s="172"/>
      <c r="D54" s="53" t="s">
        <v>9</v>
      </c>
      <c r="E54" s="54">
        <f t="shared" ref="E54:Q58" si="29">F54+G54+H54+I54+J54+K54+L54+M54+N54+O54+P54+Q54</f>
        <v>0</v>
      </c>
      <c r="F54" s="55"/>
      <c r="G54" s="55"/>
      <c r="H54" s="55"/>
      <c r="I54" s="55"/>
      <c r="J54" s="55"/>
      <c r="K54" s="55"/>
      <c r="L54" s="55"/>
      <c r="M54" s="58"/>
      <c r="N54" s="55"/>
      <c r="O54" s="55"/>
      <c r="P54" s="55"/>
      <c r="Q54" s="55"/>
    </row>
    <row r="55" spans="1:17" x14ac:dyDescent="0.25">
      <c r="A55" s="182"/>
      <c r="B55" s="172"/>
      <c r="C55" s="172"/>
      <c r="D55" s="53" t="s">
        <v>10</v>
      </c>
      <c r="E55" s="54">
        <f t="shared" si="29"/>
        <v>0</v>
      </c>
      <c r="F55" s="55"/>
      <c r="G55" s="55"/>
      <c r="H55" s="55"/>
      <c r="I55" s="55"/>
      <c r="J55" s="55"/>
      <c r="K55" s="55"/>
      <c r="L55" s="55"/>
      <c r="M55" s="58"/>
      <c r="N55" s="55"/>
      <c r="O55" s="55"/>
      <c r="P55" s="55"/>
      <c r="Q55" s="55"/>
    </row>
    <row r="56" spans="1:17" x14ac:dyDescent="0.25">
      <c r="A56" s="182"/>
      <c r="B56" s="172"/>
      <c r="C56" s="172"/>
      <c r="D56" s="53" t="s">
        <v>11</v>
      </c>
      <c r="E56" s="79">
        <f t="shared" si="29"/>
        <v>65</v>
      </c>
      <c r="F56" s="55"/>
      <c r="G56" s="81">
        <f>50</f>
        <v>50</v>
      </c>
      <c r="H56" s="55"/>
      <c r="I56" s="94">
        <f>15</f>
        <v>15</v>
      </c>
      <c r="J56" s="55">
        <v>0</v>
      </c>
      <c r="K56" s="55"/>
      <c r="L56" s="81"/>
      <c r="M56" s="58"/>
      <c r="N56" s="55"/>
      <c r="O56" s="55">
        <v>0</v>
      </c>
      <c r="P56" s="55">
        <v>0</v>
      </c>
      <c r="Q56" s="55"/>
    </row>
    <row r="57" spans="1:17" ht="57.75" customHeight="1" x14ac:dyDescent="0.25">
      <c r="A57" s="182"/>
      <c r="B57" s="172"/>
      <c r="C57" s="172"/>
      <c r="D57" s="56" t="s">
        <v>48</v>
      </c>
      <c r="E57" s="54">
        <f t="shared" si="29"/>
        <v>0</v>
      </c>
      <c r="F57" s="54">
        <f t="shared" si="29"/>
        <v>0</v>
      </c>
      <c r="G57" s="54">
        <f t="shared" si="29"/>
        <v>0</v>
      </c>
      <c r="H57" s="54">
        <f t="shared" si="29"/>
        <v>0</v>
      </c>
      <c r="I57" s="54">
        <f t="shared" si="29"/>
        <v>0</v>
      </c>
      <c r="J57" s="54">
        <f t="shared" si="29"/>
        <v>0</v>
      </c>
      <c r="K57" s="54">
        <f t="shared" si="29"/>
        <v>0</v>
      </c>
      <c r="L57" s="54">
        <f t="shared" si="29"/>
        <v>0</v>
      </c>
      <c r="M57" s="54">
        <f t="shared" si="29"/>
        <v>0</v>
      </c>
      <c r="N57" s="54">
        <f t="shared" si="29"/>
        <v>0</v>
      </c>
      <c r="O57" s="54">
        <f t="shared" si="29"/>
        <v>0</v>
      </c>
      <c r="P57" s="54">
        <f t="shared" si="29"/>
        <v>0</v>
      </c>
      <c r="Q57" s="54">
        <f t="shared" si="29"/>
        <v>0</v>
      </c>
    </row>
    <row r="58" spans="1:17" ht="29.25" customHeight="1" x14ac:dyDescent="0.25">
      <c r="A58" s="182"/>
      <c r="B58" s="172"/>
      <c r="C58" s="172"/>
      <c r="D58" s="56" t="s">
        <v>94</v>
      </c>
      <c r="E58" s="54">
        <f t="shared" si="29"/>
        <v>0</v>
      </c>
      <c r="F58" s="54">
        <f t="shared" si="29"/>
        <v>0</v>
      </c>
      <c r="G58" s="54">
        <f t="shared" si="29"/>
        <v>0</v>
      </c>
      <c r="H58" s="54">
        <f t="shared" si="29"/>
        <v>0</v>
      </c>
      <c r="I58" s="54">
        <f t="shared" si="29"/>
        <v>0</v>
      </c>
      <c r="J58" s="54">
        <f t="shared" si="29"/>
        <v>0</v>
      </c>
      <c r="K58" s="54">
        <f t="shared" si="29"/>
        <v>0</v>
      </c>
      <c r="L58" s="54">
        <f t="shared" si="29"/>
        <v>0</v>
      </c>
      <c r="M58" s="54">
        <f t="shared" si="29"/>
        <v>0</v>
      </c>
      <c r="N58" s="54">
        <f t="shared" si="29"/>
        <v>0</v>
      </c>
      <c r="O58" s="54">
        <f t="shared" si="29"/>
        <v>0</v>
      </c>
      <c r="P58" s="54">
        <f t="shared" si="29"/>
        <v>0</v>
      </c>
      <c r="Q58" s="54">
        <f t="shared" si="29"/>
        <v>0</v>
      </c>
    </row>
    <row r="59" spans="1:17" ht="27.75" customHeight="1" x14ac:dyDescent="0.25">
      <c r="A59" s="182"/>
      <c r="B59" s="173"/>
      <c r="C59" s="173"/>
      <c r="D59" s="56" t="s">
        <v>93</v>
      </c>
      <c r="E59" s="54">
        <f>F59+G59+H59+I59+J59+K59+L59+M59+N59+O59+P59+Q59</f>
        <v>0</v>
      </c>
      <c r="F59" s="54"/>
      <c r="G59" s="55"/>
      <c r="H59" s="55"/>
      <c r="I59" s="55"/>
      <c r="J59" s="55"/>
      <c r="K59" s="55"/>
      <c r="L59" s="55"/>
      <c r="M59" s="58"/>
      <c r="N59" s="55"/>
      <c r="O59" s="55"/>
      <c r="P59" s="55"/>
      <c r="Q59" s="55"/>
    </row>
    <row r="60" spans="1:17" x14ac:dyDescent="0.25">
      <c r="A60" s="171" t="s">
        <v>69</v>
      </c>
      <c r="B60" s="171" t="s">
        <v>79</v>
      </c>
      <c r="C60" s="171" t="s">
        <v>95</v>
      </c>
      <c r="D60" s="59" t="s">
        <v>35</v>
      </c>
      <c r="E60" s="79">
        <f>F60+G60+H60+I60+J60+K60+L60+M60+N60+O60+P60+Q60</f>
        <v>210</v>
      </c>
      <c r="F60" s="52">
        <f t="shared" ref="F60:Q60" si="30">F61+F62+F63+F64+F65+F66</f>
        <v>0</v>
      </c>
      <c r="G60" s="52">
        <f t="shared" si="30"/>
        <v>0</v>
      </c>
      <c r="H60" s="52">
        <f t="shared" si="30"/>
        <v>0</v>
      </c>
      <c r="I60" s="52">
        <f t="shared" si="30"/>
        <v>0</v>
      </c>
      <c r="J60" s="52">
        <f t="shared" si="30"/>
        <v>0</v>
      </c>
      <c r="K60" s="78">
        <f t="shared" si="30"/>
        <v>210</v>
      </c>
      <c r="L60" s="52">
        <f t="shared" si="30"/>
        <v>0</v>
      </c>
      <c r="M60" s="52">
        <f t="shared" si="30"/>
        <v>0</v>
      </c>
      <c r="N60" s="52">
        <f t="shared" si="30"/>
        <v>0</v>
      </c>
      <c r="O60" s="52">
        <f t="shared" si="30"/>
        <v>0</v>
      </c>
      <c r="P60" s="52">
        <f t="shared" si="30"/>
        <v>0</v>
      </c>
      <c r="Q60" s="52">
        <f t="shared" si="30"/>
        <v>0</v>
      </c>
    </row>
    <row r="61" spans="1:17" x14ac:dyDescent="0.25">
      <c r="A61" s="172"/>
      <c r="B61" s="172"/>
      <c r="C61" s="172"/>
      <c r="D61" s="56" t="s">
        <v>9</v>
      </c>
      <c r="E61" s="54">
        <f t="shared" ref="E61:Q65" si="31">F61+G61+H61+I61+J61+K61+L61+M61+N61+O61+P61+Q61</f>
        <v>0</v>
      </c>
      <c r="F61" s="54"/>
      <c r="G61" s="55"/>
      <c r="H61" s="55"/>
      <c r="I61" s="55"/>
      <c r="J61" s="55"/>
      <c r="K61" s="55"/>
      <c r="L61" s="55"/>
      <c r="M61" s="58"/>
      <c r="N61" s="55"/>
      <c r="O61" s="55"/>
      <c r="P61" s="55"/>
      <c r="Q61" s="55"/>
    </row>
    <row r="62" spans="1:17" ht="17.25" customHeight="1" x14ac:dyDescent="0.25">
      <c r="A62" s="172"/>
      <c r="B62" s="172"/>
      <c r="C62" s="172"/>
      <c r="D62" s="56" t="s">
        <v>10</v>
      </c>
      <c r="E62" s="54">
        <f t="shared" si="31"/>
        <v>0</v>
      </c>
      <c r="F62" s="54">
        <f t="shared" si="31"/>
        <v>0</v>
      </c>
      <c r="G62" s="54">
        <f t="shared" si="31"/>
        <v>0</v>
      </c>
      <c r="H62" s="54">
        <f t="shared" si="31"/>
        <v>0</v>
      </c>
      <c r="I62" s="54">
        <f t="shared" si="31"/>
        <v>0</v>
      </c>
      <c r="J62" s="54">
        <f t="shared" si="31"/>
        <v>0</v>
      </c>
      <c r="K62" s="54">
        <f t="shared" si="31"/>
        <v>0</v>
      </c>
      <c r="L62" s="54">
        <f t="shared" si="31"/>
        <v>0</v>
      </c>
      <c r="M62" s="54">
        <f t="shared" si="31"/>
        <v>0</v>
      </c>
      <c r="N62" s="54">
        <f t="shared" si="31"/>
        <v>0</v>
      </c>
      <c r="O62" s="54">
        <f t="shared" si="31"/>
        <v>0</v>
      </c>
      <c r="P62" s="54">
        <f t="shared" si="31"/>
        <v>0</v>
      </c>
      <c r="Q62" s="54">
        <f t="shared" si="31"/>
        <v>0</v>
      </c>
    </row>
    <row r="63" spans="1:17" ht="17.25" customHeight="1" x14ac:dyDescent="0.25">
      <c r="A63" s="172"/>
      <c r="B63" s="172"/>
      <c r="C63" s="172"/>
      <c r="D63" s="56" t="s">
        <v>11</v>
      </c>
      <c r="E63" s="54">
        <f t="shared" si="31"/>
        <v>0</v>
      </c>
      <c r="F63" s="54">
        <f t="shared" si="31"/>
        <v>0</v>
      </c>
      <c r="G63" s="54">
        <f t="shared" si="31"/>
        <v>0</v>
      </c>
      <c r="H63" s="54">
        <f t="shared" si="31"/>
        <v>0</v>
      </c>
      <c r="I63" s="54">
        <f t="shared" si="31"/>
        <v>0</v>
      </c>
      <c r="J63" s="54">
        <f t="shared" si="31"/>
        <v>0</v>
      </c>
      <c r="K63" s="54">
        <f t="shared" si="31"/>
        <v>0</v>
      </c>
      <c r="L63" s="54">
        <f t="shared" si="31"/>
        <v>0</v>
      </c>
      <c r="M63" s="54">
        <f t="shared" si="31"/>
        <v>0</v>
      </c>
      <c r="N63" s="54">
        <f t="shared" si="31"/>
        <v>0</v>
      </c>
      <c r="O63" s="54">
        <f t="shared" si="31"/>
        <v>0</v>
      </c>
      <c r="P63" s="54">
        <f t="shared" si="31"/>
        <v>0</v>
      </c>
      <c r="Q63" s="54">
        <f t="shared" si="31"/>
        <v>0</v>
      </c>
    </row>
    <row r="64" spans="1:17" ht="57.75" customHeight="1" x14ac:dyDescent="0.25">
      <c r="A64" s="172"/>
      <c r="B64" s="172"/>
      <c r="C64" s="172"/>
      <c r="D64" s="56" t="s">
        <v>48</v>
      </c>
      <c r="E64" s="54">
        <f t="shared" si="31"/>
        <v>0</v>
      </c>
      <c r="F64" s="54">
        <f t="shared" si="31"/>
        <v>0</v>
      </c>
      <c r="G64" s="54">
        <f t="shared" si="31"/>
        <v>0</v>
      </c>
      <c r="H64" s="54">
        <f t="shared" si="31"/>
        <v>0</v>
      </c>
      <c r="I64" s="54">
        <f t="shared" si="31"/>
        <v>0</v>
      </c>
      <c r="J64" s="54">
        <f t="shared" si="31"/>
        <v>0</v>
      </c>
      <c r="K64" s="54">
        <f t="shared" si="31"/>
        <v>0</v>
      </c>
      <c r="L64" s="54">
        <f t="shared" si="31"/>
        <v>0</v>
      </c>
      <c r="M64" s="54">
        <f t="shared" si="31"/>
        <v>0</v>
      </c>
      <c r="N64" s="54">
        <f t="shared" si="31"/>
        <v>0</v>
      </c>
      <c r="O64" s="54">
        <f t="shared" si="31"/>
        <v>0</v>
      </c>
      <c r="P64" s="54">
        <f t="shared" si="31"/>
        <v>0</v>
      </c>
      <c r="Q64" s="54">
        <f t="shared" si="31"/>
        <v>0</v>
      </c>
    </row>
    <row r="65" spans="1:17" ht="31.5" customHeight="1" x14ac:dyDescent="0.25">
      <c r="A65" s="172"/>
      <c r="B65" s="172"/>
      <c r="C65" s="172"/>
      <c r="D65" s="56" t="s">
        <v>94</v>
      </c>
      <c r="E65" s="54">
        <f t="shared" si="31"/>
        <v>0</v>
      </c>
      <c r="F65" s="54">
        <f t="shared" si="31"/>
        <v>0</v>
      </c>
      <c r="G65" s="54">
        <f t="shared" si="31"/>
        <v>0</v>
      </c>
      <c r="H65" s="54">
        <f t="shared" si="31"/>
        <v>0</v>
      </c>
      <c r="I65" s="54">
        <f t="shared" si="31"/>
        <v>0</v>
      </c>
      <c r="J65" s="54">
        <f t="shared" si="31"/>
        <v>0</v>
      </c>
      <c r="K65" s="54">
        <f t="shared" si="31"/>
        <v>0</v>
      </c>
      <c r="L65" s="54">
        <f t="shared" si="31"/>
        <v>0</v>
      </c>
      <c r="M65" s="54">
        <f t="shared" si="31"/>
        <v>0</v>
      </c>
      <c r="N65" s="54">
        <f t="shared" si="31"/>
        <v>0</v>
      </c>
      <c r="O65" s="54">
        <f t="shared" si="31"/>
        <v>0</v>
      </c>
      <c r="P65" s="54">
        <f t="shared" si="31"/>
        <v>0</v>
      </c>
      <c r="Q65" s="54">
        <f t="shared" si="31"/>
        <v>0</v>
      </c>
    </row>
    <row r="66" spans="1:17" ht="32.25" customHeight="1" x14ac:dyDescent="0.25">
      <c r="A66" s="173"/>
      <c r="B66" s="173"/>
      <c r="C66" s="173"/>
      <c r="D66" s="56" t="s">
        <v>93</v>
      </c>
      <c r="E66" s="79">
        <f>F66+G66+H66+I66+J66+K66+L66+M66+N66+O66+P66+Q66</f>
        <v>210</v>
      </c>
      <c r="F66" s="54"/>
      <c r="G66" s="55"/>
      <c r="H66" s="54"/>
      <c r="I66" s="55"/>
      <c r="J66" s="55"/>
      <c r="K66" s="94">
        <v>210</v>
      </c>
      <c r="L66" s="55"/>
      <c r="M66" s="82"/>
      <c r="N66" s="55"/>
      <c r="O66" s="55"/>
      <c r="P66" s="55"/>
      <c r="Q66" s="81"/>
    </row>
    <row r="67" spans="1:17" hidden="1" x14ac:dyDescent="0.25">
      <c r="A67" s="171" t="s">
        <v>76</v>
      </c>
      <c r="B67" s="171"/>
      <c r="C67" s="171"/>
      <c r="D67" s="51"/>
      <c r="E67" s="52">
        <f>E68+E69+E70+E71+E72+E73</f>
        <v>0</v>
      </c>
      <c r="F67" s="52">
        <f t="shared" ref="F67:Q67" si="32">F68+F69+F70+F71+F72+F73</f>
        <v>0</v>
      </c>
      <c r="G67" s="52">
        <f t="shared" si="32"/>
        <v>0</v>
      </c>
      <c r="H67" s="52">
        <f t="shared" si="32"/>
        <v>0</v>
      </c>
      <c r="I67" s="52">
        <f t="shared" si="32"/>
        <v>0</v>
      </c>
      <c r="J67" s="52">
        <f t="shared" si="32"/>
        <v>0</v>
      </c>
      <c r="K67" s="52">
        <f t="shared" si="32"/>
        <v>0</v>
      </c>
      <c r="L67" s="52">
        <f t="shared" si="32"/>
        <v>0</v>
      </c>
      <c r="M67" s="68">
        <f t="shared" si="32"/>
        <v>0</v>
      </c>
      <c r="N67" s="52">
        <f t="shared" si="32"/>
        <v>0</v>
      </c>
      <c r="O67" s="52">
        <f t="shared" si="32"/>
        <v>0</v>
      </c>
      <c r="P67" s="52">
        <f t="shared" si="32"/>
        <v>0</v>
      </c>
      <c r="Q67" s="52">
        <f t="shared" si="32"/>
        <v>0</v>
      </c>
    </row>
    <row r="68" spans="1:17" hidden="1" x14ac:dyDescent="0.25">
      <c r="A68" s="172"/>
      <c r="B68" s="172"/>
      <c r="C68" s="172"/>
      <c r="D68" s="53"/>
      <c r="E68" s="54">
        <f>F68+G68+H68+I68+J68+K68+L68+M68+N68+O68+P68+Q68</f>
        <v>0</v>
      </c>
      <c r="F68" s="54"/>
      <c r="G68" s="54"/>
      <c r="H68" s="54"/>
      <c r="I68" s="54"/>
      <c r="J68" s="54"/>
      <c r="K68" s="54"/>
      <c r="L68" s="54"/>
      <c r="M68" s="69"/>
      <c r="N68" s="54"/>
      <c r="O68" s="54"/>
      <c r="P68" s="54"/>
      <c r="Q68" s="54"/>
    </row>
    <row r="69" spans="1:17" hidden="1" x14ac:dyDescent="0.25">
      <c r="A69" s="172"/>
      <c r="B69" s="172"/>
      <c r="C69" s="172"/>
      <c r="D69" s="53"/>
      <c r="E69" s="54">
        <f t="shared" ref="E69:E73" si="33">F69+G69+H69+I69+J69+K69+L69+M69+N69+O69+P69+Q69</f>
        <v>0</v>
      </c>
      <c r="F69" s="54"/>
      <c r="G69" s="54"/>
      <c r="H69" s="54"/>
      <c r="I69" s="54"/>
      <c r="J69" s="54"/>
      <c r="K69" s="54"/>
      <c r="L69" s="54"/>
      <c r="M69" s="69"/>
      <c r="N69" s="54"/>
      <c r="O69" s="54"/>
      <c r="P69" s="54"/>
      <c r="Q69" s="54"/>
    </row>
    <row r="70" spans="1:17" hidden="1" x14ac:dyDescent="0.25">
      <c r="A70" s="172"/>
      <c r="B70" s="172"/>
      <c r="C70" s="172"/>
      <c r="D70" s="53"/>
      <c r="E70" s="54">
        <f t="shared" si="33"/>
        <v>0</v>
      </c>
      <c r="F70" s="54"/>
      <c r="G70" s="54"/>
      <c r="H70" s="54"/>
      <c r="I70" s="54"/>
      <c r="J70" s="54"/>
      <c r="K70" s="54"/>
      <c r="L70" s="54"/>
      <c r="M70" s="69"/>
      <c r="N70" s="54"/>
      <c r="O70" s="54"/>
      <c r="P70" s="54"/>
      <c r="Q70" s="54"/>
    </row>
    <row r="71" spans="1:17" ht="66" hidden="1" customHeight="1" x14ac:dyDescent="0.25">
      <c r="A71" s="172"/>
      <c r="B71" s="172"/>
      <c r="C71" s="172"/>
      <c r="D71" s="53"/>
      <c r="E71" s="54">
        <f t="shared" si="33"/>
        <v>0</v>
      </c>
      <c r="F71" s="55"/>
      <c r="G71" s="55"/>
      <c r="H71" s="55"/>
      <c r="I71" s="55"/>
      <c r="J71" s="55"/>
      <c r="K71" s="55"/>
      <c r="L71" s="55"/>
      <c r="M71" s="58"/>
      <c r="N71" s="55"/>
      <c r="O71" s="55"/>
      <c r="P71" s="55"/>
      <c r="Q71" s="55"/>
    </row>
    <row r="72" spans="1:17" ht="5.25" hidden="1" customHeight="1" x14ac:dyDescent="0.25">
      <c r="A72" s="172"/>
      <c r="B72" s="172"/>
      <c r="C72" s="172"/>
      <c r="D72" s="53"/>
      <c r="E72" s="54">
        <f t="shared" si="33"/>
        <v>0</v>
      </c>
      <c r="F72" s="55"/>
      <c r="G72" s="55"/>
      <c r="H72" s="55"/>
      <c r="I72" s="55"/>
      <c r="J72" s="55"/>
      <c r="K72" s="55"/>
      <c r="L72" s="55"/>
      <c r="M72" s="58"/>
      <c r="N72" s="55"/>
      <c r="O72" s="55"/>
      <c r="P72" s="55"/>
      <c r="Q72" s="55"/>
    </row>
    <row r="73" spans="1:17" ht="0.75" hidden="1" customHeight="1" x14ac:dyDescent="0.25">
      <c r="A73" s="173"/>
      <c r="B73" s="173"/>
      <c r="C73" s="173"/>
      <c r="D73" s="53"/>
      <c r="E73" s="54">
        <f t="shared" si="33"/>
        <v>0</v>
      </c>
      <c r="F73" s="54"/>
      <c r="G73" s="54"/>
      <c r="H73" s="54"/>
      <c r="I73" s="54"/>
      <c r="J73" s="54"/>
      <c r="K73" s="54"/>
      <c r="L73" s="54"/>
      <c r="M73" s="69"/>
      <c r="N73" s="54"/>
      <c r="O73" s="54"/>
      <c r="P73" s="54"/>
      <c r="Q73" s="54"/>
    </row>
    <row r="74" spans="1:17" x14ac:dyDescent="0.25">
      <c r="A74" s="183" t="s">
        <v>54</v>
      </c>
      <c r="B74" s="183"/>
      <c r="C74" s="187"/>
      <c r="D74" s="51" t="s">
        <v>35</v>
      </c>
      <c r="E74" s="83">
        <f>E77+E80</f>
        <v>4076.5320000000002</v>
      </c>
      <c r="F74" s="60">
        <f>F75+F76+F77+F78</f>
        <v>0</v>
      </c>
      <c r="G74" s="83">
        <f t="shared" ref="G74:P74" si="34">G75+G76+G77+G78</f>
        <v>60</v>
      </c>
      <c r="H74" s="89">
        <f t="shared" si="34"/>
        <v>236.5</v>
      </c>
      <c r="I74" s="89">
        <f t="shared" si="34"/>
        <v>497.52</v>
      </c>
      <c r="J74" s="89">
        <f t="shared" si="34"/>
        <v>497</v>
      </c>
      <c r="K74" s="89">
        <f>K75+K76+K77+K78+K80</f>
        <v>210</v>
      </c>
      <c r="L74" s="89">
        <f t="shared" si="34"/>
        <v>2153.9960000000001</v>
      </c>
      <c r="M74" s="90">
        <f>M75+M76+M77+M78+M79+M80</f>
        <v>392.5</v>
      </c>
      <c r="N74" s="113">
        <f t="shared" si="34"/>
        <v>29.015999999999998</v>
      </c>
      <c r="O74" s="106">
        <f>O75+O76+O77+O78+O79+O80</f>
        <v>0</v>
      </c>
      <c r="P74" s="106">
        <f t="shared" si="34"/>
        <v>0</v>
      </c>
      <c r="Q74" s="106">
        <f>Q75+Q76+Q77+Q78+Q79+Q80</f>
        <v>0</v>
      </c>
    </row>
    <row r="75" spans="1:17" x14ac:dyDescent="0.25">
      <c r="A75" s="183"/>
      <c r="B75" s="183"/>
      <c r="C75" s="188"/>
      <c r="D75" s="51" t="s">
        <v>9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0</v>
      </c>
      <c r="K75" s="55">
        <v>0</v>
      </c>
      <c r="L75" s="55">
        <v>0</v>
      </c>
      <c r="M75" s="58">
        <v>0</v>
      </c>
      <c r="N75" s="55">
        <v>0</v>
      </c>
      <c r="O75" s="55">
        <v>0</v>
      </c>
      <c r="P75" s="55">
        <v>0</v>
      </c>
      <c r="Q75" s="55">
        <v>0</v>
      </c>
    </row>
    <row r="76" spans="1:17" x14ac:dyDescent="0.25">
      <c r="A76" s="183"/>
      <c r="B76" s="183"/>
      <c r="C76" s="188"/>
      <c r="D76" s="51" t="s">
        <v>10</v>
      </c>
      <c r="E76" s="55">
        <v>0</v>
      </c>
      <c r="F76" s="55">
        <v>0</v>
      </c>
      <c r="G76" s="55">
        <v>0</v>
      </c>
      <c r="H76" s="55">
        <v>0</v>
      </c>
      <c r="I76" s="55">
        <v>0</v>
      </c>
      <c r="J76" s="55">
        <v>0</v>
      </c>
      <c r="K76" s="55">
        <v>0</v>
      </c>
      <c r="L76" s="55">
        <v>0</v>
      </c>
      <c r="M76" s="58">
        <v>0</v>
      </c>
      <c r="N76" s="55">
        <v>0</v>
      </c>
      <c r="O76" s="55">
        <v>0</v>
      </c>
      <c r="P76" s="55">
        <v>0</v>
      </c>
      <c r="Q76" s="55">
        <v>0</v>
      </c>
    </row>
    <row r="77" spans="1:17" x14ac:dyDescent="0.25">
      <c r="A77" s="183"/>
      <c r="B77" s="183"/>
      <c r="C77" s="188"/>
      <c r="D77" s="51" t="s">
        <v>11</v>
      </c>
      <c r="E77" s="81">
        <f>E21+E42</f>
        <v>3866.5320000000002</v>
      </c>
      <c r="F77" s="55">
        <f>F21+F42+F70</f>
        <v>0</v>
      </c>
      <c r="G77" s="94">
        <f>G21+G42+G70</f>
        <v>60</v>
      </c>
      <c r="H77" s="94">
        <f>H21+H42+H70</f>
        <v>236.5</v>
      </c>
      <c r="I77" s="94">
        <f>I21+I42+I70</f>
        <v>497.52</v>
      </c>
      <c r="J77" s="94">
        <f>J21+J42+J70</f>
        <v>497</v>
      </c>
      <c r="K77" s="94">
        <f>K21+K42</f>
        <v>0</v>
      </c>
      <c r="L77" s="94">
        <f t="shared" ref="L77:Q77" si="35">L21+L42+L70</f>
        <v>2153.9960000000001</v>
      </c>
      <c r="M77" s="95">
        <f t="shared" si="35"/>
        <v>392.5</v>
      </c>
      <c r="N77" s="112">
        <f t="shared" si="35"/>
        <v>29.015999999999998</v>
      </c>
      <c r="O77" s="105">
        <f t="shared" si="35"/>
        <v>0</v>
      </c>
      <c r="P77" s="105">
        <f t="shared" si="35"/>
        <v>0</v>
      </c>
      <c r="Q77" s="55">
        <f t="shared" si="35"/>
        <v>0</v>
      </c>
    </row>
    <row r="78" spans="1:17" ht="60" customHeight="1" x14ac:dyDescent="0.25">
      <c r="A78" s="183"/>
      <c r="B78" s="183"/>
      <c r="C78" s="188"/>
      <c r="D78" s="59" t="s">
        <v>48</v>
      </c>
      <c r="E78" s="55">
        <v>0</v>
      </c>
      <c r="F78" s="55">
        <v>0</v>
      </c>
      <c r="G78" s="55">
        <v>0</v>
      </c>
      <c r="H78" s="55">
        <v>0</v>
      </c>
      <c r="I78" s="55">
        <v>0</v>
      </c>
      <c r="J78" s="55">
        <v>0</v>
      </c>
      <c r="K78" s="55">
        <v>0</v>
      </c>
      <c r="L78" s="55">
        <v>0</v>
      </c>
      <c r="M78" s="58">
        <v>0</v>
      </c>
      <c r="N78" s="55">
        <v>0</v>
      </c>
      <c r="O78" s="55">
        <v>0</v>
      </c>
      <c r="P78" s="55">
        <v>0</v>
      </c>
      <c r="Q78" s="55">
        <v>0</v>
      </c>
    </row>
    <row r="79" spans="1:17" ht="30" customHeight="1" x14ac:dyDescent="0.25">
      <c r="A79" s="183"/>
      <c r="B79" s="183"/>
      <c r="C79" s="188"/>
      <c r="D79" s="59" t="s">
        <v>94</v>
      </c>
      <c r="E79" s="55">
        <v>0</v>
      </c>
      <c r="F79" s="55">
        <v>0</v>
      </c>
      <c r="G79" s="55">
        <v>0</v>
      </c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58">
        <v>0</v>
      </c>
      <c r="N79" s="55">
        <v>0</v>
      </c>
      <c r="O79" s="55">
        <v>0</v>
      </c>
      <c r="P79" s="55">
        <v>0</v>
      </c>
      <c r="Q79" s="55">
        <v>0</v>
      </c>
    </row>
    <row r="80" spans="1:17" ht="29.25" customHeight="1" x14ac:dyDescent="0.25">
      <c r="A80" s="183"/>
      <c r="B80" s="183"/>
      <c r="C80" s="189"/>
      <c r="D80" s="59" t="s">
        <v>93</v>
      </c>
      <c r="E80" s="81">
        <f t="shared" ref="E80:P80" si="36">E24+E45+E73</f>
        <v>210</v>
      </c>
      <c r="F80" s="55">
        <f t="shared" si="36"/>
        <v>0</v>
      </c>
      <c r="G80" s="55">
        <f t="shared" si="36"/>
        <v>0</v>
      </c>
      <c r="H80" s="55">
        <f t="shared" si="36"/>
        <v>0</v>
      </c>
      <c r="I80" s="55">
        <f t="shared" si="36"/>
        <v>0</v>
      </c>
      <c r="J80" s="55">
        <f t="shared" si="36"/>
        <v>0</v>
      </c>
      <c r="K80" s="81">
        <f t="shared" si="36"/>
        <v>210</v>
      </c>
      <c r="L80" s="55">
        <f t="shared" si="36"/>
        <v>0</v>
      </c>
      <c r="M80" s="55">
        <f t="shared" si="36"/>
        <v>0</v>
      </c>
      <c r="N80" s="55">
        <f t="shared" si="36"/>
        <v>0</v>
      </c>
      <c r="O80" s="86">
        <f t="shared" si="36"/>
        <v>0</v>
      </c>
      <c r="P80" s="55">
        <f t="shared" si="36"/>
        <v>0</v>
      </c>
      <c r="Q80" s="86">
        <v>0</v>
      </c>
    </row>
    <row r="81" spans="1:17" ht="15.75" customHeight="1" x14ac:dyDescent="0.25">
      <c r="A81" s="190" t="s">
        <v>97</v>
      </c>
      <c r="B81" s="190"/>
      <c r="C81" s="107"/>
      <c r="D81" s="108"/>
      <c r="E81" s="109"/>
      <c r="F81" s="110"/>
      <c r="G81" s="110"/>
      <c r="H81" s="110"/>
      <c r="I81" s="110"/>
      <c r="J81" s="110"/>
      <c r="K81" s="109"/>
      <c r="L81" s="110"/>
      <c r="M81" s="110"/>
      <c r="N81" s="110"/>
      <c r="O81" s="111"/>
      <c r="P81" s="110"/>
      <c r="Q81" s="111"/>
    </row>
    <row r="82" spans="1:17" x14ac:dyDescent="0.25">
      <c r="A82" s="153" t="s">
        <v>98</v>
      </c>
      <c r="B82" s="153"/>
      <c r="C82" s="153"/>
      <c r="D82" s="153"/>
      <c r="E82" s="153"/>
      <c r="F82" s="1"/>
      <c r="G82" s="1"/>
      <c r="H82" s="1"/>
      <c r="I82" s="73"/>
      <c r="J82" s="1"/>
      <c r="K82" s="1"/>
      <c r="L82" s="1"/>
      <c r="M82" s="65"/>
      <c r="N82" s="1"/>
      <c r="O82" s="73"/>
      <c r="P82" s="1"/>
      <c r="Q82" s="1"/>
    </row>
    <row r="83" spans="1:17" x14ac:dyDescent="0.25">
      <c r="A83" s="98" t="s">
        <v>99</v>
      </c>
      <c r="B83" s="98"/>
      <c r="C83" s="98"/>
      <c r="D83" s="98"/>
      <c r="E83" s="98"/>
      <c r="F83" s="1"/>
      <c r="G83" s="1"/>
      <c r="H83" s="1"/>
      <c r="I83" s="73"/>
      <c r="J83" s="1"/>
      <c r="K83" s="1"/>
      <c r="L83" s="1"/>
      <c r="M83" s="65"/>
      <c r="N83" s="1"/>
      <c r="O83" s="73"/>
      <c r="P83" s="1"/>
      <c r="Q83" s="1"/>
    </row>
    <row r="84" spans="1:17" x14ac:dyDescent="0.25">
      <c r="A84" s="98"/>
      <c r="B84" s="98"/>
      <c r="C84" s="98"/>
      <c r="D84" s="98"/>
      <c r="E84" s="98"/>
      <c r="F84" s="1"/>
      <c r="G84" s="1"/>
      <c r="H84" s="1"/>
      <c r="I84" s="73"/>
      <c r="J84" s="1"/>
      <c r="K84" s="1"/>
      <c r="L84" s="1"/>
      <c r="M84" s="65"/>
      <c r="N84" s="1"/>
      <c r="O84" s="73"/>
      <c r="P84" s="1"/>
      <c r="Q84" s="1"/>
    </row>
    <row r="85" spans="1:17" ht="16.5" x14ac:dyDescent="0.25">
      <c r="B85" s="184" t="s">
        <v>91</v>
      </c>
      <c r="C85" s="184"/>
      <c r="D85" s="184"/>
      <c r="E85" s="184"/>
      <c r="F85" s="41"/>
      <c r="G85" s="41"/>
      <c r="H85" s="41"/>
      <c r="I85" s="75" t="s">
        <v>85</v>
      </c>
      <c r="J85" s="1"/>
      <c r="K85" s="1"/>
      <c r="L85" s="1"/>
      <c r="M85" s="65"/>
      <c r="N85" s="1"/>
    </row>
    <row r="86" spans="1:17" ht="16.5" x14ac:dyDescent="0.25">
      <c r="B86" s="6"/>
      <c r="C86" s="6"/>
      <c r="D86" s="1"/>
      <c r="E86" s="1"/>
      <c r="F86" s="152" t="s">
        <v>38</v>
      </c>
      <c r="G86" s="152"/>
      <c r="H86" s="152"/>
      <c r="I86" s="76"/>
      <c r="J86" s="1"/>
      <c r="K86" s="1"/>
      <c r="L86" s="1"/>
      <c r="M86" s="65"/>
      <c r="N86" s="1"/>
    </row>
    <row r="87" spans="1:17" ht="31.5" customHeight="1" x14ac:dyDescent="0.25">
      <c r="B87" s="184" t="s">
        <v>84</v>
      </c>
      <c r="C87" s="184"/>
      <c r="D87" s="184"/>
      <c r="E87" s="184"/>
      <c r="F87" s="41"/>
      <c r="G87" s="41"/>
      <c r="H87" s="41"/>
      <c r="I87" s="75" t="s">
        <v>92</v>
      </c>
      <c r="J87" s="1"/>
      <c r="K87" s="1"/>
      <c r="L87" s="1"/>
      <c r="M87" s="65"/>
      <c r="N87" s="1"/>
    </row>
    <row r="88" spans="1:17" ht="16.5" x14ac:dyDescent="0.25">
      <c r="B88" s="6"/>
      <c r="C88" s="6"/>
      <c r="D88" s="1"/>
      <c r="E88" s="1"/>
      <c r="F88" s="152" t="s">
        <v>38</v>
      </c>
      <c r="G88" s="152"/>
      <c r="H88" s="152"/>
      <c r="I88" s="73"/>
      <c r="J88" s="1"/>
      <c r="K88" s="1"/>
      <c r="L88" s="1"/>
      <c r="M88" s="65"/>
      <c r="N88" s="1"/>
    </row>
    <row r="89" spans="1:17" ht="37.5" customHeight="1" x14ac:dyDescent="0.25">
      <c r="B89" s="184" t="s">
        <v>102</v>
      </c>
      <c r="C89" s="184"/>
      <c r="D89" s="184"/>
      <c r="E89" s="184"/>
      <c r="F89" s="185"/>
      <c r="G89" s="185"/>
      <c r="H89" s="185"/>
      <c r="I89" s="73" t="s">
        <v>103</v>
      </c>
      <c r="J89" s="1"/>
      <c r="K89" s="1"/>
      <c r="L89" s="1"/>
      <c r="M89" s="65"/>
      <c r="N89" s="1"/>
    </row>
    <row r="90" spans="1:17" ht="16.5" x14ac:dyDescent="0.25">
      <c r="B90" s="6"/>
      <c r="C90" s="6"/>
      <c r="D90" s="1"/>
      <c r="E90" s="1"/>
      <c r="F90" s="186" t="s">
        <v>38</v>
      </c>
      <c r="G90" s="186"/>
      <c r="H90" s="186"/>
      <c r="I90" s="73"/>
      <c r="J90" s="1"/>
      <c r="K90" s="1"/>
      <c r="L90" s="1"/>
      <c r="M90" s="65"/>
      <c r="N90" s="1"/>
    </row>
    <row r="91" spans="1:17" x14ac:dyDescent="0.25">
      <c r="B91" s="1" t="s">
        <v>90</v>
      </c>
      <c r="C91" s="1"/>
      <c r="D91" s="1"/>
      <c r="E91" s="1"/>
      <c r="F91" s="1"/>
      <c r="G91" s="1"/>
      <c r="H91" s="1"/>
      <c r="I91" s="73"/>
      <c r="J91" s="1"/>
      <c r="K91" s="1"/>
      <c r="L91" s="1"/>
      <c r="M91" s="65"/>
      <c r="N91" s="1"/>
    </row>
  </sheetData>
  <mergeCells count="53">
    <mergeCell ref="B87:E87"/>
    <mergeCell ref="F88:H88"/>
    <mergeCell ref="B89:E89"/>
    <mergeCell ref="F89:H89"/>
    <mergeCell ref="F90:H90"/>
    <mergeCell ref="F86:H86"/>
    <mergeCell ref="A60:A66"/>
    <mergeCell ref="B60:B66"/>
    <mergeCell ref="C60:C66"/>
    <mergeCell ref="A67:A73"/>
    <mergeCell ref="B67:B73"/>
    <mergeCell ref="C67:C73"/>
    <mergeCell ref="A74:B80"/>
    <mergeCell ref="C74:C80"/>
    <mergeCell ref="A81:B81"/>
    <mergeCell ref="A82:E82"/>
    <mergeCell ref="B85:E85"/>
    <mergeCell ref="A46:A52"/>
    <mergeCell ref="B46:B52"/>
    <mergeCell ref="C46:C52"/>
    <mergeCell ref="A53:A59"/>
    <mergeCell ref="B53:B59"/>
    <mergeCell ref="C53:C59"/>
    <mergeCell ref="A32:A38"/>
    <mergeCell ref="B32:B38"/>
    <mergeCell ref="C32:C38"/>
    <mergeCell ref="A39:A45"/>
    <mergeCell ref="B39:B45"/>
    <mergeCell ref="C39:C45"/>
    <mergeCell ref="A18:A24"/>
    <mergeCell ref="B18:B24"/>
    <mergeCell ref="C18:C24"/>
    <mergeCell ref="A25:A31"/>
    <mergeCell ref="B25:B31"/>
    <mergeCell ref="C25:C31"/>
    <mergeCell ref="F15:Q15"/>
    <mergeCell ref="M8:Q8"/>
    <mergeCell ref="M9:Q9"/>
    <mergeCell ref="M10:Q10"/>
    <mergeCell ref="A12:Q12"/>
    <mergeCell ref="A13:Q13"/>
    <mergeCell ref="P14:Q14"/>
    <mergeCell ref="A15:A16"/>
    <mergeCell ref="B15:B16"/>
    <mergeCell ref="C15:C16"/>
    <mergeCell ref="D15:D16"/>
    <mergeCell ref="E15:E16"/>
    <mergeCell ref="M7:Q7"/>
    <mergeCell ref="M2:Q2"/>
    <mergeCell ref="M3:Q3"/>
    <mergeCell ref="M4:Q4"/>
    <mergeCell ref="M5:Q5"/>
    <mergeCell ref="M6:Q6"/>
  </mergeCells>
  <pageMargins left="0.31496062992125984" right="0" top="0.35433070866141736" bottom="0" header="0" footer="0"/>
  <pageSetup paperSize="9" scale="55" fitToHeight="0" orientation="landscape" r:id="rId1"/>
  <rowBreaks count="1" manualBreakCount="1">
    <brk id="4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таблица № 2 13.12.16</vt:lpstr>
      <vt:lpstr>таблица 1</vt:lpstr>
      <vt:lpstr>таблица № 2</vt:lpstr>
      <vt:lpstr>РД от 08.12.2021</vt:lpstr>
      <vt:lpstr>март 2022 (2)</vt:lpstr>
      <vt:lpstr>28 марта 2022</vt:lpstr>
      <vt:lpstr>'28 марта 2022'!Заголовки_для_печати</vt:lpstr>
      <vt:lpstr>'март 2022 (2)'!Заголовки_для_печати</vt:lpstr>
      <vt:lpstr>'РД от 08.12.2021'!Заголовки_для_печати</vt:lpstr>
      <vt:lpstr>'таблица 1'!Заголовки_для_печати</vt:lpstr>
      <vt:lpstr>'таблица № 2'!Заголовки_для_печати</vt:lpstr>
      <vt:lpstr>'таблица № 2 13.12.16'!Заголовки_для_печати</vt:lpstr>
      <vt:lpstr>'28 марта 2022'!Область_печати</vt:lpstr>
      <vt:lpstr>'март 2022 (2)'!Область_печати</vt:lpstr>
      <vt:lpstr>'РД от 08.12.2021'!Область_печати</vt:lpstr>
      <vt:lpstr>'таблица 1'!Область_печати</vt:lpstr>
      <vt:lpstr>'таблица № 2'!Область_печати</vt:lpstr>
      <vt:lpstr>'таблица № 2 13.12.16'!Область_печати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2022-03-30T09:54:44Z</dcterms:modified>
</cp:coreProperties>
</file>