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20" windowWidth="23256" windowHeight="12312" firstSheet="3" activeTab="3"/>
  </bookViews>
  <sheets>
    <sheet name="таблица № 2 13.12.16" sheetId="8" state="hidden" r:id="rId1"/>
    <sheet name="таблица 1" sheetId="6" state="hidden" r:id="rId2"/>
    <sheet name="таблица № 2" sheetId="4" state="hidden" r:id="rId3"/>
    <sheet name="ноябрь 2022" sheetId="10" r:id="rId4"/>
  </sheets>
  <definedNames>
    <definedName name="_xlnm.Print_Titles" localSheetId="3">'ноябрь 2022'!$15:$17</definedName>
    <definedName name="_xlnm.Print_Titles" localSheetId="1">'таблица 1'!$A:$B,'таблица 1'!$18:$19</definedName>
    <definedName name="_xlnm.Print_Titles" localSheetId="2">'таблица № 2'!$A:$B,'таблица № 2'!$9:$10</definedName>
    <definedName name="_xlnm.Print_Titles" localSheetId="0">'таблица № 2 13.12.16'!$A:$B,'таблица № 2 13.12.16'!$9:$10</definedName>
    <definedName name="_xlnm.Print_Area" localSheetId="3">'ноябрь 2022'!$A$1:$Q$140</definedName>
    <definedName name="_xlnm.Print_Area" localSheetId="1">'таблица 1'!$A$1:$P$82</definedName>
    <definedName name="_xlnm.Print_Area" localSheetId="2">'таблица № 2'!$A$1:$E$30</definedName>
    <definedName name="_xlnm.Print_Area" localSheetId="0">'таблица № 2 13.12.16'!$A$1:$D$28</definedName>
  </definedNames>
  <calcPr calcId="162913" iterate="1"/>
</workbook>
</file>

<file path=xl/calcChain.xml><?xml version="1.0" encoding="utf-8"?>
<calcChain xmlns="http://schemas.openxmlformats.org/spreadsheetml/2006/main">
  <c r="Q35" i="10" l="1"/>
  <c r="Q34" i="10"/>
  <c r="K28" i="10" l="1"/>
  <c r="L84" i="10" l="1"/>
  <c r="L102" i="10"/>
  <c r="G24" i="10" l="1"/>
  <c r="H24" i="10"/>
  <c r="I24" i="10"/>
  <c r="J24" i="10"/>
  <c r="K24" i="10"/>
  <c r="L24" i="10"/>
  <c r="M24" i="10"/>
  <c r="N24" i="10"/>
  <c r="O24" i="10"/>
  <c r="P24" i="10"/>
  <c r="Q24" i="10"/>
  <c r="G23" i="10"/>
  <c r="H23" i="10"/>
  <c r="I23" i="10"/>
  <c r="J23" i="10"/>
  <c r="K23" i="10"/>
  <c r="L23" i="10"/>
  <c r="M23" i="10"/>
  <c r="N23" i="10"/>
  <c r="O23" i="10"/>
  <c r="P23" i="10"/>
  <c r="Q23" i="10"/>
  <c r="G22" i="10"/>
  <c r="H22" i="10"/>
  <c r="I22" i="10"/>
  <c r="J22" i="10"/>
  <c r="K22" i="10"/>
  <c r="L22" i="10"/>
  <c r="M22" i="10"/>
  <c r="N22" i="10"/>
  <c r="O22" i="10"/>
  <c r="P22" i="10"/>
  <c r="Q22" i="10"/>
  <c r="G21" i="10"/>
  <c r="H21" i="10"/>
  <c r="I21" i="10"/>
  <c r="J21" i="10"/>
  <c r="K21" i="10"/>
  <c r="L21" i="10"/>
  <c r="M21" i="10"/>
  <c r="N21" i="10"/>
  <c r="O21" i="10"/>
  <c r="P21" i="10"/>
  <c r="Q21" i="10"/>
  <c r="G20" i="10"/>
  <c r="H20" i="10"/>
  <c r="I20" i="10"/>
  <c r="J20" i="10"/>
  <c r="K20" i="10"/>
  <c r="L20" i="10"/>
  <c r="M20" i="10"/>
  <c r="N20" i="10"/>
  <c r="O20" i="10"/>
  <c r="P20" i="10"/>
  <c r="Q20" i="10"/>
  <c r="G19" i="10"/>
  <c r="H19" i="10"/>
  <c r="I19" i="10"/>
  <c r="J19" i="10"/>
  <c r="K19" i="10"/>
  <c r="L19" i="10"/>
  <c r="M19" i="10"/>
  <c r="N19" i="10"/>
  <c r="O19" i="10"/>
  <c r="P19" i="10"/>
  <c r="Q19" i="10"/>
  <c r="F24" i="10"/>
  <c r="F23" i="10"/>
  <c r="F22" i="10"/>
  <c r="F21" i="10"/>
  <c r="F20" i="10"/>
  <c r="F19" i="10"/>
  <c r="H36" i="10"/>
  <c r="E21" i="10" l="1"/>
  <c r="E31" i="10"/>
  <c r="E30" i="10"/>
  <c r="E29" i="10"/>
  <c r="E28" i="10"/>
  <c r="E27" i="10"/>
  <c r="E26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 l="1"/>
  <c r="E122" i="10" l="1"/>
  <c r="E119" i="10"/>
  <c r="E116" i="10" s="1"/>
  <c r="O116" i="10"/>
  <c r="N74" i="10"/>
  <c r="E104" i="10" l="1"/>
  <c r="E105" i="10"/>
  <c r="E106" i="10"/>
  <c r="E107" i="10"/>
  <c r="E108" i="10"/>
  <c r="E103" i="10"/>
  <c r="E102" i="10" l="1"/>
  <c r="O87" i="10"/>
  <c r="P87" i="10" l="1"/>
  <c r="P86" i="10"/>
  <c r="P85" i="10"/>
  <c r="P84" i="10"/>
  <c r="P83" i="10"/>
  <c r="P82" i="10"/>
  <c r="G38" i="10"/>
  <c r="H38" i="10"/>
  <c r="I38" i="10"/>
  <c r="J38" i="10"/>
  <c r="K38" i="10"/>
  <c r="L38" i="10"/>
  <c r="M38" i="10"/>
  <c r="N38" i="10"/>
  <c r="O38" i="10"/>
  <c r="P38" i="10"/>
  <c r="Q38" i="10"/>
  <c r="G37" i="10"/>
  <c r="H37" i="10"/>
  <c r="I37" i="10"/>
  <c r="J37" i="10"/>
  <c r="K37" i="10"/>
  <c r="L37" i="10"/>
  <c r="M37" i="10"/>
  <c r="N37" i="10"/>
  <c r="O37" i="10"/>
  <c r="P37" i="10"/>
  <c r="Q37" i="10"/>
  <c r="G36" i="10"/>
  <c r="I36" i="10"/>
  <c r="J36" i="10"/>
  <c r="K36" i="10"/>
  <c r="L36" i="10"/>
  <c r="M36" i="10"/>
  <c r="N36" i="10"/>
  <c r="O36" i="10"/>
  <c r="P36" i="10"/>
  <c r="Q36" i="10"/>
  <c r="F38" i="10"/>
  <c r="F37" i="10"/>
  <c r="F36" i="10"/>
  <c r="G35" i="10"/>
  <c r="H35" i="10"/>
  <c r="I35" i="10"/>
  <c r="J35" i="10"/>
  <c r="K35" i="10"/>
  <c r="L35" i="10"/>
  <c r="M35" i="10"/>
  <c r="N35" i="10"/>
  <c r="O35" i="10"/>
  <c r="P35" i="10"/>
  <c r="F35" i="10"/>
  <c r="G34" i="10"/>
  <c r="H34" i="10"/>
  <c r="I34" i="10"/>
  <c r="J34" i="10"/>
  <c r="K34" i="10"/>
  <c r="L34" i="10"/>
  <c r="M34" i="10"/>
  <c r="N34" i="10"/>
  <c r="O34" i="10"/>
  <c r="P34" i="10"/>
  <c r="G33" i="10"/>
  <c r="H33" i="10"/>
  <c r="I33" i="10"/>
  <c r="J33" i="10"/>
  <c r="K33" i="10"/>
  <c r="L33" i="10"/>
  <c r="M33" i="10"/>
  <c r="N33" i="10"/>
  <c r="O33" i="10"/>
  <c r="P33" i="10"/>
  <c r="Q33" i="10"/>
  <c r="F34" i="10"/>
  <c r="F33" i="10"/>
  <c r="E41" i="10"/>
  <c r="L39" i="10"/>
  <c r="N39" i="10"/>
  <c r="O39" i="10"/>
  <c r="E42" i="10"/>
  <c r="E37" i="10" l="1"/>
  <c r="F32" i="10"/>
  <c r="F53" i="10" l="1"/>
  <c r="O62" i="10"/>
  <c r="E54" i="10" l="1"/>
  <c r="E47" i="10" l="1"/>
  <c r="E48" i="10"/>
  <c r="E49" i="10"/>
  <c r="E50" i="10"/>
  <c r="E51" i="10"/>
  <c r="E52" i="10"/>
  <c r="E55" i="10"/>
  <c r="E56" i="10"/>
  <c r="E57" i="10"/>
  <c r="E58" i="10"/>
  <c r="E59" i="10"/>
  <c r="J74" i="10"/>
  <c r="K74" i="10"/>
  <c r="L74" i="10"/>
  <c r="M74" i="10"/>
  <c r="O74" i="10"/>
  <c r="P74" i="10"/>
  <c r="Q74" i="10"/>
  <c r="G87" i="10"/>
  <c r="H87" i="10"/>
  <c r="I87" i="10"/>
  <c r="J87" i="10"/>
  <c r="K87" i="10"/>
  <c r="L87" i="10"/>
  <c r="M87" i="10"/>
  <c r="N87" i="10"/>
  <c r="Q87" i="10"/>
  <c r="F87" i="10"/>
  <c r="F82" i="10"/>
  <c r="G86" i="10"/>
  <c r="H86" i="10"/>
  <c r="I86" i="10"/>
  <c r="J86" i="10"/>
  <c r="K86" i="10"/>
  <c r="L86" i="10"/>
  <c r="M86" i="10"/>
  <c r="N86" i="10"/>
  <c r="O86" i="10"/>
  <c r="Q86" i="10"/>
  <c r="F86" i="10"/>
  <c r="F85" i="10"/>
  <c r="G85" i="10"/>
  <c r="H85" i="10"/>
  <c r="I85" i="10"/>
  <c r="J85" i="10"/>
  <c r="K85" i="10"/>
  <c r="L85" i="10"/>
  <c r="M85" i="10"/>
  <c r="N85" i="10"/>
  <c r="O85" i="10"/>
  <c r="Q85" i="10"/>
  <c r="G84" i="10"/>
  <c r="H84" i="10"/>
  <c r="I84" i="10"/>
  <c r="J84" i="10"/>
  <c r="K84" i="10"/>
  <c r="M84" i="10"/>
  <c r="N84" i="10"/>
  <c r="O84" i="10"/>
  <c r="Q84" i="10"/>
  <c r="Q126" i="10" s="1"/>
  <c r="E126" i="10" s="1"/>
  <c r="F84" i="10"/>
  <c r="G83" i="10"/>
  <c r="H83" i="10"/>
  <c r="I83" i="10"/>
  <c r="J83" i="10"/>
  <c r="K83" i="10"/>
  <c r="L83" i="10"/>
  <c r="M83" i="10"/>
  <c r="N83" i="10"/>
  <c r="O83" i="10"/>
  <c r="O125" i="10" s="1"/>
  <c r="Q83" i="10"/>
  <c r="F83" i="10"/>
  <c r="G82" i="10"/>
  <c r="H82" i="10"/>
  <c r="I82" i="10"/>
  <c r="J82" i="10"/>
  <c r="K82" i="10"/>
  <c r="L82" i="10"/>
  <c r="M82" i="10"/>
  <c r="N82" i="10"/>
  <c r="O82" i="10"/>
  <c r="Q82" i="10"/>
  <c r="F66" i="10"/>
  <c r="F65" i="10"/>
  <c r="F128" i="10" s="1"/>
  <c r="F64" i="10"/>
  <c r="F127" i="10" s="1"/>
  <c r="F63" i="10"/>
  <c r="F62" i="10"/>
  <c r="F61" i="10"/>
  <c r="F124" i="10" s="1"/>
  <c r="G66" i="10"/>
  <c r="G65" i="10"/>
  <c r="G128" i="10" s="1"/>
  <c r="G64" i="10"/>
  <c r="G127" i="10" s="1"/>
  <c r="G63" i="10"/>
  <c r="G126" i="10" s="1"/>
  <c r="G62" i="10"/>
  <c r="G125" i="10" s="1"/>
  <c r="G61" i="10"/>
  <c r="H66" i="10"/>
  <c r="H65" i="10"/>
  <c r="H64" i="10"/>
  <c r="H63" i="10"/>
  <c r="H62" i="10"/>
  <c r="H125" i="10" s="1"/>
  <c r="H61" i="10"/>
  <c r="H124" i="10" s="1"/>
  <c r="I66" i="10"/>
  <c r="I129" i="10" s="1"/>
  <c r="I65" i="10"/>
  <c r="I64" i="10"/>
  <c r="I63" i="10"/>
  <c r="I126" i="10" s="1"/>
  <c r="I62" i="10"/>
  <c r="I125" i="10" s="1"/>
  <c r="I61" i="10"/>
  <c r="J66" i="10"/>
  <c r="J129" i="10" s="1"/>
  <c r="J65" i="10"/>
  <c r="J128" i="10" s="1"/>
  <c r="J64" i="10"/>
  <c r="J127" i="10" s="1"/>
  <c r="J63" i="10"/>
  <c r="J62" i="10"/>
  <c r="J61" i="10"/>
  <c r="J124" i="10" s="1"/>
  <c r="K66" i="10"/>
  <c r="K65" i="10"/>
  <c r="K128" i="10" s="1"/>
  <c r="K64" i="10"/>
  <c r="K63" i="10"/>
  <c r="K62" i="10"/>
  <c r="K125" i="10" s="1"/>
  <c r="K61" i="10"/>
  <c r="L66" i="10"/>
  <c r="L65" i="10"/>
  <c r="L64" i="10"/>
  <c r="L63" i="10"/>
  <c r="L126" i="10" s="1"/>
  <c r="L62" i="10"/>
  <c r="L125" i="10" s="1"/>
  <c r="L61" i="10"/>
  <c r="L124" i="10" s="1"/>
  <c r="M66" i="10"/>
  <c r="M129" i="10" s="1"/>
  <c r="M65" i="10"/>
  <c r="M64" i="10"/>
  <c r="M63" i="10"/>
  <c r="M62" i="10"/>
  <c r="M125" i="10" s="1"/>
  <c r="M61" i="10"/>
  <c r="N66" i="10"/>
  <c r="N129" i="10" s="1"/>
  <c r="N65" i="10"/>
  <c r="N128" i="10" s="1"/>
  <c r="N64" i="10"/>
  <c r="N127" i="10" s="1"/>
  <c r="N63" i="10"/>
  <c r="N62" i="10"/>
  <c r="N61" i="10"/>
  <c r="N124" i="10" s="1"/>
  <c r="O66" i="10"/>
  <c r="O129" i="10" s="1"/>
  <c r="O65" i="10"/>
  <c r="O128" i="10" s="1"/>
  <c r="O64" i="10"/>
  <c r="O63" i="10"/>
  <c r="O61" i="10"/>
  <c r="O124" i="10" s="1"/>
  <c r="P66" i="10"/>
  <c r="P129" i="10" s="1"/>
  <c r="P65" i="10"/>
  <c r="P128" i="10" s="1"/>
  <c r="P64" i="10"/>
  <c r="P127" i="10" s="1"/>
  <c r="P63" i="10"/>
  <c r="P126" i="10" s="1"/>
  <c r="P62" i="10"/>
  <c r="P125" i="10" s="1"/>
  <c r="P61" i="10"/>
  <c r="P124" i="10" s="1"/>
  <c r="Q61" i="10"/>
  <c r="Q124" i="10" s="1"/>
  <c r="Q62" i="10"/>
  <c r="Q63" i="10"/>
  <c r="Q64" i="10"/>
  <c r="Q127" i="10" s="1"/>
  <c r="Q65" i="10"/>
  <c r="Q66" i="10"/>
  <c r="Q67" i="10"/>
  <c r="O127" i="10" l="1"/>
  <c r="K126" i="10"/>
  <c r="Q129" i="10"/>
  <c r="Q125" i="10"/>
  <c r="E125" i="10" s="1"/>
  <c r="Q128" i="10"/>
  <c r="L128" i="10"/>
  <c r="H128" i="10"/>
  <c r="M124" i="10"/>
  <c r="J126" i="10"/>
  <c r="I124" i="10"/>
  <c r="L127" i="10"/>
  <c r="K129" i="10"/>
  <c r="H127" i="10"/>
  <c r="G129" i="10"/>
  <c r="N125" i="10"/>
  <c r="M127" i="10"/>
  <c r="J125" i="10"/>
  <c r="I127" i="10"/>
  <c r="H129" i="10"/>
  <c r="F125" i="10"/>
  <c r="F129" i="10"/>
  <c r="M128" i="10"/>
  <c r="K124" i="10"/>
  <c r="I128" i="10"/>
  <c r="H126" i="10"/>
  <c r="G124" i="10"/>
  <c r="F126" i="10"/>
  <c r="E84" i="10"/>
  <c r="K127" i="10"/>
  <c r="N126" i="10"/>
  <c r="O126" i="10"/>
  <c r="M126" i="10"/>
  <c r="L129" i="10"/>
  <c r="F18" i="10"/>
  <c r="G18" i="10"/>
  <c r="M18" i="10"/>
  <c r="K18" i="10"/>
  <c r="E46" i="10"/>
  <c r="L81" i="10"/>
  <c r="E86" i="10"/>
  <c r="E83" i="10"/>
  <c r="E53" i="10"/>
  <c r="H32" i="10"/>
  <c r="P32" i="10"/>
  <c r="O32" i="10"/>
  <c r="G32" i="10"/>
  <c r="L32" i="10"/>
  <c r="Q32" i="10"/>
  <c r="I32" i="10"/>
  <c r="K32" i="10"/>
  <c r="J60" i="10"/>
  <c r="N81" i="10"/>
  <c r="J81" i="10"/>
  <c r="E82" i="10"/>
  <c r="N32" i="10"/>
  <c r="J32" i="10"/>
  <c r="M32" i="10"/>
  <c r="Q81" i="10"/>
  <c r="I81" i="10"/>
  <c r="E85" i="10"/>
  <c r="M81" i="10"/>
  <c r="E34" i="10"/>
  <c r="E38" i="10"/>
  <c r="E35" i="10"/>
  <c r="E36" i="10"/>
  <c r="E33" i="10"/>
  <c r="P60" i="10"/>
  <c r="O60" i="10"/>
  <c r="N60" i="10"/>
  <c r="M60" i="10"/>
  <c r="L60" i="10"/>
  <c r="I60" i="10"/>
  <c r="H60" i="10"/>
  <c r="P81" i="10"/>
  <c r="H81" i="10"/>
  <c r="O81" i="10"/>
  <c r="K81" i="10"/>
  <c r="G81" i="10"/>
  <c r="K60" i="10"/>
  <c r="G60" i="10"/>
  <c r="F60" i="10"/>
  <c r="F81" i="10"/>
  <c r="E87" i="10"/>
  <c r="E129" i="10" l="1"/>
  <c r="I18" i="10"/>
  <c r="O18" i="10"/>
  <c r="E24" i="10"/>
  <c r="L18" i="10"/>
  <c r="J18" i="10"/>
  <c r="E19" i="10"/>
  <c r="H18" i="10"/>
  <c r="P18" i="10"/>
  <c r="E20" i="10"/>
  <c r="E23" i="10"/>
  <c r="N18" i="10"/>
  <c r="Q18" i="10"/>
  <c r="E22" i="10"/>
  <c r="I123" i="10"/>
  <c r="N123" i="10"/>
  <c r="Q123" i="10"/>
  <c r="P123" i="10"/>
  <c r="M123" i="10"/>
  <c r="H123" i="10"/>
  <c r="E81" i="10"/>
  <c r="L123" i="10"/>
  <c r="E127" i="10"/>
  <c r="O123" i="10"/>
  <c r="E128" i="10"/>
  <c r="K123" i="10"/>
  <c r="G123" i="10"/>
  <c r="J123" i="10"/>
  <c r="E124" i="10"/>
  <c r="F123" i="10"/>
  <c r="E32" i="10"/>
  <c r="E123" i="10" l="1"/>
  <c r="E18" i="10"/>
  <c r="G116" i="10" l="1"/>
  <c r="H116" i="10"/>
  <c r="I116" i="10"/>
  <c r="J116" i="10"/>
  <c r="K116" i="10"/>
  <c r="L116" i="10"/>
  <c r="M116" i="10"/>
  <c r="N116" i="10"/>
  <c r="P116" i="10"/>
  <c r="Q116" i="10"/>
  <c r="F116" i="10"/>
  <c r="Q60" i="10" l="1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15" i="10"/>
  <c r="E114" i="10"/>
  <c r="E113" i="10"/>
  <c r="E112" i="10"/>
  <c r="E111" i="10"/>
  <c r="E110" i="10"/>
  <c r="E101" i="10"/>
  <c r="E100" i="10"/>
  <c r="E99" i="10"/>
  <c r="E98" i="10"/>
  <c r="E97" i="10"/>
  <c r="E96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89" i="10"/>
  <c r="E94" i="10"/>
  <c r="E93" i="10"/>
  <c r="E92" i="10"/>
  <c r="E91" i="10"/>
  <c r="E90" i="10"/>
  <c r="F88" i="10"/>
  <c r="Q88" i="10"/>
  <c r="P88" i="10"/>
  <c r="O88" i="10"/>
  <c r="N88" i="10"/>
  <c r="M88" i="10"/>
  <c r="L88" i="10"/>
  <c r="K88" i="10"/>
  <c r="J88" i="10"/>
  <c r="I88" i="10"/>
  <c r="H88" i="10"/>
  <c r="G88" i="10"/>
  <c r="E109" i="10" l="1"/>
  <c r="E88" i="10"/>
  <c r="E95" i="10"/>
  <c r="E63" i="10" l="1"/>
  <c r="G67" i="10" l="1"/>
  <c r="H67" i="10"/>
  <c r="I67" i="10"/>
  <c r="J67" i="10"/>
  <c r="K67" i="10"/>
  <c r="L67" i="10"/>
  <c r="M67" i="10"/>
  <c r="N67" i="10"/>
  <c r="O67" i="10"/>
  <c r="P67" i="10"/>
  <c r="F67" i="10"/>
  <c r="E73" i="10"/>
  <c r="E72" i="10"/>
  <c r="E71" i="10"/>
  <c r="E70" i="10"/>
  <c r="E69" i="10"/>
  <c r="E68" i="10"/>
  <c r="Q53" i="10"/>
  <c r="P53" i="10"/>
  <c r="O53" i="10"/>
  <c r="N53" i="10"/>
  <c r="M53" i="10"/>
  <c r="L53" i="10"/>
  <c r="K53" i="10"/>
  <c r="J53" i="10"/>
  <c r="I53" i="10"/>
  <c r="H53" i="10"/>
  <c r="G53" i="10"/>
  <c r="E67" i="10" l="1"/>
  <c r="I74" i="10" l="1"/>
  <c r="H74" i="10"/>
  <c r="G74" i="10"/>
  <c r="F74" i="10"/>
  <c r="E80" i="10"/>
  <c r="E79" i="10"/>
  <c r="E78" i="10"/>
  <c r="E77" i="10"/>
  <c r="E76" i="10"/>
  <c r="E75" i="10"/>
  <c r="E61" i="10"/>
  <c r="E74" i="10" l="1"/>
  <c r="Q46" i="10" l="1"/>
  <c r="P46" i="10"/>
  <c r="O46" i="10"/>
  <c r="N46" i="10"/>
  <c r="M46" i="10"/>
  <c r="L46" i="10"/>
  <c r="K46" i="10"/>
  <c r="J46" i="10"/>
  <c r="I46" i="10"/>
  <c r="H46" i="10"/>
  <c r="G46" i="10"/>
  <c r="F46" i="10"/>
  <c r="E45" i="10"/>
  <c r="E44" i="10"/>
  <c r="E43" i="10"/>
  <c r="E40" i="10"/>
  <c r="Q39" i="10"/>
  <c r="P39" i="10"/>
  <c r="M39" i="10"/>
  <c r="K39" i="10"/>
  <c r="J39" i="10"/>
  <c r="I39" i="10"/>
  <c r="H39" i="10"/>
  <c r="G39" i="10"/>
  <c r="F39" i="10"/>
  <c r="E65" i="10"/>
  <c r="E64" i="10"/>
  <c r="E62" i="10"/>
  <c r="E39" i="10" l="1"/>
  <c r="E66" i="10"/>
  <c r="E60" i="10" s="1"/>
  <c r="E65" i="6" l="1"/>
  <c r="P65" i="6"/>
  <c r="O65" i="6"/>
  <c r="N65" i="6"/>
  <c r="M65" i="6"/>
  <c r="L65" i="6"/>
  <c r="K65" i="6"/>
  <c r="J65" i="6"/>
  <c r="I65" i="6"/>
  <c r="H65" i="6"/>
  <c r="G65" i="6"/>
  <c r="F65" i="6"/>
  <c r="P57" i="6"/>
  <c r="O57" i="6"/>
  <c r="N57" i="6"/>
  <c r="M57" i="6"/>
  <c r="L57" i="6"/>
  <c r="K57" i="6"/>
  <c r="J57" i="6"/>
  <c r="I57" i="6"/>
  <c r="H57" i="6"/>
  <c r="G57" i="6"/>
  <c r="F57" i="6"/>
  <c r="E57" i="6"/>
  <c r="P50" i="6"/>
  <c r="O50" i="6"/>
  <c r="N50" i="6"/>
  <c r="M50" i="6"/>
  <c r="L50" i="6"/>
  <c r="K50" i="6"/>
  <c r="J50" i="6"/>
  <c r="I50" i="6"/>
  <c r="H50" i="6"/>
  <c r="G50" i="6"/>
  <c r="F50" i="6"/>
  <c r="E50" i="6"/>
  <c r="P43" i="6"/>
  <c r="O43" i="6"/>
  <c r="N43" i="6"/>
  <c r="M43" i="6"/>
  <c r="L43" i="6"/>
  <c r="K43" i="6"/>
  <c r="J43" i="6"/>
  <c r="I43" i="6"/>
  <c r="H43" i="6"/>
  <c r="G43" i="6"/>
  <c r="F43" i="6"/>
  <c r="E43" i="6"/>
  <c r="P35" i="6"/>
  <c r="O35" i="6"/>
  <c r="N35" i="6"/>
  <c r="M35" i="6"/>
  <c r="L35" i="6"/>
  <c r="K35" i="6"/>
  <c r="J35" i="6"/>
  <c r="I35" i="6"/>
  <c r="H35" i="6"/>
  <c r="G35" i="6"/>
  <c r="F35" i="6"/>
  <c r="E35" i="6"/>
  <c r="P21" i="6"/>
  <c r="O21" i="6"/>
  <c r="N21" i="6"/>
  <c r="M21" i="6"/>
  <c r="L21" i="6"/>
  <c r="K21" i="6"/>
  <c r="J21" i="6"/>
  <c r="I21" i="6"/>
  <c r="H21" i="6"/>
  <c r="G21" i="6"/>
  <c r="F21" i="6"/>
  <c r="E21" i="6"/>
  <c r="F28" i="6"/>
  <c r="G28" i="6"/>
  <c r="H28" i="6"/>
  <c r="I28" i="6"/>
  <c r="J28" i="6"/>
  <c r="K28" i="6"/>
  <c r="L28" i="6"/>
  <c r="M28" i="6"/>
  <c r="N28" i="6"/>
  <c r="O28" i="6"/>
  <c r="P28" i="6"/>
  <c r="E28" i="6"/>
  <c r="D29" i="6"/>
  <c r="D63" i="6"/>
  <c r="D60" i="6"/>
  <c r="D59" i="6"/>
  <c r="D58" i="6"/>
  <c r="D56" i="6"/>
  <c r="D49" i="6" s="1"/>
  <c r="D53" i="6"/>
  <c r="D46" i="6" s="1"/>
  <c r="D52" i="6"/>
  <c r="D51" i="6"/>
  <c r="D44" i="6" s="1"/>
  <c r="D41" i="6"/>
  <c r="D38" i="6"/>
  <c r="D37" i="6"/>
  <c r="D36" i="6"/>
  <c r="D30" i="6"/>
  <c r="D31" i="6"/>
  <c r="D24" i="6" s="1"/>
  <c r="D34" i="6"/>
  <c r="D68" i="6" l="1"/>
  <c r="D22" i="6"/>
  <c r="D66" i="6" s="1"/>
  <c r="D35" i="6"/>
  <c r="D50" i="6"/>
  <c r="D57" i="6"/>
  <c r="D45" i="6"/>
  <c r="D43" i="6" s="1"/>
  <c r="D23" i="6"/>
  <c r="D25" i="6"/>
  <c r="D28" i="6"/>
  <c r="D67" i="6" l="1"/>
  <c r="D21" i="6"/>
  <c r="D69" i="6"/>
  <c r="D65" i="6" l="1"/>
</calcChain>
</file>

<file path=xl/sharedStrings.xml><?xml version="1.0" encoding="utf-8"?>
<sst xmlns="http://schemas.openxmlformats.org/spreadsheetml/2006/main" count="366" uniqueCount="105">
  <si>
    <t xml:space="preserve">№ </t>
  </si>
  <si>
    <t>Основное мероприятие</t>
  </si>
  <si>
    <t>1.</t>
  </si>
  <si>
    <t>1.1.</t>
  </si>
  <si>
    <t>1.2.</t>
  </si>
  <si>
    <t>……</t>
  </si>
  <si>
    <t>2.</t>
  </si>
  <si>
    <t>2.1.</t>
  </si>
  <si>
    <t>2.2.</t>
  </si>
  <si>
    <t>ФБ</t>
  </si>
  <si>
    <t>БАО</t>
  </si>
  <si>
    <t>МБ</t>
  </si>
  <si>
    <t>Наименование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</si>
  <si>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</si>
  <si>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</si>
  <si>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</si>
  <si>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</si>
  <si>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</si>
  <si>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</si>
  <si>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</si>
  <si>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</si>
  <si>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</si>
  <si>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</si>
  <si>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</si>
  <si>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</si>
  <si>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мероприятие</t>
  </si>
  <si>
    <t>к распоряжению администрации</t>
  </si>
  <si>
    <t>Нефтеюганского района</t>
  </si>
  <si>
    <t>от  _____________ № _________</t>
  </si>
  <si>
    <t xml:space="preserve">Целевой показатель </t>
  </si>
  <si>
    <t>Наименовавние целевого показателя 
(идентично таблице 1 МП)</t>
  </si>
  <si>
    <t>Исполнитель</t>
  </si>
  <si>
    <t>№ телефона</t>
  </si>
  <si>
    <t>Таблица № 1</t>
  </si>
  <si>
    <t>Источники финансирования</t>
  </si>
  <si>
    <t>всего</t>
  </si>
  <si>
    <t>* заполняется при наличии информации в таблице 2</t>
  </si>
  <si>
    <t>Всего</t>
  </si>
  <si>
    <t>(подпись)</t>
  </si>
  <si>
    <t>Ф.И.О.</t>
  </si>
  <si>
    <t>"______"________________201_______</t>
  </si>
  <si>
    <t xml:space="preserve">КОМПЛЕКСНЫЙ ПЛАН </t>
  </si>
  <si>
    <t>к муниципальной программе  " _____________________________________________________________________________  "  на __________год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</si>
  <si>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</si>
  <si>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</si>
  <si>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</si>
  <si>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поселений *</t>
  </si>
  <si>
    <t>иные источники</t>
  </si>
  <si>
    <t>средства по Соглашениям по передаче полномочий*</t>
  </si>
  <si>
    <t>Ответственные должностные лица по  реализации мероприятий комплексного плана  
к муниципальной программе   " ___________________________________________________________________  "  на __________год</t>
  </si>
  <si>
    <t>…</t>
  </si>
  <si>
    <t>Таблица № 2</t>
  </si>
  <si>
    <t>Исполнитель мероприятия
( структурное подразделение, ФИО, должность, № тел.)</t>
  </si>
  <si>
    <t>Исполнитель
 (структурное подразделение, ФИО, должность, № тел. )</t>
  </si>
  <si>
    <t xml:space="preserve">Всего по муниципальной программе
</t>
  </si>
  <si>
    <t>Главный бухгалтер МКУ</t>
  </si>
  <si>
    <t>Главный бухгалтер ГРБС</t>
  </si>
  <si>
    <t>(куратор ответственного исполнителя)</t>
  </si>
  <si>
    <t>Ответственный исполнитель</t>
  </si>
  <si>
    <t>Ответственные должностные лица по  реализации мероприятий комплексного плана  
к муниципальной программе   " ___________________________________________________  "  на __________год</t>
  </si>
  <si>
    <t>Основное мероприятие
(номер целевого показателя из таблицы 1)</t>
  </si>
  <si>
    <r>
      <t xml:space="preserve">Основное мероприятие </t>
    </r>
    <r>
      <rPr>
        <sz val="14"/>
        <color theme="1"/>
        <rFont val="Times New Roman"/>
        <family val="1"/>
        <charset val="204"/>
      </rPr>
      <t>(номер целевого показателя из таблицы 1)</t>
    </r>
  </si>
  <si>
    <t>Организация мероприятий по популяризации и пропаганде предпринимательской деятельности</t>
  </si>
  <si>
    <t>Организация информационно-консультационной поддержки</t>
  </si>
  <si>
    <t xml:space="preserve">Компенсация части затрат на аренду нежилых помещений
</t>
  </si>
  <si>
    <t xml:space="preserve">Компенсация части затрат по приобретению оборудования (основных средств) и лицензионных программых продуктов
</t>
  </si>
  <si>
    <t>2.3.</t>
  </si>
  <si>
    <t xml:space="preserve">по экономической политике и предпринимательству </t>
  </si>
  <si>
    <t>Ответственный исполнитель, соисполнитель мероприятия
(структурное подразделение, ФИО, должность,
 № тел.)</t>
  </si>
  <si>
    <t xml:space="preserve">Компенсация части затрат на оплату коммунальных услуг нежилых помещений
</t>
  </si>
  <si>
    <t>комитет по экономической политике и предпринимательству / МКУ "Управление по делам администрации Нефтеюганского района" 
(отдел развития предпринимательства, Наумова Т.А., начальник отдела,                    тел. 290060)</t>
  </si>
  <si>
    <t>средства поселений **</t>
  </si>
  <si>
    <t>иные источники***</t>
  </si>
  <si>
    <t>комитет по экономической политике и предпринимательству (отдел развития предпринимательства, Наумова Т.А., начальник отдела, тел. 290060)</t>
  </si>
  <si>
    <t>комитет по экономической политике и предпринимательству / управление отчетности и програмно-целевого планирования 
(отдел развития предпринимательства, Наумова Т.А., начальник отдела,                    тел. 290060)</t>
  </si>
  <si>
    <t xml:space="preserve">Возмещение части затрат на приобретение основных средств (оборудование, оргтехника, мебель, инвентарь), со стоимостью менее 20,0 тысяч рублей за единицу </t>
  </si>
  <si>
    <t>Возмещение части затрат, связанных с участием в выставках, ярмарках проводимых на территории Ханты-Мансийского автономного округа-Югра</t>
  </si>
  <si>
    <t>Возмещение части затрат по обязательной и добровольной сертификации (декларированию) продукции</t>
  </si>
  <si>
    <t>Грант начинающим предпринимателям</t>
  </si>
  <si>
    <t xml:space="preserve">Грант на развитие бизнеса </t>
  </si>
  <si>
    <t>средства поселений**</t>
  </si>
  <si>
    <t>3.</t>
  </si>
  <si>
    <t>3.1.</t>
  </si>
  <si>
    <t>3.2.</t>
  </si>
  <si>
    <t xml:space="preserve">Структурный элемент (основное мероприятие) муниципальной программы/мероприятия </t>
  </si>
  <si>
    <t>Основное мероприятие 1.2. «Региональный проект «Создание условий для легкого старта и комфортного ведения бизнеса» целевой показатель 3 (таб. 1), 
целевой показатель 2 (таб. 8)</t>
  </si>
  <si>
    <t>Финансовая поддержка СМСП (впервые зарегистрированным и действующим менее 1 года, осуществляющим социально значимые (приоритетные) виды деятельности в МО, по возмещению части затрат</t>
  </si>
  <si>
    <t>4.</t>
  </si>
  <si>
    <t>4.1.</t>
  </si>
  <si>
    <t>4.2.</t>
  </si>
  <si>
    <t>4.3.</t>
  </si>
  <si>
    <t>4.4.</t>
  </si>
  <si>
    <t>4.5.</t>
  </si>
  <si>
    <t>Основное мероприятие 1.3. «Региональный проект «Акселерация субъектов малдого и среднего предпринимательства» целевой показатель 3 (таб. 1),
целевой показатель 2 (таб. 8)</t>
  </si>
  <si>
    <t>Основное мероприятие 1.4. "Создание условий для развития субъектов малого и среднего предпринимательства" 
целевой показатель 1 (таб. 1),
целевой показатель 2 (таб. 1),
целевой показатель 1 (таб. 8),
целевой показатель 2 (таб. 8)</t>
  </si>
  <si>
    <t xml:space="preserve">Основное мероприятие 1.5.  "Финансовая поддержка  субъектов малого и среднего предпринимательства и  начинающих предпринимателей"
целевой показатель 1 (таб. 1),
целевой показатель 2 (таб. 1),
целевой показатель 3 (таб. 1),
целевой показатель 2 (таб. 8)
</t>
  </si>
  <si>
    <t>Исполнитель: Метелица Е.В. 250-199</t>
  </si>
  <si>
    <t>"_____"______________ 2022 года</t>
  </si>
  <si>
    <t>Заместитель главы района</t>
  </si>
  <si>
    <t xml:space="preserve"> </t>
  </si>
  <si>
    <t xml:space="preserve">Начальник отдела развитя предпринимательства комитета </t>
  </si>
  <si>
    <t>Т.А.Наумова</t>
  </si>
  <si>
    <t>Л.И.Щегульная</t>
  </si>
  <si>
    <t>Председатель комитета по экономической политике и предпринимательству</t>
  </si>
  <si>
    <t>Ю.Р.Катышева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</si>
</sst>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00_р_._-;\-* #,##0.000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/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9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 wrapText="1"/>
    </xf>
    <xf numFmtId="165" fontId="15" fillId="4" borderId="2" xfId="0" applyNumberFormat="1" applyFont="1" applyFill="1" applyBorder="1" applyAlignment="1">
      <alignment horizontal="center" vertical="center"/>
    </xf>
    <xf numFmtId="165" fontId="15" fillId="4" borderId="2" xfId="0" applyNumberFormat="1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8" fillId="4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5" fillId="3" borderId="2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4" zoomScale="80" zoomScaleNormal="100" zoomScaleSheetLayoutView="80" workbookViewId="0">
      <selection activeCell="B26" sqref="B26"/>
    </sheetView>
  </sheetViews>
  <sheetFormatPr defaultColWidth="9.109375" defaultRowHeight="13.8" x14ac:dyDescent="0.25"/>
  <cols>
    <col min="1" max="1" width="6.109375" style="35" customWidth="1"/>
    <col min="2" max="2" width="78.5546875" style="1" customWidth="1"/>
    <col min="3" max="3" width="39.88671875" style="38" customWidth="1"/>
    <col min="4" max="4" width="35.88671875" style="38" customWidth="1"/>
    <col min="5" max="16384" width="9.109375" style="1"/>
  </cols>
  <sheetData>
    <row r="1" spans="1:4" ht="16.8" x14ac:dyDescent="0.25">
      <c r="D1" s="6" t="s">
        <v>51</v>
      </c>
    </row>
    <row r="2" spans="1:4" ht="16.8" x14ac:dyDescent="0.25">
      <c r="D2" s="6" t="s">
        <v>26</v>
      </c>
    </row>
    <row r="3" spans="1:4" ht="16.8" x14ac:dyDescent="0.25">
      <c r="D3" s="6" t="s">
        <v>27</v>
      </c>
    </row>
    <row r="4" spans="1:4" ht="16.8" x14ac:dyDescent="0.25">
      <c r="D4" s="6" t="s">
        <v>28</v>
      </c>
    </row>
    <row r="6" spans="1:4" ht="53.25" customHeight="1" x14ac:dyDescent="0.25">
      <c r="A6" s="136" t="s">
        <v>59</v>
      </c>
      <c r="B6" s="136"/>
      <c r="C6" s="136"/>
      <c r="D6" s="136"/>
    </row>
    <row r="7" spans="1:4" x14ac:dyDescent="0.25">
      <c r="B7" s="137"/>
      <c r="C7" s="137"/>
      <c r="D7" s="137"/>
    </row>
    <row r="8" spans="1:4" ht="28.5" customHeight="1" x14ac:dyDescent="0.25"/>
    <row r="9" spans="1:4" ht="30.75" customHeight="1" x14ac:dyDescent="0.25">
      <c r="A9" s="138" t="s">
        <v>0</v>
      </c>
      <c r="B9" s="138" t="s">
        <v>12</v>
      </c>
      <c r="C9" s="138" t="s">
        <v>29</v>
      </c>
      <c r="D9" s="138"/>
    </row>
    <row r="10" spans="1:4" ht="54" x14ac:dyDescent="0.25">
      <c r="A10" s="138"/>
      <c r="B10" s="138"/>
      <c r="C10" s="39" t="s">
        <v>30</v>
      </c>
      <c r="D10" s="39" t="s">
        <v>53</v>
      </c>
    </row>
    <row r="11" spans="1:4" s="3" customFormat="1" ht="21" customHeight="1" x14ac:dyDescent="0.25">
      <c r="A11" s="39">
        <v>1</v>
      </c>
      <c r="B11" s="39">
        <v>2</v>
      </c>
      <c r="C11" s="39">
        <v>4</v>
      </c>
      <c r="D11" s="39">
        <v>5</v>
      </c>
    </row>
    <row r="12" spans="1:4" ht="30" customHeight="1" x14ac:dyDescent="0.25">
      <c r="A12" s="30" t="s">
        <v>2</v>
      </c>
      <c r="B12" s="31" t="s">
        <v>61</v>
      </c>
      <c r="C12" s="39"/>
      <c r="D12" s="39"/>
    </row>
    <row r="13" spans="1:4" ht="18" x14ac:dyDescent="0.25">
      <c r="A13" s="39" t="s">
        <v>3</v>
      </c>
      <c r="B13" s="29" t="s">
        <v>25</v>
      </c>
      <c r="C13" s="39"/>
      <c r="D13" s="39"/>
    </row>
    <row r="14" spans="1:4" ht="18" x14ac:dyDescent="0.25">
      <c r="A14" s="39" t="s">
        <v>4</v>
      </c>
      <c r="B14" s="29" t="s">
        <v>25</v>
      </c>
      <c r="C14" s="39"/>
      <c r="D14" s="39"/>
    </row>
    <row r="15" spans="1:4" ht="18" x14ac:dyDescent="0.25">
      <c r="A15" s="39" t="s">
        <v>50</v>
      </c>
      <c r="B15" s="29"/>
      <c r="C15" s="39"/>
      <c r="D15" s="39"/>
    </row>
    <row r="16" spans="1:4" ht="36" customHeight="1" x14ac:dyDescent="0.25">
      <c r="A16" s="30" t="s">
        <v>6</v>
      </c>
      <c r="B16" s="31" t="s">
        <v>61</v>
      </c>
      <c r="C16" s="39"/>
      <c r="D16" s="39"/>
    </row>
    <row r="17" spans="1:7" ht="18" x14ac:dyDescent="0.25">
      <c r="A17" s="39" t="s">
        <v>7</v>
      </c>
      <c r="B17" s="29" t="s">
        <v>25</v>
      </c>
      <c r="C17" s="39"/>
      <c r="D17" s="39"/>
    </row>
    <row r="18" spans="1:7" ht="18" x14ac:dyDescent="0.25">
      <c r="A18" s="39" t="s">
        <v>8</v>
      </c>
      <c r="B18" s="29" t="s">
        <v>25</v>
      </c>
      <c r="C18" s="39"/>
      <c r="D18" s="39"/>
    </row>
    <row r="19" spans="1:7" ht="18" x14ac:dyDescent="0.25">
      <c r="A19" s="39" t="s">
        <v>50</v>
      </c>
      <c r="B19" s="29"/>
      <c r="C19" s="39"/>
      <c r="D19" s="39"/>
    </row>
    <row r="20" spans="1:7" x14ac:dyDescent="0.25">
      <c r="B20" s="4"/>
    </row>
    <row r="21" spans="1:7" ht="16.8" x14ac:dyDescent="0.25">
      <c r="B21" s="6" t="s">
        <v>58</v>
      </c>
      <c r="C21" s="41"/>
      <c r="D21" s="43" t="s">
        <v>39</v>
      </c>
      <c r="E21" s="43"/>
      <c r="F21" s="43"/>
    </row>
    <row r="22" spans="1:7" ht="16.8" x14ac:dyDescent="0.25">
      <c r="B22" s="6"/>
      <c r="C22" s="37" t="s">
        <v>38</v>
      </c>
      <c r="D22" s="1"/>
    </row>
    <row r="23" spans="1:7" ht="16.8" x14ac:dyDescent="0.25">
      <c r="B23" s="6"/>
      <c r="C23" s="7"/>
      <c r="D23" s="43"/>
      <c r="E23" s="38"/>
      <c r="F23" s="38"/>
      <c r="G23" s="38"/>
    </row>
    <row r="24" spans="1:7" ht="16.8" x14ac:dyDescent="0.25">
      <c r="B24" s="6" t="s">
        <v>31</v>
      </c>
      <c r="C24" s="36"/>
      <c r="D24" s="43" t="s">
        <v>39</v>
      </c>
      <c r="E24" s="135"/>
      <c r="F24" s="135"/>
      <c r="G24" s="135"/>
    </row>
    <row r="25" spans="1:7" x14ac:dyDescent="0.25">
      <c r="C25" s="37" t="s">
        <v>38</v>
      </c>
      <c r="D25" s="43"/>
    </row>
    <row r="27" spans="1:7" ht="16.8" x14ac:dyDescent="0.25">
      <c r="B27" s="6" t="s">
        <v>31</v>
      </c>
      <c r="C27" s="36"/>
      <c r="D27" s="43" t="s">
        <v>39</v>
      </c>
    </row>
    <row r="28" spans="1:7" x14ac:dyDescent="0.25">
      <c r="C28" s="37" t="s">
        <v>38</v>
      </c>
      <c r="D28" s="43"/>
    </row>
  </sheetData>
  <mergeCells count="6">
    <mergeCell ref="E24:G24"/>
    <mergeCell ref="A6:D6"/>
    <mergeCell ref="B7:D7"/>
    <mergeCell ref="A9:A10"/>
    <mergeCell ref="B9:B10"/>
    <mergeCell ref="C9:D9"/>
  </mergeCells>
  <pageMargins left="0.9055118110236221" right="0.51181102362204722" top="0.74803149606299213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view="pageBreakPreview" zoomScale="80" zoomScaleNormal="100" zoomScaleSheetLayoutView="80" workbookViewId="0">
      <selection activeCell="C54" sqref="C54"/>
    </sheetView>
  </sheetViews>
  <sheetFormatPr defaultColWidth="9.109375" defaultRowHeight="13.8" x14ac:dyDescent="0.25"/>
  <cols>
    <col min="1" max="1" width="4.109375" style="2" bestFit="1" customWidth="1"/>
    <col min="2" max="2" width="30.6640625" style="1" customWidth="1"/>
    <col min="3" max="3" width="24.44140625" style="1" customWidth="1"/>
    <col min="4" max="4" width="12.88671875" style="1" customWidth="1"/>
    <col min="5" max="14" width="9.109375" style="1" customWidth="1"/>
    <col min="15" max="15" width="9.33203125" style="1" customWidth="1"/>
    <col min="16" max="16" width="9.6640625" style="1" customWidth="1"/>
    <col min="17" max="16384" width="9.109375" style="1"/>
  </cols>
  <sheetData>
    <row r="1" spans="1:16" ht="16.8" x14ac:dyDescent="0.25">
      <c r="F1" s="6"/>
      <c r="M1" s="43" t="s">
        <v>33</v>
      </c>
      <c r="O1" s="43"/>
      <c r="P1" s="43"/>
    </row>
    <row r="2" spans="1:16" ht="16.8" x14ac:dyDescent="0.25">
      <c r="A2" s="34"/>
      <c r="F2" s="6"/>
      <c r="M2" s="6" t="s">
        <v>26</v>
      </c>
      <c r="O2" s="32"/>
      <c r="P2" s="32"/>
    </row>
    <row r="3" spans="1:16" ht="16.8" x14ac:dyDescent="0.25">
      <c r="A3" s="34"/>
      <c r="F3" s="6"/>
      <c r="M3" s="6" t="s">
        <v>27</v>
      </c>
      <c r="O3" s="32"/>
      <c r="P3" s="32"/>
    </row>
    <row r="4" spans="1:16" ht="16.8" x14ac:dyDescent="0.25">
      <c r="A4" s="34"/>
      <c r="F4" s="6"/>
      <c r="M4" s="6" t="s">
        <v>28</v>
      </c>
      <c r="O4" s="32"/>
      <c r="P4" s="32"/>
    </row>
    <row r="5" spans="1:16" ht="16.8" x14ac:dyDescent="0.25">
      <c r="A5" s="34"/>
      <c r="F5" s="6"/>
      <c r="N5" s="32"/>
      <c r="O5" s="32"/>
      <c r="P5" s="32"/>
    </row>
    <row r="6" spans="1:16" ht="16.8" x14ac:dyDescent="0.25">
      <c r="A6" s="34"/>
      <c r="F6" s="6"/>
      <c r="N6" s="32"/>
      <c r="O6" s="32"/>
      <c r="P6" s="32"/>
    </row>
    <row r="7" spans="1:16" ht="16.8" x14ac:dyDescent="0.25">
      <c r="A7" s="34"/>
      <c r="F7" s="6"/>
      <c r="N7" s="32"/>
      <c r="O7" s="32"/>
      <c r="P7" s="32"/>
    </row>
    <row r="8" spans="1:16" ht="16.8" x14ac:dyDescent="0.25">
      <c r="F8" s="6"/>
      <c r="M8" s="135" t="s">
        <v>45</v>
      </c>
      <c r="N8" s="135"/>
      <c r="O8" s="135"/>
      <c r="P8" s="135"/>
    </row>
    <row r="9" spans="1:16" ht="16.8" x14ac:dyDescent="0.25">
      <c r="F9" s="6"/>
      <c r="M9" s="151"/>
      <c r="N9" s="151"/>
      <c r="O9" s="151"/>
      <c r="P9" s="151"/>
    </row>
    <row r="10" spans="1:16" ht="16.8" x14ac:dyDescent="0.25">
      <c r="F10" s="6"/>
      <c r="M10" s="152"/>
      <c r="N10" s="152"/>
      <c r="O10" s="152"/>
      <c r="P10" s="152"/>
    </row>
    <row r="11" spans="1:16" ht="16.8" x14ac:dyDescent="0.25">
      <c r="F11" s="6"/>
      <c r="M11" s="21"/>
      <c r="N11" s="21"/>
      <c r="O11" s="21"/>
      <c r="P11" s="21"/>
    </row>
    <row r="12" spans="1:16" ht="16.8" x14ac:dyDescent="0.25">
      <c r="F12" s="6"/>
      <c r="M12" s="153" t="s">
        <v>40</v>
      </c>
      <c r="N12" s="153"/>
      <c r="O12" s="153"/>
      <c r="P12" s="153"/>
    </row>
    <row r="13" spans="1:16" ht="16.8" x14ac:dyDescent="0.25">
      <c r="F13" s="6"/>
      <c r="M13" s="5"/>
      <c r="N13" s="5"/>
      <c r="O13" s="5"/>
      <c r="P13" s="5"/>
    </row>
    <row r="14" spans="1:16" ht="21" customHeight="1" x14ac:dyDescent="0.25">
      <c r="A14" s="137" t="s">
        <v>41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16" ht="22.5" customHeight="1" x14ac:dyDescent="0.25">
      <c r="A15" s="143" t="s">
        <v>42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1:16" x14ac:dyDescent="0.2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</row>
    <row r="17" spans="1:16" x14ac:dyDescent="0.25">
      <c r="O17" s="145" t="s">
        <v>43</v>
      </c>
      <c r="P17" s="145"/>
    </row>
    <row r="18" spans="1:16" ht="42.75" customHeight="1" x14ac:dyDescent="0.25">
      <c r="A18" s="139" t="s">
        <v>0</v>
      </c>
      <c r="B18" s="139" t="s">
        <v>12</v>
      </c>
      <c r="C18" s="139" t="s">
        <v>34</v>
      </c>
      <c r="D18" s="139" t="s">
        <v>37</v>
      </c>
      <c r="E18" s="139" t="s">
        <v>44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24.75" customHeight="1" x14ac:dyDescent="0.25">
      <c r="A19" s="139"/>
      <c r="B19" s="139"/>
      <c r="C19" s="139"/>
      <c r="D19" s="139"/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  <c r="K19" s="11" t="s">
        <v>19</v>
      </c>
      <c r="L19" s="11" t="s">
        <v>20</v>
      </c>
      <c r="M19" s="11" t="s">
        <v>21</v>
      </c>
      <c r="N19" s="11" t="s">
        <v>22</v>
      </c>
      <c r="O19" s="11" t="s">
        <v>23</v>
      </c>
      <c r="P19" s="11" t="s">
        <v>24</v>
      </c>
    </row>
    <row r="20" spans="1:16" s="3" customFormat="1" ht="15" customHeight="1" x14ac:dyDescent="0.25">
      <c r="A20" s="8">
        <v>1</v>
      </c>
      <c r="B20" s="8">
        <v>2</v>
      </c>
      <c r="C20" s="8">
        <v>3</v>
      </c>
      <c r="D20" s="12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</row>
    <row r="21" spans="1:16" ht="27" customHeight="1" x14ac:dyDescent="0.25">
      <c r="A21" s="154" t="s">
        <v>2</v>
      </c>
      <c r="B21" s="154" t="s">
        <v>60</v>
      </c>
      <c r="C21" s="9" t="s">
        <v>35</v>
      </c>
      <c r="D21" s="16">
        <f t="shared" ref="D21:P21" si="0">D22+D23+D24+D25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24" customHeight="1" x14ac:dyDescent="0.25">
      <c r="A22" s="155"/>
      <c r="B22" s="155"/>
      <c r="C22" s="10" t="s">
        <v>9</v>
      </c>
      <c r="D22" s="17">
        <f>D29+D36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2.5" customHeight="1" x14ac:dyDescent="0.25">
      <c r="A23" s="155"/>
      <c r="B23" s="155"/>
      <c r="C23" s="10" t="s">
        <v>10</v>
      </c>
      <c r="D23" s="17">
        <f>D30+D37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9.5" customHeight="1" x14ac:dyDescent="0.25">
      <c r="A24" s="155"/>
      <c r="B24" s="155"/>
      <c r="C24" s="23" t="s">
        <v>11</v>
      </c>
      <c r="D24" s="17">
        <f>D31+D38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49.5" customHeight="1" x14ac:dyDescent="0.25">
      <c r="A25" s="155"/>
      <c r="B25" s="156"/>
      <c r="C25" s="26" t="s">
        <v>48</v>
      </c>
      <c r="D25" s="24">
        <f>D34+D41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4.75" customHeight="1" x14ac:dyDescent="0.25">
      <c r="A26" s="155"/>
      <c r="B26" s="156"/>
      <c r="C26" s="26" t="s">
        <v>46</v>
      </c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1.5" customHeight="1" x14ac:dyDescent="0.25">
      <c r="A27" s="158"/>
      <c r="B27" s="157"/>
      <c r="C27" s="26" t="s">
        <v>47</v>
      </c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7.75" customHeight="1" x14ac:dyDescent="0.25">
      <c r="A28" s="139" t="s">
        <v>3</v>
      </c>
      <c r="B28" s="140" t="s">
        <v>25</v>
      </c>
      <c r="C28" s="25" t="s">
        <v>35</v>
      </c>
      <c r="D28" s="16">
        <f>D29+D30+D31+D34</f>
        <v>0</v>
      </c>
      <c r="E28" s="13">
        <f>E29+E30+E31+E34</f>
        <v>0</v>
      </c>
      <c r="F28" s="13">
        <f t="shared" ref="F28:P28" si="1">F29+F30+F31+F34</f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0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</row>
    <row r="29" spans="1:16" ht="22.5" customHeight="1" x14ac:dyDescent="0.25">
      <c r="A29" s="139"/>
      <c r="B29" s="141"/>
      <c r="C29" s="10" t="s">
        <v>9</v>
      </c>
      <c r="D29" s="17">
        <f>E29+F29+G29+H29+I29+J29+K29+L29+M29+N29+O29+P29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5.5" customHeight="1" x14ac:dyDescent="0.25">
      <c r="A30" s="139"/>
      <c r="B30" s="141"/>
      <c r="C30" s="10" t="s">
        <v>10</v>
      </c>
      <c r="D30" s="17">
        <f>E30+F30+G30+H30+I30+J30+K30+L30+M30+N30+O30+P30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3.25" customHeight="1" x14ac:dyDescent="0.25">
      <c r="A31" s="139"/>
      <c r="B31" s="141"/>
      <c r="C31" s="10" t="s">
        <v>11</v>
      </c>
      <c r="D31" s="17">
        <f>E31+F31+G31+H31+I31+J31+K31+L31+M31+N31+O31+P31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51" customHeight="1" x14ac:dyDescent="0.25">
      <c r="A32" s="139"/>
      <c r="B32" s="141"/>
      <c r="C32" s="26" t="s">
        <v>48</v>
      </c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5.25" customHeight="1" x14ac:dyDescent="0.25">
      <c r="A33" s="139"/>
      <c r="B33" s="141"/>
      <c r="C33" s="26" t="s">
        <v>46</v>
      </c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6" customHeight="1" x14ac:dyDescent="0.25">
      <c r="A34" s="139"/>
      <c r="B34" s="142"/>
      <c r="C34" s="26" t="s">
        <v>47</v>
      </c>
      <c r="D34" s="17">
        <f>E34+F34+G34+H34+I34+J34+K34+L34+M34+N34+O34+P34</f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9.5" customHeight="1" x14ac:dyDescent="0.25">
      <c r="A35" s="139" t="s">
        <v>4</v>
      </c>
      <c r="B35" s="140" t="s">
        <v>25</v>
      </c>
      <c r="C35" s="9" t="s">
        <v>35</v>
      </c>
      <c r="D35" s="18">
        <f t="shared" ref="D35:P35" si="2">D36+D37+D38+D41</f>
        <v>0</v>
      </c>
      <c r="E35" s="13">
        <f t="shared" si="2"/>
        <v>0</v>
      </c>
      <c r="F35" s="13">
        <f t="shared" si="2"/>
        <v>0</v>
      </c>
      <c r="G35" s="13">
        <f t="shared" si="2"/>
        <v>0</v>
      </c>
      <c r="H35" s="13">
        <f t="shared" si="2"/>
        <v>0</v>
      </c>
      <c r="I35" s="13">
        <f t="shared" si="2"/>
        <v>0</v>
      </c>
      <c r="J35" s="13">
        <f t="shared" si="2"/>
        <v>0</v>
      </c>
      <c r="K35" s="13">
        <f t="shared" si="2"/>
        <v>0</v>
      </c>
      <c r="L35" s="13">
        <f t="shared" si="2"/>
        <v>0</v>
      </c>
      <c r="M35" s="13">
        <f t="shared" si="2"/>
        <v>0</v>
      </c>
      <c r="N35" s="13">
        <f t="shared" si="2"/>
        <v>0</v>
      </c>
      <c r="O35" s="13">
        <f t="shared" si="2"/>
        <v>0</v>
      </c>
      <c r="P35" s="13">
        <f t="shared" si="2"/>
        <v>0</v>
      </c>
    </row>
    <row r="36" spans="1:16" ht="19.5" customHeight="1" x14ac:dyDescent="0.25">
      <c r="A36" s="139"/>
      <c r="B36" s="141"/>
      <c r="C36" s="10" t="s">
        <v>9</v>
      </c>
      <c r="D36" s="17">
        <f>E36+F36+G36+H36+I36+J36+K36+L36+M36+N36+O36+P36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9.5" customHeight="1" x14ac:dyDescent="0.25">
      <c r="A37" s="139"/>
      <c r="B37" s="141"/>
      <c r="C37" s="10" t="s">
        <v>10</v>
      </c>
      <c r="D37" s="17">
        <f>E37+F37+G37+H37+I37+J37+K37+L37+M37+N37+O37+P37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9.5" customHeight="1" x14ac:dyDescent="0.25">
      <c r="A38" s="139"/>
      <c r="B38" s="141"/>
      <c r="C38" s="10" t="s">
        <v>11</v>
      </c>
      <c r="D38" s="17">
        <f>E38+F38+G38+H38+I38+J38+K38+L38+M38+N38+O38+P38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9" customHeight="1" x14ac:dyDescent="0.25">
      <c r="A39" s="139"/>
      <c r="B39" s="141"/>
      <c r="C39" s="26" t="s">
        <v>48</v>
      </c>
      <c r="D39" s="1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9.5" customHeight="1" x14ac:dyDescent="0.25">
      <c r="A40" s="139"/>
      <c r="B40" s="141"/>
      <c r="C40" s="26" t="s">
        <v>46</v>
      </c>
      <c r="D40" s="1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30.75" customHeight="1" x14ac:dyDescent="0.25">
      <c r="A41" s="139"/>
      <c r="B41" s="142"/>
      <c r="C41" s="26" t="s">
        <v>47</v>
      </c>
      <c r="D41" s="17">
        <f>E41+F41+G41+H41+I41+J41+K41+L41+M41+N41+O41+P41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6.25" customHeight="1" x14ac:dyDescent="0.25">
      <c r="A42" s="22" t="s">
        <v>5</v>
      </c>
      <c r="B42" s="11"/>
      <c r="C42" s="10"/>
      <c r="D42" s="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39" t="s">
        <v>6</v>
      </c>
      <c r="B43" s="139" t="s">
        <v>60</v>
      </c>
      <c r="C43" s="9" t="s">
        <v>35</v>
      </c>
      <c r="D43" s="13">
        <f t="shared" ref="D43:P43" si="3">D44+D45+D46+D49</f>
        <v>0</v>
      </c>
      <c r="E43" s="13">
        <f t="shared" si="3"/>
        <v>0</v>
      </c>
      <c r="F43" s="13">
        <f t="shared" si="3"/>
        <v>0</v>
      </c>
      <c r="G43" s="13">
        <f t="shared" si="3"/>
        <v>0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13">
        <f t="shared" si="3"/>
        <v>0</v>
      </c>
    </row>
    <row r="44" spans="1:16" x14ac:dyDescent="0.25">
      <c r="A44" s="139"/>
      <c r="B44" s="139"/>
      <c r="C44" s="10" t="s">
        <v>9</v>
      </c>
      <c r="D44" s="14">
        <f>D51+D58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39"/>
      <c r="B45" s="139"/>
      <c r="C45" s="10" t="s">
        <v>10</v>
      </c>
      <c r="D45" s="14">
        <f>D52+D59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39"/>
      <c r="B46" s="139"/>
      <c r="C46" s="10" t="s">
        <v>11</v>
      </c>
      <c r="D46" s="14">
        <f>D53+D60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48" customHeight="1" x14ac:dyDescent="0.25">
      <c r="A47" s="139"/>
      <c r="B47" s="139"/>
      <c r="C47" s="26" t="s">
        <v>48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39"/>
      <c r="B48" s="139"/>
      <c r="C48" s="26" t="s">
        <v>46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39"/>
      <c r="B49" s="139"/>
      <c r="C49" s="26" t="s">
        <v>47</v>
      </c>
      <c r="D49" s="14">
        <f>D56+D63</f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4.25" customHeight="1" x14ac:dyDescent="0.25">
      <c r="A50" s="139" t="s">
        <v>7</v>
      </c>
      <c r="B50" s="140" t="s">
        <v>25</v>
      </c>
      <c r="C50" s="9" t="s">
        <v>35</v>
      </c>
      <c r="D50" s="18">
        <f t="shared" ref="D50:P50" si="4">D51+D52+D53+D56</f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 t="shared" si="4"/>
        <v>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13">
        <f t="shared" si="4"/>
        <v>0</v>
      </c>
      <c r="O50" s="13">
        <f t="shared" si="4"/>
        <v>0</v>
      </c>
      <c r="P50" s="13">
        <f t="shared" si="4"/>
        <v>0</v>
      </c>
    </row>
    <row r="51" spans="1:16" ht="14.25" customHeight="1" x14ac:dyDescent="0.25">
      <c r="A51" s="139"/>
      <c r="B51" s="141"/>
      <c r="C51" s="10" t="s">
        <v>9</v>
      </c>
      <c r="D51" s="17">
        <f>E51+F51+G51+H51+I51+J51+K51+L51+M51+N51+O51+P51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 customHeight="1" x14ac:dyDescent="0.25">
      <c r="A52" s="139"/>
      <c r="B52" s="141"/>
      <c r="C52" s="10" t="s">
        <v>10</v>
      </c>
      <c r="D52" s="17">
        <f>E52+F52+G52+H52+I52+J52+K52+L52+M52+N52+O52+P52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 customHeight="1" x14ac:dyDescent="0.25">
      <c r="A53" s="139"/>
      <c r="B53" s="141"/>
      <c r="C53" s="10" t="s">
        <v>11</v>
      </c>
      <c r="D53" s="17">
        <f>E53+F53+G53+H53+I53+J53+K53+L53+M53+N53+O53+P53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42.75" customHeight="1" x14ac:dyDescent="0.25">
      <c r="A54" s="139"/>
      <c r="B54" s="141"/>
      <c r="C54" s="26" t="s">
        <v>48</v>
      </c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9.5" customHeight="1" x14ac:dyDescent="0.25">
      <c r="A55" s="139"/>
      <c r="B55" s="141"/>
      <c r="C55" s="26" t="s">
        <v>46</v>
      </c>
      <c r="D55" s="17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8.5" customHeight="1" x14ac:dyDescent="0.25">
      <c r="A56" s="139"/>
      <c r="B56" s="142"/>
      <c r="C56" s="26" t="s">
        <v>47</v>
      </c>
      <c r="D56" s="17">
        <f>E56+F56+G56+H56+I56+J56+K56+L56+M56+N56+O56+P56</f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21" customHeight="1" x14ac:dyDescent="0.25">
      <c r="A57" s="139" t="s">
        <v>8</v>
      </c>
      <c r="B57" s="140" t="s">
        <v>25</v>
      </c>
      <c r="C57" s="9" t="s">
        <v>35</v>
      </c>
      <c r="D57" s="18">
        <f t="shared" ref="D57:P57" si="5">D58+D59+D60+D63</f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0</v>
      </c>
      <c r="M57" s="13">
        <f t="shared" si="5"/>
        <v>0</v>
      </c>
      <c r="N57" s="13">
        <f t="shared" si="5"/>
        <v>0</v>
      </c>
      <c r="O57" s="13">
        <f t="shared" si="5"/>
        <v>0</v>
      </c>
      <c r="P57" s="13">
        <f t="shared" si="5"/>
        <v>0</v>
      </c>
    </row>
    <row r="58" spans="1:16" ht="18.75" customHeight="1" x14ac:dyDescent="0.25">
      <c r="A58" s="139"/>
      <c r="B58" s="141"/>
      <c r="C58" s="10" t="s">
        <v>9</v>
      </c>
      <c r="D58" s="17">
        <f>E58+F58+G58+H58+I58+J58+K58+L58+M58+N58+O58+P58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8.75" customHeight="1" x14ac:dyDescent="0.25">
      <c r="A59" s="139"/>
      <c r="B59" s="141"/>
      <c r="C59" s="10" t="s">
        <v>10</v>
      </c>
      <c r="D59" s="17">
        <f>E59+F59+G59+H59+I59+J59+K59+L59+M59+N59+O59+P59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8.75" customHeight="1" x14ac:dyDescent="0.25">
      <c r="A60" s="139"/>
      <c r="B60" s="141"/>
      <c r="C60" s="10" t="s">
        <v>11</v>
      </c>
      <c r="D60" s="17">
        <f>E60+F60+G60+H60+I60+J60+K60+L60+M60+N60+O60+P60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40.5" customHeight="1" x14ac:dyDescent="0.25">
      <c r="A61" s="139"/>
      <c r="B61" s="141"/>
      <c r="C61" s="26" t="s">
        <v>48</v>
      </c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22.5" customHeight="1" x14ac:dyDescent="0.25">
      <c r="A62" s="139"/>
      <c r="B62" s="141"/>
      <c r="C62" s="26" t="s">
        <v>46</v>
      </c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30" customHeight="1" x14ac:dyDescent="0.25">
      <c r="A63" s="139"/>
      <c r="B63" s="142"/>
      <c r="C63" s="26" t="s">
        <v>47</v>
      </c>
      <c r="D63" s="17">
        <f>E63+F63+G63+H63+I63+J63+K63+L63+M63+N63+O63+P63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22.5" customHeight="1" x14ac:dyDescent="0.25">
      <c r="A64" s="11" t="s">
        <v>5</v>
      </c>
      <c r="B64" s="11"/>
      <c r="C64" s="10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 customHeight="1" x14ac:dyDescent="0.25">
      <c r="A65" s="150" t="s">
        <v>54</v>
      </c>
      <c r="B65" s="150"/>
      <c r="C65" s="9" t="s">
        <v>35</v>
      </c>
      <c r="D65" s="13">
        <f t="shared" ref="D65:P65" si="6">D66+D67+D68+D69</f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0</v>
      </c>
      <c r="M65" s="13">
        <f t="shared" si="6"/>
        <v>0</v>
      </c>
      <c r="N65" s="13">
        <f t="shared" si="6"/>
        <v>0</v>
      </c>
      <c r="O65" s="13">
        <f t="shared" si="6"/>
        <v>0</v>
      </c>
      <c r="P65" s="13">
        <f t="shared" si="6"/>
        <v>0</v>
      </c>
    </row>
    <row r="66" spans="1:16" ht="16.5" customHeight="1" x14ac:dyDescent="0.25">
      <c r="A66" s="150"/>
      <c r="B66" s="150"/>
      <c r="C66" s="9" t="s">
        <v>9</v>
      </c>
      <c r="D66" s="14">
        <f>D22+D44</f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21.75" customHeight="1" x14ac:dyDescent="0.25">
      <c r="A67" s="150"/>
      <c r="B67" s="150"/>
      <c r="C67" s="9" t="s">
        <v>10</v>
      </c>
      <c r="D67" s="14">
        <f>D23+D45</f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4.75" customHeight="1" x14ac:dyDescent="0.25">
      <c r="A68" s="150"/>
      <c r="B68" s="150"/>
      <c r="C68" s="9" t="s">
        <v>11</v>
      </c>
      <c r="D68" s="14">
        <f>D24+D46</f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56.25" customHeight="1" x14ac:dyDescent="0.25">
      <c r="A69" s="150"/>
      <c r="B69" s="150"/>
      <c r="C69" s="27" t="s">
        <v>48</v>
      </c>
      <c r="D69" s="14">
        <f>D25+D49</f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30" customHeight="1" x14ac:dyDescent="0.25">
      <c r="A70" s="150"/>
      <c r="B70" s="150"/>
      <c r="C70" s="27" t="s">
        <v>46</v>
      </c>
      <c r="D70" s="1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25.5" customHeight="1" x14ac:dyDescent="0.25">
      <c r="A71" s="150"/>
      <c r="B71" s="150"/>
      <c r="C71" s="27" t="s">
        <v>47</v>
      </c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28.5" customHeight="1" x14ac:dyDescent="0.25">
      <c r="A72" s="149" t="s">
        <v>36</v>
      </c>
      <c r="B72" s="149"/>
      <c r="C72" s="149"/>
      <c r="D72" s="149"/>
    </row>
    <row r="73" spans="1:16" ht="16.8" x14ac:dyDescent="0.25">
      <c r="B73" s="6"/>
      <c r="C73" s="7"/>
      <c r="D73" s="7"/>
    </row>
    <row r="74" spans="1:16" ht="16.8" x14ac:dyDescent="0.25">
      <c r="B74" s="6" t="s">
        <v>31</v>
      </c>
      <c r="C74" s="146"/>
      <c r="D74" s="146"/>
      <c r="E74" s="146"/>
      <c r="F74" s="135" t="s">
        <v>39</v>
      </c>
      <c r="G74" s="135"/>
      <c r="H74" s="135"/>
    </row>
    <row r="75" spans="1:16" ht="16.8" x14ac:dyDescent="0.25">
      <c r="B75" s="6"/>
      <c r="C75" s="148" t="s">
        <v>38</v>
      </c>
      <c r="D75" s="148"/>
      <c r="E75" s="148"/>
    </row>
    <row r="76" spans="1:16" ht="16.8" x14ac:dyDescent="0.25">
      <c r="B76" s="6" t="s">
        <v>55</v>
      </c>
      <c r="C76" s="146"/>
      <c r="D76" s="146"/>
      <c r="E76" s="146"/>
      <c r="F76" s="135" t="s">
        <v>39</v>
      </c>
      <c r="G76" s="135"/>
      <c r="H76" s="135"/>
    </row>
    <row r="77" spans="1:16" x14ac:dyDescent="0.25">
      <c r="C77" s="148" t="s">
        <v>38</v>
      </c>
      <c r="D77" s="148"/>
      <c r="E77" s="148"/>
    </row>
    <row r="78" spans="1:16" x14ac:dyDescent="0.25">
      <c r="A78" s="34"/>
      <c r="C78" s="40"/>
      <c r="D78" s="40"/>
      <c r="E78" s="40"/>
    </row>
    <row r="79" spans="1:16" ht="16.8" x14ac:dyDescent="0.25">
      <c r="A79" s="34"/>
      <c r="B79" s="6" t="s">
        <v>56</v>
      </c>
      <c r="C79" s="146"/>
      <c r="D79" s="146"/>
      <c r="E79" s="146"/>
      <c r="F79" s="135" t="s">
        <v>39</v>
      </c>
      <c r="G79" s="135"/>
      <c r="H79" s="135"/>
    </row>
    <row r="80" spans="1:16" ht="16.8" x14ac:dyDescent="0.25">
      <c r="A80" s="34"/>
      <c r="B80" s="6"/>
      <c r="C80" s="33"/>
      <c r="D80" s="33"/>
      <c r="E80" s="33"/>
      <c r="F80" s="32"/>
      <c r="G80" s="32"/>
      <c r="H80" s="32"/>
    </row>
    <row r="81" spans="2:8" ht="18" customHeight="1" x14ac:dyDescent="0.25">
      <c r="B81" s="6" t="s">
        <v>31</v>
      </c>
      <c r="C81" s="147"/>
      <c r="D81" s="147"/>
      <c r="E81" s="147"/>
      <c r="F81" s="135" t="s">
        <v>39</v>
      </c>
      <c r="G81" s="135"/>
      <c r="H81" s="135"/>
    </row>
    <row r="82" spans="2:8" ht="16.8" x14ac:dyDescent="0.25">
      <c r="B82" s="6" t="s">
        <v>32</v>
      </c>
      <c r="C82" s="148" t="s">
        <v>38</v>
      </c>
      <c r="D82" s="148"/>
      <c r="E82" s="148"/>
    </row>
    <row r="83" spans="2:8" ht="22.5" customHeight="1" x14ac:dyDescent="0.25"/>
  </sheetData>
  <mergeCells count="38">
    <mergeCell ref="F79:H79"/>
    <mergeCell ref="C82:E82"/>
    <mergeCell ref="A14:P14"/>
    <mergeCell ref="M8:P8"/>
    <mergeCell ref="M9:P9"/>
    <mergeCell ref="M10:P10"/>
    <mergeCell ref="M12:P12"/>
    <mergeCell ref="B21:B27"/>
    <mergeCell ref="A21:A27"/>
    <mergeCell ref="F74:H74"/>
    <mergeCell ref="F76:H76"/>
    <mergeCell ref="F81:H81"/>
    <mergeCell ref="A43:A49"/>
    <mergeCell ref="B50:B56"/>
    <mergeCell ref="A50:A56"/>
    <mergeCell ref="B57:B63"/>
    <mergeCell ref="A57:A63"/>
    <mergeCell ref="C74:E74"/>
    <mergeCell ref="A72:D72"/>
    <mergeCell ref="A65:B71"/>
    <mergeCell ref="B43:B49"/>
    <mergeCell ref="C76:E76"/>
    <mergeCell ref="C81:E81"/>
    <mergeCell ref="C75:E75"/>
    <mergeCell ref="C77:E77"/>
    <mergeCell ref="B28:B34"/>
    <mergeCell ref="C79:E79"/>
    <mergeCell ref="A28:A34"/>
    <mergeCell ref="B35:B41"/>
    <mergeCell ref="A35:A41"/>
    <mergeCell ref="A15:P15"/>
    <mergeCell ref="C18:C19"/>
    <mergeCell ref="D18:D19"/>
    <mergeCell ref="E18:P18"/>
    <mergeCell ref="O17:P17"/>
    <mergeCell ref="A16:P16"/>
    <mergeCell ref="A18:A19"/>
    <mergeCell ref="B18:B19"/>
  </mergeCells>
  <pageMargins left="0.11811023622047245" right="0" top="0.39370078740157483" bottom="0" header="0" footer="0"/>
  <pageSetup paperSize="9" scale="67" orientation="landscape" r:id="rId1"/>
  <rowBreaks count="3" manualBreakCount="3">
    <brk id="34" max="15" man="1"/>
    <brk id="63" max="15" man="1"/>
    <brk id="8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80" zoomScaleNormal="100" zoomScaleSheetLayoutView="80" workbookViewId="0">
      <selection activeCell="B27" sqref="B27"/>
    </sheetView>
  </sheetViews>
  <sheetFormatPr defaultColWidth="9.109375" defaultRowHeight="13.8" x14ac:dyDescent="0.25"/>
  <cols>
    <col min="1" max="1" width="6.109375" style="2" customWidth="1"/>
    <col min="2" max="2" width="78.5546875" style="1" customWidth="1"/>
    <col min="3" max="3" width="49.44140625" style="1" customWidth="1"/>
    <col min="4" max="4" width="38.6640625" style="5" customWidth="1"/>
    <col min="5" max="5" width="35.88671875" style="5" customWidth="1"/>
    <col min="6" max="16384" width="9.109375" style="1"/>
  </cols>
  <sheetData>
    <row r="1" spans="1:5" ht="16.8" x14ac:dyDescent="0.25">
      <c r="E1" s="6" t="s">
        <v>51</v>
      </c>
    </row>
    <row r="2" spans="1:5" ht="16.8" x14ac:dyDescent="0.25">
      <c r="E2" s="6" t="s">
        <v>26</v>
      </c>
    </row>
    <row r="3" spans="1:5" ht="16.8" x14ac:dyDescent="0.25">
      <c r="E3" s="6" t="s">
        <v>27</v>
      </c>
    </row>
    <row r="4" spans="1:5" ht="16.8" x14ac:dyDescent="0.25">
      <c r="E4" s="6" t="s">
        <v>28</v>
      </c>
    </row>
    <row r="6" spans="1:5" ht="53.25" customHeight="1" x14ac:dyDescent="0.25">
      <c r="A6" s="136" t="s">
        <v>49</v>
      </c>
      <c r="B6" s="136"/>
      <c r="C6" s="136"/>
      <c r="D6" s="136"/>
      <c r="E6" s="136"/>
    </row>
    <row r="7" spans="1:5" x14ac:dyDescent="0.25">
      <c r="B7" s="137"/>
      <c r="C7" s="137"/>
      <c r="D7" s="137"/>
      <c r="E7" s="137"/>
    </row>
    <row r="8" spans="1:5" ht="28.5" customHeight="1" x14ac:dyDescent="0.25"/>
    <row r="9" spans="1:5" ht="30.75" customHeight="1" x14ac:dyDescent="0.25">
      <c r="A9" s="138" t="s">
        <v>0</v>
      </c>
      <c r="B9" s="138" t="s">
        <v>12</v>
      </c>
      <c r="C9" s="138" t="s">
        <v>52</v>
      </c>
      <c r="D9" s="138" t="s">
        <v>29</v>
      </c>
      <c r="E9" s="138"/>
    </row>
    <row r="10" spans="1:5" ht="54" x14ac:dyDescent="0.25">
      <c r="A10" s="138"/>
      <c r="B10" s="138"/>
      <c r="C10" s="138"/>
      <c r="D10" s="28" t="s">
        <v>30</v>
      </c>
      <c r="E10" s="28" t="s">
        <v>53</v>
      </c>
    </row>
    <row r="11" spans="1:5" s="3" customFormat="1" ht="21" customHeight="1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</row>
    <row r="12" spans="1:5" ht="30" customHeight="1" x14ac:dyDescent="0.25">
      <c r="A12" s="30" t="s">
        <v>2</v>
      </c>
      <c r="B12" s="31" t="s">
        <v>1</v>
      </c>
      <c r="C12" s="29"/>
      <c r="D12" s="28"/>
      <c r="E12" s="28"/>
    </row>
    <row r="13" spans="1:5" ht="18" x14ac:dyDescent="0.25">
      <c r="A13" s="28" t="s">
        <v>3</v>
      </c>
      <c r="B13" s="29" t="s">
        <v>25</v>
      </c>
      <c r="C13" s="29"/>
      <c r="D13" s="28"/>
      <c r="E13" s="28"/>
    </row>
    <row r="14" spans="1:5" ht="18" x14ac:dyDescent="0.25">
      <c r="A14" s="28" t="s">
        <v>4</v>
      </c>
      <c r="B14" s="29" t="s">
        <v>25</v>
      </c>
      <c r="C14" s="29"/>
      <c r="D14" s="28"/>
      <c r="E14" s="28"/>
    </row>
    <row r="15" spans="1:5" ht="18" x14ac:dyDescent="0.25">
      <c r="A15" s="28" t="s">
        <v>50</v>
      </c>
      <c r="B15" s="29"/>
      <c r="C15" s="29"/>
      <c r="D15" s="28"/>
      <c r="E15" s="28"/>
    </row>
    <row r="16" spans="1:5" ht="36" customHeight="1" x14ac:dyDescent="0.25">
      <c r="A16" s="30" t="s">
        <v>6</v>
      </c>
      <c r="B16" s="31" t="s">
        <v>1</v>
      </c>
      <c r="C16" s="29"/>
      <c r="D16" s="28"/>
      <c r="E16" s="28"/>
    </row>
    <row r="17" spans="1:8" ht="18" x14ac:dyDescent="0.25">
      <c r="A17" s="28" t="s">
        <v>7</v>
      </c>
      <c r="B17" s="29" t="s">
        <v>25</v>
      </c>
      <c r="C17" s="29"/>
      <c r="D17" s="28"/>
      <c r="E17" s="28"/>
    </row>
    <row r="18" spans="1:8" ht="18" x14ac:dyDescent="0.25">
      <c r="A18" s="28" t="s">
        <v>8</v>
      </c>
      <c r="B18" s="29" t="s">
        <v>25</v>
      </c>
      <c r="C18" s="29"/>
      <c r="D18" s="28"/>
      <c r="E18" s="28"/>
    </row>
    <row r="19" spans="1:8" ht="18" x14ac:dyDescent="0.25">
      <c r="A19" s="28" t="s">
        <v>50</v>
      </c>
      <c r="B19" s="29"/>
      <c r="C19" s="29"/>
      <c r="D19" s="28"/>
      <c r="E19" s="28"/>
    </row>
    <row r="20" spans="1:8" x14ac:dyDescent="0.25">
      <c r="B20" s="4"/>
    </row>
    <row r="21" spans="1:8" ht="16.8" x14ac:dyDescent="0.25">
      <c r="B21" s="6" t="s">
        <v>31</v>
      </c>
      <c r="C21" s="41"/>
      <c r="D21" s="41"/>
      <c r="E21" s="43" t="s">
        <v>39</v>
      </c>
      <c r="F21" s="43"/>
      <c r="G21" s="43"/>
    </row>
    <row r="22" spans="1:8" ht="16.8" x14ac:dyDescent="0.25">
      <c r="B22" s="6"/>
      <c r="C22" s="46" t="s">
        <v>38</v>
      </c>
      <c r="D22" s="42"/>
      <c r="E22" s="1"/>
    </row>
    <row r="23" spans="1:8" ht="16.8" x14ac:dyDescent="0.25">
      <c r="B23" s="6" t="s">
        <v>55</v>
      </c>
      <c r="C23" s="47"/>
      <c r="D23" s="41"/>
      <c r="E23" s="43" t="s">
        <v>39</v>
      </c>
      <c r="F23" s="43"/>
      <c r="G23" s="43"/>
    </row>
    <row r="24" spans="1:8" x14ac:dyDescent="0.25">
      <c r="A24" s="34"/>
      <c r="C24" s="46" t="s">
        <v>38</v>
      </c>
      <c r="D24" s="42"/>
      <c r="E24" s="1"/>
    </row>
    <row r="25" spans="1:8" x14ac:dyDescent="0.25">
      <c r="C25" s="48"/>
      <c r="D25" s="40"/>
      <c r="E25" s="1"/>
    </row>
    <row r="26" spans="1:8" ht="16.8" x14ac:dyDescent="0.25">
      <c r="B26" s="6" t="s">
        <v>56</v>
      </c>
      <c r="C26" s="47"/>
      <c r="D26" s="41"/>
      <c r="E26" s="43" t="s">
        <v>39</v>
      </c>
      <c r="F26" s="43"/>
      <c r="G26" s="43"/>
    </row>
    <row r="27" spans="1:8" ht="16.8" x14ac:dyDescent="0.25">
      <c r="B27" s="6"/>
      <c r="C27" s="49"/>
      <c r="D27" s="45"/>
      <c r="E27" s="43"/>
      <c r="F27" s="32"/>
      <c r="G27" s="32"/>
      <c r="H27" s="32"/>
    </row>
    <row r="28" spans="1:8" ht="16.8" x14ac:dyDescent="0.25">
      <c r="B28" s="6" t="s">
        <v>31</v>
      </c>
      <c r="C28" s="50"/>
      <c r="D28" s="44"/>
      <c r="E28" s="43" t="s">
        <v>39</v>
      </c>
      <c r="F28" s="135"/>
      <c r="G28" s="135"/>
      <c r="H28" s="135"/>
    </row>
    <row r="29" spans="1:8" x14ac:dyDescent="0.25">
      <c r="C29" s="46" t="s">
        <v>38</v>
      </c>
      <c r="D29" s="42"/>
      <c r="E29" s="43"/>
    </row>
    <row r="30" spans="1:8" ht="16.8" x14ac:dyDescent="0.25">
      <c r="B30" s="6" t="s">
        <v>32</v>
      </c>
      <c r="E30" s="43"/>
    </row>
  </sheetData>
  <mergeCells count="7">
    <mergeCell ref="F28:H28"/>
    <mergeCell ref="A6:E6"/>
    <mergeCell ref="B7:E7"/>
    <mergeCell ref="A9:A10"/>
    <mergeCell ref="B9:B10"/>
    <mergeCell ref="C9:C10"/>
    <mergeCell ref="D9:E9"/>
  </mergeCells>
  <pageMargins left="0.70866141732283472" right="0.70866141732283472" top="0.74803149606299213" bottom="0" header="0" footer="0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showGridLines="0" tabSelected="1" view="pageBreakPreview" zoomScale="60" zoomScaleNormal="83" workbookViewId="0">
      <pane ySplit="16" topLeftCell="A122" activePane="bottomLeft" state="frozen"/>
      <selection pane="bottomLeft" activeCell="L139" sqref="L139"/>
    </sheetView>
  </sheetViews>
  <sheetFormatPr defaultColWidth="9.109375" defaultRowHeight="13.8" x14ac:dyDescent="0.25"/>
  <cols>
    <col min="1" max="1" width="7.6640625" style="51" bestFit="1" customWidth="1"/>
    <col min="2" max="2" width="33.5546875" style="55" customWidth="1"/>
    <col min="3" max="3" width="29.109375" style="55" customWidth="1"/>
    <col min="4" max="4" width="22.109375" style="55" customWidth="1"/>
    <col min="5" max="5" width="18.33203125" style="55" customWidth="1"/>
    <col min="6" max="6" width="14.44140625" style="55" customWidth="1"/>
    <col min="7" max="8" width="12.6640625" style="55" customWidth="1"/>
    <col min="9" max="9" width="17.6640625" style="55" customWidth="1"/>
    <col min="10" max="10" width="17.33203125" style="55" customWidth="1"/>
    <col min="11" max="11" width="17" style="55" customWidth="1"/>
    <col min="12" max="12" width="18.6640625" style="55" customWidth="1"/>
    <col min="13" max="13" width="15.6640625" style="55" customWidth="1"/>
    <col min="14" max="14" width="17.5546875" style="55" customWidth="1"/>
    <col min="15" max="15" width="15.44140625" style="55" customWidth="1"/>
    <col min="16" max="16" width="15.88671875" style="55" customWidth="1"/>
    <col min="17" max="17" width="15.33203125" style="55" customWidth="1"/>
    <col min="18" max="16384" width="9.109375" style="55"/>
  </cols>
  <sheetData>
    <row r="1" spans="1:17" ht="21.75" customHeight="1" x14ac:dyDescent="0.3">
      <c r="G1" s="6"/>
      <c r="M1" s="172" t="s">
        <v>45</v>
      </c>
      <c r="N1" s="172"/>
      <c r="O1" s="172"/>
      <c r="P1" s="172"/>
      <c r="Q1" s="172"/>
    </row>
    <row r="2" spans="1:17" ht="18.75" customHeight="1" x14ac:dyDescent="0.3">
      <c r="G2" s="6"/>
      <c r="M2" s="76" t="s">
        <v>98</v>
      </c>
      <c r="N2" s="62"/>
      <c r="O2" s="62"/>
      <c r="P2" s="62"/>
      <c r="Q2" s="62"/>
    </row>
    <row r="3" spans="1:17" ht="18.75" customHeight="1" x14ac:dyDescent="0.3">
      <c r="G3" s="6"/>
      <c r="M3" s="173" t="s">
        <v>102</v>
      </c>
      <c r="N3" s="173"/>
      <c r="O3" s="173"/>
      <c r="P3" s="173"/>
      <c r="Q3" s="173"/>
    </row>
    <row r="4" spans="1:17" ht="20.25" customHeight="1" x14ac:dyDescent="0.25">
      <c r="G4" s="6"/>
      <c r="M4" s="174" t="s">
        <v>57</v>
      </c>
      <c r="N4" s="174"/>
      <c r="O4" s="174"/>
      <c r="P4" s="174"/>
      <c r="Q4" s="174"/>
    </row>
    <row r="5" spans="1:17" ht="10.199999999999999" customHeight="1" x14ac:dyDescent="0.3">
      <c r="G5" s="6"/>
      <c r="M5" s="171"/>
      <c r="N5" s="171"/>
      <c r="O5" s="171"/>
      <c r="P5" s="171"/>
      <c r="Q5" s="171"/>
    </row>
    <row r="6" spans="1:17" ht="19.2" customHeight="1" x14ac:dyDescent="0.3">
      <c r="G6" s="6"/>
      <c r="M6" s="171" t="s">
        <v>97</v>
      </c>
      <c r="N6" s="171"/>
      <c r="O6" s="171"/>
      <c r="P6" s="171"/>
      <c r="Q6" s="171"/>
    </row>
    <row r="7" spans="1:17" ht="19.5" hidden="1" customHeight="1" x14ac:dyDescent="0.3">
      <c r="A7" s="90"/>
      <c r="G7" s="6"/>
      <c r="M7" s="91"/>
      <c r="N7" s="91"/>
      <c r="O7" s="91"/>
      <c r="P7" s="91"/>
      <c r="Q7" s="91"/>
    </row>
    <row r="8" spans="1:17" ht="19.2" hidden="1" customHeight="1" x14ac:dyDescent="0.3">
      <c r="A8" s="94"/>
      <c r="G8" s="6"/>
      <c r="M8" s="95"/>
      <c r="N8" s="95"/>
      <c r="O8" s="95"/>
      <c r="P8" s="95"/>
      <c r="Q8" s="95"/>
    </row>
    <row r="9" spans="1:17" ht="19.5" customHeight="1" x14ac:dyDescent="0.3">
      <c r="A9" s="90"/>
      <c r="G9" s="6"/>
      <c r="M9" s="91"/>
      <c r="N9" s="91"/>
      <c r="O9" s="91"/>
      <c r="P9" s="91"/>
      <c r="Q9" s="91"/>
    </row>
    <row r="10" spans="1:17" ht="18" customHeight="1" x14ac:dyDescent="0.25">
      <c r="G10" s="6"/>
      <c r="N10" s="52"/>
      <c r="O10" s="52"/>
      <c r="P10" s="52"/>
      <c r="Q10" s="52"/>
    </row>
    <row r="11" spans="1:17" ht="21" customHeight="1" x14ac:dyDescent="0.25">
      <c r="A11" s="162" t="s">
        <v>41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ht="35.25" customHeight="1" x14ac:dyDescent="0.25">
      <c r="A12" s="163" t="s">
        <v>99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7" ht="24.6" customHeight="1" x14ac:dyDescent="0.2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x14ac:dyDescent="0.25">
      <c r="P14" s="145" t="s">
        <v>43</v>
      </c>
      <c r="Q14" s="145"/>
    </row>
    <row r="15" spans="1:17" ht="58.2" customHeight="1" x14ac:dyDescent="0.25">
      <c r="A15" s="165" t="s">
        <v>0</v>
      </c>
      <c r="B15" s="165" t="s">
        <v>84</v>
      </c>
      <c r="C15" s="166" t="s">
        <v>68</v>
      </c>
      <c r="D15" s="165" t="s">
        <v>34</v>
      </c>
      <c r="E15" s="165" t="s">
        <v>37</v>
      </c>
      <c r="F15" s="165" t="s">
        <v>44</v>
      </c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</row>
    <row r="16" spans="1:17" ht="19.2" customHeight="1" x14ac:dyDescent="0.25">
      <c r="A16" s="165"/>
      <c r="B16" s="165"/>
      <c r="C16" s="167"/>
      <c r="D16" s="165"/>
      <c r="E16" s="165"/>
      <c r="F16" s="71" t="s">
        <v>13</v>
      </c>
      <c r="G16" s="71" t="s">
        <v>14</v>
      </c>
      <c r="H16" s="71" t="s">
        <v>15</v>
      </c>
      <c r="I16" s="71" t="s">
        <v>16</v>
      </c>
      <c r="J16" s="71" t="s">
        <v>17</v>
      </c>
      <c r="K16" s="71" t="s">
        <v>18</v>
      </c>
      <c r="L16" s="71" t="s">
        <v>19</v>
      </c>
      <c r="M16" s="71" t="s">
        <v>20</v>
      </c>
      <c r="N16" s="71" t="s">
        <v>21</v>
      </c>
      <c r="O16" s="71" t="s">
        <v>22</v>
      </c>
      <c r="P16" s="71" t="s">
        <v>23</v>
      </c>
      <c r="Q16" s="71" t="s">
        <v>24</v>
      </c>
    </row>
    <row r="17" spans="1:17" s="3" customFormat="1" ht="17.399999999999999" customHeight="1" x14ac:dyDescent="0.25">
      <c r="A17" s="72">
        <v>1</v>
      </c>
      <c r="B17" s="72">
        <v>2</v>
      </c>
      <c r="C17" s="72">
        <v>3</v>
      </c>
      <c r="D17" s="72">
        <v>4</v>
      </c>
      <c r="E17" s="73">
        <v>5</v>
      </c>
      <c r="F17" s="72">
        <v>6</v>
      </c>
      <c r="G17" s="72">
        <v>7</v>
      </c>
      <c r="H17" s="72">
        <v>8</v>
      </c>
      <c r="I17" s="72">
        <v>9</v>
      </c>
      <c r="J17" s="72">
        <v>10</v>
      </c>
      <c r="K17" s="72">
        <v>11</v>
      </c>
      <c r="L17" s="72">
        <v>12</v>
      </c>
      <c r="M17" s="72">
        <v>13</v>
      </c>
      <c r="N17" s="72">
        <v>14</v>
      </c>
      <c r="O17" s="72">
        <v>15</v>
      </c>
      <c r="P17" s="72">
        <v>16</v>
      </c>
      <c r="Q17" s="72">
        <v>17</v>
      </c>
    </row>
    <row r="18" spans="1:17" ht="19.5" customHeight="1" x14ac:dyDescent="0.25">
      <c r="A18" s="159" t="s">
        <v>2</v>
      </c>
      <c r="B18" s="159" t="s">
        <v>85</v>
      </c>
      <c r="C18" s="159" t="s">
        <v>73</v>
      </c>
      <c r="D18" s="81" t="s">
        <v>35</v>
      </c>
      <c r="E18" s="96">
        <f>E19+E20+E21+E22+E23+E24</f>
        <v>475.86959999999999</v>
      </c>
      <c r="F18" s="121">
        <f>SUM(F19:F24)</f>
        <v>0</v>
      </c>
      <c r="G18" s="121">
        <f t="shared" ref="G18:Q18" si="0">G19+G20+G21+G22+G23+G24</f>
        <v>0</v>
      </c>
      <c r="H18" s="121">
        <f t="shared" si="0"/>
        <v>0</v>
      </c>
      <c r="I18" s="121">
        <f t="shared" si="0"/>
        <v>0</v>
      </c>
      <c r="J18" s="121">
        <f t="shared" si="0"/>
        <v>0</v>
      </c>
      <c r="K18" s="121">
        <f t="shared" si="0"/>
        <v>475.86959999999999</v>
      </c>
      <c r="L18" s="121">
        <f t="shared" si="0"/>
        <v>0</v>
      </c>
      <c r="M18" s="121">
        <f t="shared" si="0"/>
        <v>0</v>
      </c>
      <c r="N18" s="121">
        <f t="shared" si="0"/>
        <v>0</v>
      </c>
      <c r="O18" s="121">
        <f t="shared" si="0"/>
        <v>0</v>
      </c>
      <c r="P18" s="121">
        <f t="shared" si="0"/>
        <v>0</v>
      </c>
      <c r="Q18" s="121">
        <f t="shared" si="0"/>
        <v>0</v>
      </c>
    </row>
    <row r="19" spans="1:17" ht="19.5" customHeight="1" x14ac:dyDescent="0.25">
      <c r="A19" s="160"/>
      <c r="B19" s="160"/>
      <c r="C19" s="160"/>
      <c r="D19" s="82" t="s">
        <v>9</v>
      </c>
      <c r="E19" s="98">
        <f t="shared" ref="E19:E24" si="1">F19+G19+H19+I19+J19+K19+L19+M19+N19+O19+P19+Q19</f>
        <v>0</v>
      </c>
      <c r="F19" s="103">
        <f t="shared" ref="F19:F24" si="2">F26</f>
        <v>0</v>
      </c>
      <c r="G19" s="103">
        <f t="shared" ref="G19:Q19" si="3">G26</f>
        <v>0</v>
      </c>
      <c r="H19" s="103">
        <f t="shared" si="3"/>
        <v>0</v>
      </c>
      <c r="I19" s="103">
        <f t="shared" si="3"/>
        <v>0</v>
      </c>
      <c r="J19" s="103">
        <f t="shared" si="3"/>
        <v>0</v>
      </c>
      <c r="K19" s="103">
        <f t="shared" si="3"/>
        <v>0</v>
      </c>
      <c r="L19" s="103">
        <f t="shared" si="3"/>
        <v>0</v>
      </c>
      <c r="M19" s="103">
        <f t="shared" si="3"/>
        <v>0</v>
      </c>
      <c r="N19" s="103">
        <f t="shared" si="3"/>
        <v>0</v>
      </c>
      <c r="O19" s="103">
        <f t="shared" si="3"/>
        <v>0</v>
      </c>
      <c r="P19" s="103">
        <f t="shared" si="3"/>
        <v>0</v>
      </c>
      <c r="Q19" s="103">
        <f t="shared" si="3"/>
        <v>0</v>
      </c>
    </row>
    <row r="20" spans="1:17" ht="19.5" customHeight="1" x14ac:dyDescent="0.25">
      <c r="A20" s="160"/>
      <c r="B20" s="160"/>
      <c r="C20" s="160"/>
      <c r="D20" s="83" t="s">
        <v>10</v>
      </c>
      <c r="E20" s="100">
        <f t="shared" si="1"/>
        <v>239.2</v>
      </c>
      <c r="F20" s="103">
        <f t="shared" si="2"/>
        <v>0</v>
      </c>
      <c r="G20" s="103">
        <f t="shared" ref="G20:Q20" si="4">G27</f>
        <v>0</v>
      </c>
      <c r="H20" s="103">
        <f t="shared" si="4"/>
        <v>0</v>
      </c>
      <c r="I20" s="103">
        <f t="shared" si="4"/>
        <v>0</v>
      </c>
      <c r="J20" s="103">
        <f t="shared" si="4"/>
        <v>0</v>
      </c>
      <c r="K20" s="103">
        <f t="shared" si="4"/>
        <v>239.2</v>
      </c>
      <c r="L20" s="103">
        <f t="shared" si="4"/>
        <v>0</v>
      </c>
      <c r="M20" s="103">
        <f t="shared" si="4"/>
        <v>0</v>
      </c>
      <c r="N20" s="103">
        <f t="shared" si="4"/>
        <v>0</v>
      </c>
      <c r="O20" s="103">
        <f t="shared" si="4"/>
        <v>0</v>
      </c>
      <c r="P20" s="103">
        <f t="shared" si="4"/>
        <v>0</v>
      </c>
      <c r="Q20" s="103">
        <f t="shared" si="4"/>
        <v>0</v>
      </c>
    </row>
    <row r="21" spans="1:17" ht="19.5" customHeight="1" x14ac:dyDescent="0.25">
      <c r="A21" s="160"/>
      <c r="B21" s="160"/>
      <c r="C21" s="160"/>
      <c r="D21" s="84" t="s">
        <v>11</v>
      </c>
      <c r="E21" s="102">
        <f>F21+G21+H21+I21+J21+K21+L21+M21+N21+O21+P21+Q21</f>
        <v>236.6696</v>
      </c>
      <c r="F21" s="103">
        <f t="shared" si="2"/>
        <v>0</v>
      </c>
      <c r="G21" s="103">
        <f t="shared" ref="G21:Q21" si="5">G28</f>
        <v>0</v>
      </c>
      <c r="H21" s="103">
        <f t="shared" si="5"/>
        <v>0</v>
      </c>
      <c r="I21" s="103">
        <f t="shared" si="5"/>
        <v>0</v>
      </c>
      <c r="J21" s="103">
        <f t="shared" si="5"/>
        <v>0</v>
      </c>
      <c r="K21" s="103">
        <f t="shared" si="5"/>
        <v>236.6696</v>
      </c>
      <c r="L21" s="103">
        <f t="shared" si="5"/>
        <v>0</v>
      </c>
      <c r="M21" s="103">
        <f t="shared" si="5"/>
        <v>0</v>
      </c>
      <c r="N21" s="103">
        <f t="shared" si="5"/>
        <v>0</v>
      </c>
      <c r="O21" s="103">
        <f t="shared" si="5"/>
        <v>0</v>
      </c>
      <c r="P21" s="103">
        <f t="shared" si="5"/>
        <v>0</v>
      </c>
      <c r="Q21" s="103">
        <f t="shared" si="5"/>
        <v>0</v>
      </c>
    </row>
    <row r="22" spans="1:17" ht="41.4" x14ac:dyDescent="0.25">
      <c r="A22" s="160"/>
      <c r="B22" s="160"/>
      <c r="C22" s="160"/>
      <c r="D22" s="85" t="s">
        <v>48</v>
      </c>
      <c r="E22" s="98">
        <f t="shared" si="1"/>
        <v>0</v>
      </c>
      <c r="F22" s="103">
        <f t="shared" si="2"/>
        <v>0</v>
      </c>
      <c r="G22" s="103">
        <f t="shared" ref="G22:Q22" si="6">G29</f>
        <v>0</v>
      </c>
      <c r="H22" s="103">
        <f t="shared" si="6"/>
        <v>0</v>
      </c>
      <c r="I22" s="103">
        <f t="shared" si="6"/>
        <v>0</v>
      </c>
      <c r="J22" s="103">
        <f t="shared" si="6"/>
        <v>0</v>
      </c>
      <c r="K22" s="103">
        <f t="shared" si="6"/>
        <v>0</v>
      </c>
      <c r="L22" s="103">
        <f t="shared" si="6"/>
        <v>0</v>
      </c>
      <c r="M22" s="103">
        <f t="shared" si="6"/>
        <v>0</v>
      </c>
      <c r="N22" s="103">
        <f t="shared" si="6"/>
        <v>0</v>
      </c>
      <c r="O22" s="103">
        <f t="shared" si="6"/>
        <v>0</v>
      </c>
      <c r="P22" s="103">
        <f t="shared" si="6"/>
        <v>0</v>
      </c>
      <c r="Q22" s="103">
        <f t="shared" si="6"/>
        <v>0</v>
      </c>
    </row>
    <row r="23" spans="1:17" ht="19.5" customHeight="1" x14ac:dyDescent="0.25">
      <c r="A23" s="160"/>
      <c r="B23" s="160"/>
      <c r="C23" s="160"/>
      <c r="D23" s="85" t="s">
        <v>71</v>
      </c>
      <c r="E23" s="98">
        <f t="shared" si="1"/>
        <v>0</v>
      </c>
      <c r="F23" s="103">
        <f t="shared" si="2"/>
        <v>0</v>
      </c>
      <c r="G23" s="103">
        <f t="shared" ref="G23:Q23" si="7">G30</f>
        <v>0</v>
      </c>
      <c r="H23" s="103">
        <f t="shared" si="7"/>
        <v>0</v>
      </c>
      <c r="I23" s="103">
        <f t="shared" si="7"/>
        <v>0</v>
      </c>
      <c r="J23" s="103">
        <f t="shared" si="7"/>
        <v>0</v>
      </c>
      <c r="K23" s="103">
        <f t="shared" si="7"/>
        <v>0</v>
      </c>
      <c r="L23" s="103">
        <f t="shared" si="7"/>
        <v>0</v>
      </c>
      <c r="M23" s="103">
        <f t="shared" si="7"/>
        <v>0</v>
      </c>
      <c r="N23" s="103">
        <f t="shared" si="7"/>
        <v>0</v>
      </c>
      <c r="O23" s="103">
        <f t="shared" si="7"/>
        <v>0</v>
      </c>
      <c r="P23" s="103">
        <f t="shared" si="7"/>
        <v>0</v>
      </c>
      <c r="Q23" s="103">
        <f t="shared" si="7"/>
        <v>0</v>
      </c>
    </row>
    <row r="24" spans="1:17" ht="19.5" customHeight="1" x14ac:dyDescent="0.25">
      <c r="A24" s="161"/>
      <c r="B24" s="161"/>
      <c r="C24" s="160"/>
      <c r="D24" s="86" t="s">
        <v>72</v>
      </c>
      <c r="E24" s="104">
        <f t="shared" si="1"/>
        <v>0</v>
      </c>
      <c r="F24" s="103">
        <f t="shared" si="2"/>
        <v>0</v>
      </c>
      <c r="G24" s="103">
        <f t="shared" ref="G24:Q24" si="8">G31</f>
        <v>0</v>
      </c>
      <c r="H24" s="103">
        <f t="shared" si="8"/>
        <v>0</v>
      </c>
      <c r="I24" s="103">
        <f t="shared" si="8"/>
        <v>0</v>
      </c>
      <c r="J24" s="103">
        <f t="shared" si="8"/>
        <v>0</v>
      </c>
      <c r="K24" s="103">
        <f t="shared" si="8"/>
        <v>0</v>
      </c>
      <c r="L24" s="103">
        <f t="shared" si="8"/>
        <v>0</v>
      </c>
      <c r="M24" s="103">
        <f t="shared" si="8"/>
        <v>0</v>
      </c>
      <c r="N24" s="103">
        <f t="shared" si="8"/>
        <v>0</v>
      </c>
      <c r="O24" s="103">
        <f t="shared" si="8"/>
        <v>0</v>
      </c>
      <c r="P24" s="103">
        <f t="shared" si="8"/>
        <v>0</v>
      </c>
      <c r="Q24" s="103">
        <f t="shared" si="8"/>
        <v>0</v>
      </c>
    </row>
    <row r="25" spans="1:17" ht="21.6" customHeight="1" x14ac:dyDescent="0.25">
      <c r="A25" s="155" t="s">
        <v>3</v>
      </c>
      <c r="B25" s="140" t="s">
        <v>86</v>
      </c>
      <c r="C25" s="154" t="s">
        <v>74</v>
      </c>
      <c r="D25" s="9" t="s">
        <v>35</v>
      </c>
      <c r="E25" s="106">
        <f>E26+E27+E28+E29+E30+E31</f>
        <v>475.86959999999999</v>
      </c>
      <c r="F25" s="107">
        <f>F26+F27+F28+F29+F30+F31</f>
        <v>0</v>
      </c>
      <c r="G25" s="107">
        <f t="shared" ref="G25:P25" si="9">G26+G27+G28+G29+G30+G31</f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475.86959999999999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Q26+Q27+Q28+Q29+Q30+Q31</f>
        <v>0</v>
      </c>
    </row>
    <row r="26" spans="1:17" ht="25.5" customHeight="1" x14ac:dyDescent="0.25">
      <c r="A26" s="155"/>
      <c r="B26" s="141"/>
      <c r="C26" s="155"/>
      <c r="D26" s="57" t="s">
        <v>9</v>
      </c>
      <c r="E26" s="108">
        <f>F26+G26+H26+I26+J26+K26+L26+M26+N26+O26+P26+Q26</f>
        <v>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ht="19.95" customHeight="1" x14ac:dyDescent="0.25">
      <c r="A27" s="155"/>
      <c r="B27" s="141"/>
      <c r="C27" s="155"/>
      <c r="D27" s="66" t="s">
        <v>10</v>
      </c>
      <c r="E27" s="110">
        <f>F27+G27+H27+I27+J27+K27+L27+M27+N27+O27+P27+Q27</f>
        <v>239.2</v>
      </c>
      <c r="F27" s="109"/>
      <c r="G27" s="109"/>
      <c r="H27" s="109"/>
      <c r="I27" s="109"/>
      <c r="J27" s="109"/>
      <c r="K27" s="109">
        <v>239.2</v>
      </c>
      <c r="L27" s="109"/>
      <c r="M27" s="109"/>
      <c r="N27" s="109"/>
      <c r="O27" s="109"/>
      <c r="P27" s="109"/>
      <c r="Q27" s="109"/>
    </row>
    <row r="28" spans="1:17" ht="25.5" customHeight="1" x14ac:dyDescent="0.25">
      <c r="A28" s="155"/>
      <c r="B28" s="141"/>
      <c r="C28" s="155"/>
      <c r="D28" s="65" t="s">
        <v>11</v>
      </c>
      <c r="E28" s="111">
        <f t="shared" ref="E28:E31" si="10">F28+G28+H28+I28+J28+K28+L28+M28+N28+O28+P28+Q28</f>
        <v>236.6696</v>
      </c>
      <c r="F28" s="112"/>
      <c r="G28" s="112"/>
      <c r="H28" s="112"/>
      <c r="I28" s="112"/>
      <c r="J28" s="112"/>
      <c r="K28" s="112">
        <f>26.57777+210.09183</f>
        <v>236.6696</v>
      </c>
      <c r="L28" s="112"/>
      <c r="M28" s="112"/>
      <c r="N28" s="112"/>
      <c r="O28" s="112"/>
      <c r="P28" s="112"/>
      <c r="Q28" s="112"/>
    </row>
    <row r="29" spans="1:17" ht="46.2" customHeight="1" x14ac:dyDescent="0.25">
      <c r="A29" s="155"/>
      <c r="B29" s="141"/>
      <c r="C29" s="155"/>
      <c r="D29" s="56" t="s">
        <v>48</v>
      </c>
      <c r="E29" s="108">
        <f t="shared" si="10"/>
        <v>0</v>
      </c>
      <c r="F29" s="109"/>
      <c r="G29" s="109"/>
      <c r="H29" s="109"/>
      <c r="I29" s="109"/>
      <c r="J29" s="109"/>
      <c r="K29" s="114"/>
      <c r="L29" s="109"/>
      <c r="M29" s="109"/>
      <c r="N29" s="109"/>
      <c r="O29" s="109"/>
      <c r="P29" s="109"/>
      <c r="Q29" s="109"/>
    </row>
    <row r="30" spans="1:17" ht="17.399999999999999" customHeight="1" x14ac:dyDescent="0.25">
      <c r="A30" s="155"/>
      <c r="B30" s="141"/>
      <c r="C30" s="155"/>
      <c r="D30" s="56" t="s">
        <v>71</v>
      </c>
      <c r="E30" s="108">
        <f t="shared" si="10"/>
        <v>0</v>
      </c>
      <c r="F30" s="109"/>
      <c r="G30" s="109"/>
      <c r="H30" s="109"/>
      <c r="I30" s="109"/>
      <c r="J30" s="109"/>
      <c r="K30" s="114"/>
      <c r="L30" s="109"/>
      <c r="M30" s="109"/>
      <c r="N30" s="109"/>
      <c r="O30" s="109"/>
      <c r="P30" s="109"/>
      <c r="Q30" s="109"/>
    </row>
    <row r="31" spans="1:17" ht="19.2" customHeight="1" x14ac:dyDescent="0.25">
      <c r="A31" s="158"/>
      <c r="B31" s="142"/>
      <c r="C31" s="158"/>
      <c r="D31" s="54" t="s">
        <v>72</v>
      </c>
      <c r="E31" s="113">
        <f t="shared" si="10"/>
        <v>0</v>
      </c>
      <c r="F31" s="109"/>
      <c r="G31" s="109"/>
      <c r="H31" s="109"/>
      <c r="I31" s="109"/>
      <c r="J31" s="114"/>
      <c r="K31" s="114"/>
      <c r="L31" s="114"/>
      <c r="M31" s="114"/>
      <c r="N31" s="114"/>
      <c r="O31" s="114"/>
      <c r="P31" s="114"/>
      <c r="Q31" s="109"/>
    </row>
    <row r="32" spans="1:17" ht="19.5" customHeight="1" x14ac:dyDescent="0.25">
      <c r="A32" s="159" t="s">
        <v>6</v>
      </c>
      <c r="B32" s="159" t="s">
        <v>93</v>
      </c>
      <c r="C32" s="159" t="s">
        <v>73</v>
      </c>
      <c r="D32" s="81" t="s">
        <v>35</v>
      </c>
      <c r="E32" s="96">
        <f>E33+E34+E35+E36+E37+E38</f>
        <v>3002.0241399999995</v>
      </c>
      <c r="F32" s="121">
        <f>SUM(F33:F38)</f>
        <v>0</v>
      </c>
      <c r="G32" s="121">
        <f t="shared" ref="G32:Q32" si="11">G33+G34+G35+G36+G37+G38</f>
        <v>0</v>
      </c>
      <c r="H32" s="121">
        <f t="shared" si="11"/>
        <v>0</v>
      </c>
      <c r="I32" s="121">
        <f t="shared" si="11"/>
        <v>0</v>
      </c>
      <c r="J32" s="121">
        <f t="shared" si="11"/>
        <v>0</v>
      </c>
      <c r="K32" s="121">
        <f t="shared" si="11"/>
        <v>2325.55555</v>
      </c>
      <c r="L32" s="121">
        <f t="shared" si="11"/>
        <v>0</v>
      </c>
      <c r="M32" s="121">
        <f t="shared" si="11"/>
        <v>0</v>
      </c>
      <c r="N32" s="121">
        <f t="shared" si="11"/>
        <v>0</v>
      </c>
      <c r="O32" s="121">
        <f t="shared" si="11"/>
        <v>0</v>
      </c>
      <c r="P32" s="121">
        <f t="shared" si="11"/>
        <v>0</v>
      </c>
      <c r="Q32" s="121">
        <f t="shared" si="11"/>
        <v>676.46859000000006</v>
      </c>
    </row>
    <row r="33" spans="1:17" ht="19.5" customHeight="1" x14ac:dyDescent="0.25">
      <c r="A33" s="160"/>
      <c r="B33" s="160"/>
      <c r="C33" s="160"/>
      <c r="D33" s="82" t="s">
        <v>9</v>
      </c>
      <c r="E33" s="98">
        <f t="shared" ref="E33:E38" si="12">F33+G33+H33+I33+J33+K33+L33+M33+N33+O33+P33+Q33</f>
        <v>0</v>
      </c>
      <c r="F33" s="103">
        <f t="shared" ref="F33:Q33" si="13">F40+F47+F54</f>
        <v>0</v>
      </c>
      <c r="G33" s="103">
        <f t="shared" si="13"/>
        <v>0</v>
      </c>
      <c r="H33" s="103">
        <f t="shared" si="13"/>
        <v>0</v>
      </c>
      <c r="I33" s="103">
        <f t="shared" si="13"/>
        <v>0</v>
      </c>
      <c r="J33" s="103">
        <f t="shared" si="13"/>
        <v>0</v>
      </c>
      <c r="K33" s="103">
        <f t="shared" si="13"/>
        <v>0</v>
      </c>
      <c r="L33" s="103">
        <f t="shared" si="13"/>
        <v>0</v>
      </c>
      <c r="M33" s="103">
        <f t="shared" si="13"/>
        <v>0</v>
      </c>
      <c r="N33" s="103">
        <f t="shared" si="13"/>
        <v>0</v>
      </c>
      <c r="O33" s="103">
        <f t="shared" si="13"/>
        <v>0</v>
      </c>
      <c r="P33" s="103">
        <f t="shared" si="13"/>
        <v>0</v>
      </c>
      <c r="Q33" s="103">
        <f t="shared" si="13"/>
        <v>0</v>
      </c>
    </row>
    <row r="34" spans="1:17" ht="19.5" customHeight="1" x14ac:dyDescent="0.25">
      <c r="A34" s="160"/>
      <c r="B34" s="160"/>
      <c r="C34" s="160"/>
      <c r="D34" s="83" t="s">
        <v>10</v>
      </c>
      <c r="E34" s="100">
        <f t="shared" si="12"/>
        <v>2640.2</v>
      </c>
      <c r="F34" s="103">
        <f t="shared" ref="F34:Q34" si="14">F41+F48+F55</f>
        <v>0</v>
      </c>
      <c r="G34" s="103">
        <f t="shared" si="14"/>
        <v>0</v>
      </c>
      <c r="H34" s="103">
        <f t="shared" si="14"/>
        <v>0</v>
      </c>
      <c r="I34" s="103">
        <f t="shared" si="14"/>
        <v>0</v>
      </c>
      <c r="J34" s="103">
        <f t="shared" si="14"/>
        <v>0</v>
      </c>
      <c r="K34" s="103">
        <f t="shared" si="14"/>
        <v>2093</v>
      </c>
      <c r="L34" s="101">
        <f t="shared" si="14"/>
        <v>0</v>
      </c>
      <c r="M34" s="101">
        <f t="shared" si="14"/>
        <v>0</v>
      </c>
      <c r="N34" s="101">
        <f t="shared" si="14"/>
        <v>0</v>
      </c>
      <c r="O34" s="101">
        <f t="shared" si="14"/>
        <v>0</v>
      </c>
      <c r="P34" s="103">
        <f t="shared" si="14"/>
        <v>0</v>
      </c>
      <c r="Q34" s="103">
        <f t="shared" si="14"/>
        <v>547.20000000000005</v>
      </c>
    </row>
    <row r="35" spans="1:17" ht="19.5" customHeight="1" x14ac:dyDescent="0.25">
      <c r="A35" s="160"/>
      <c r="B35" s="160"/>
      <c r="C35" s="160"/>
      <c r="D35" s="84" t="s">
        <v>11</v>
      </c>
      <c r="E35" s="102">
        <f t="shared" si="12"/>
        <v>361.82413999999994</v>
      </c>
      <c r="F35" s="103">
        <f t="shared" ref="F35:Q35" si="15">F42+F49+F56</f>
        <v>0</v>
      </c>
      <c r="G35" s="103">
        <f t="shared" si="15"/>
        <v>0</v>
      </c>
      <c r="H35" s="103">
        <f t="shared" si="15"/>
        <v>0</v>
      </c>
      <c r="I35" s="103">
        <f t="shared" si="15"/>
        <v>0</v>
      </c>
      <c r="J35" s="103">
        <f t="shared" si="15"/>
        <v>0</v>
      </c>
      <c r="K35" s="103">
        <f t="shared" si="15"/>
        <v>232.55554999999998</v>
      </c>
      <c r="L35" s="88">
        <f t="shared" si="15"/>
        <v>0</v>
      </c>
      <c r="M35" s="88">
        <f t="shared" si="15"/>
        <v>0</v>
      </c>
      <c r="N35" s="88">
        <f t="shared" si="15"/>
        <v>0</v>
      </c>
      <c r="O35" s="88">
        <f t="shared" si="15"/>
        <v>0</v>
      </c>
      <c r="P35" s="103">
        <f t="shared" si="15"/>
        <v>0</v>
      </c>
      <c r="Q35" s="103">
        <f t="shared" si="15"/>
        <v>129.26858999999999</v>
      </c>
    </row>
    <row r="36" spans="1:17" ht="41.4" x14ac:dyDescent="0.25">
      <c r="A36" s="160"/>
      <c r="B36" s="160"/>
      <c r="C36" s="160"/>
      <c r="D36" s="85" t="s">
        <v>48</v>
      </c>
      <c r="E36" s="98">
        <f t="shared" si="12"/>
        <v>0</v>
      </c>
      <c r="F36" s="103">
        <f t="shared" ref="F36:Q36" si="16">F43+F50+F57</f>
        <v>0</v>
      </c>
      <c r="G36" s="103">
        <f t="shared" si="16"/>
        <v>0</v>
      </c>
      <c r="H36" s="103">
        <f t="shared" si="16"/>
        <v>0</v>
      </c>
      <c r="I36" s="103">
        <f t="shared" si="16"/>
        <v>0</v>
      </c>
      <c r="J36" s="103">
        <f t="shared" si="16"/>
        <v>0</v>
      </c>
      <c r="K36" s="103">
        <f t="shared" si="16"/>
        <v>0</v>
      </c>
      <c r="L36" s="103">
        <f t="shared" si="16"/>
        <v>0</v>
      </c>
      <c r="M36" s="103">
        <f t="shared" si="16"/>
        <v>0</v>
      </c>
      <c r="N36" s="103">
        <f t="shared" si="16"/>
        <v>0</v>
      </c>
      <c r="O36" s="103">
        <f t="shared" si="16"/>
        <v>0</v>
      </c>
      <c r="P36" s="103">
        <f t="shared" si="16"/>
        <v>0</v>
      </c>
      <c r="Q36" s="103">
        <f t="shared" si="16"/>
        <v>0</v>
      </c>
    </row>
    <row r="37" spans="1:17" ht="19.5" customHeight="1" x14ac:dyDescent="0.25">
      <c r="A37" s="160"/>
      <c r="B37" s="160"/>
      <c r="C37" s="160"/>
      <c r="D37" s="85" t="s">
        <v>71</v>
      </c>
      <c r="E37" s="98">
        <f t="shared" si="12"/>
        <v>0</v>
      </c>
      <c r="F37" s="103">
        <f t="shared" ref="F37:Q37" si="17">F44+F51+F58</f>
        <v>0</v>
      </c>
      <c r="G37" s="103">
        <f t="shared" si="17"/>
        <v>0</v>
      </c>
      <c r="H37" s="103">
        <f t="shared" si="17"/>
        <v>0</v>
      </c>
      <c r="I37" s="103">
        <f t="shared" si="17"/>
        <v>0</v>
      </c>
      <c r="J37" s="103">
        <f t="shared" si="17"/>
        <v>0</v>
      </c>
      <c r="K37" s="103">
        <f t="shared" si="17"/>
        <v>0</v>
      </c>
      <c r="L37" s="103">
        <f t="shared" si="17"/>
        <v>0</v>
      </c>
      <c r="M37" s="103">
        <f t="shared" si="17"/>
        <v>0</v>
      </c>
      <c r="N37" s="103">
        <f t="shared" si="17"/>
        <v>0</v>
      </c>
      <c r="O37" s="103">
        <f t="shared" si="17"/>
        <v>0</v>
      </c>
      <c r="P37" s="103">
        <f t="shared" si="17"/>
        <v>0</v>
      </c>
      <c r="Q37" s="103">
        <f t="shared" si="17"/>
        <v>0</v>
      </c>
    </row>
    <row r="38" spans="1:17" ht="19.5" customHeight="1" x14ac:dyDescent="0.25">
      <c r="A38" s="161"/>
      <c r="B38" s="161"/>
      <c r="C38" s="160"/>
      <c r="D38" s="86" t="s">
        <v>72</v>
      </c>
      <c r="E38" s="104">
        <f t="shared" si="12"/>
        <v>0</v>
      </c>
      <c r="F38" s="103">
        <f t="shared" ref="F38:Q38" si="18">F45+F52+F59</f>
        <v>0</v>
      </c>
      <c r="G38" s="103">
        <f t="shared" si="18"/>
        <v>0</v>
      </c>
      <c r="H38" s="103">
        <f t="shared" si="18"/>
        <v>0</v>
      </c>
      <c r="I38" s="103">
        <f t="shared" si="18"/>
        <v>0</v>
      </c>
      <c r="J38" s="103">
        <f t="shared" si="18"/>
        <v>0</v>
      </c>
      <c r="K38" s="103">
        <f t="shared" si="18"/>
        <v>0</v>
      </c>
      <c r="L38" s="103">
        <f t="shared" si="18"/>
        <v>0</v>
      </c>
      <c r="M38" s="103">
        <f t="shared" si="18"/>
        <v>0</v>
      </c>
      <c r="N38" s="103">
        <f t="shared" si="18"/>
        <v>0</v>
      </c>
      <c r="O38" s="103">
        <f t="shared" si="18"/>
        <v>0</v>
      </c>
      <c r="P38" s="103">
        <f t="shared" si="18"/>
        <v>0</v>
      </c>
      <c r="Q38" s="103">
        <f t="shared" si="18"/>
        <v>0</v>
      </c>
    </row>
    <row r="39" spans="1:17" ht="24" customHeight="1" x14ac:dyDescent="0.25">
      <c r="A39" s="139" t="s">
        <v>7</v>
      </c>
      <c r="B39" s="140" t="s">
        <v>64</v>
      </c>
      <c r="C39" s="154" t="s">
        <v>74</v>
      </c>
      <c r="D39" s="9" t="s">
        <v>35</v>
      </c>
      <c r="E39" s="122">
        <f>E40+E41+E42+E43+E44+E45</f>
        <v>314.44443999999999</v>
      </c>
      <c r="F39" s="115">
        <f t="shared" ref="F39:Q39" si="19">F40+F41+F42+F45</f>
        <v>0</v>
      </c>
      <c r="G39" s="115">
        <f t="shared" si="19"/>
        <v>0</v>
      </c>
      <c r="H39" s="115">
        <f t="shared" si="19"/>
        <v>0</v>
      </c>
      <c r="I39" s="115">
        <f t="shared" si="19"/>
        <v>0</v>
      </c>
      <c r="J39" s="115">
        <f t="shared" si="19"/>
        <v>0</v>
      </c>
      <c r="K39" s="115">
        <f t="shared" si="19"/>
        <v>314.44443999999999</v>
      </c>
      <c r="L39" s="115">
        <f t="shared" si="19"/>
        <v>0</v>
      </c>
      <c r="M39" s="115">
        <f t="shared" si="19"/>
        <v>0</v>
      </c>
      <c r="N39" s="115">
        <f t="shared" si="19"/>
        <v>0</v>
      </c>
      <c r="O39" s="115">
        <f t="shared" si="19"/>
        <v>0</v>
      </c>
      <c r="P39" s="115">
        <f t="shared" si="19"/>
        <v>0</v>
      </c>
      <c r="Q39" s="115">
        <f t="shared" si="19"/>
        <v>0</v>
      </c>
    </row>
    <row r="40" spans="1:17" ht="24" customHeight="1" x14ac:dyDescent="0.25">
      <c r="A40" s="139"/>
      <c r="B40" s="141"/>
      <c r="C40" s="155"/>
      <c r="D40" s="57" t="s">
        <v>9</v>
      </c>
      <c r="E40" s="123">
        <f>F40+G40+H40+I40+J40+K40+L40+M40+N40+O40+P40+Q40</f>
        <v>0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  <row r="41" spans="1:17" ht="24" customHeight="1" x14ac:dyDescent="0.25">
      <c r="A41" s="139"/>
      <c r="B41" s="141"/>
      <c r="C41" s="155"/>
      <c r="D41" s="66" t="s">
        <v>10</v>
      </c>
      <c r="E41" s="125">
        <f>SUM(F41:Q41)</f>
        <v>283</v>
      </c>
      <c r="F41" s="124"/>
      <c r="G41" s="124"/>
      <c r="H41" s="124"/>
      <c r="I41" s="125"/>
      <c r="J41" s="124"/>
      <c r="K41" s="117">
        <v>283</v>
      </c>
      <c r="L41" s="117"/>
      <c r="M41" s="117"/>
      <c r="N41" s="117"/>
      <c r="O41" s="117"/>
      <c r="P41" s="117"/>
      <c r="Q41" s="117"/>
    </row>
    <row r="42" spans="1:17" ht="24" customHeight="1" x14ac:dyDescent="0.25">
      <c r="A42" s="139"/>
      <c r="B42" s="141"/>
      <c r="C42" s="155"/>
      <c r="D42" s="53" t="s">
        <v>11</v>
      </c>
      <c r="E42" s="126">
        <f>SUM(F42:Q42)</f>
        <v>31.44444</v>
      </c>
      <c r="F42" s="112"/>
      <c r="G42" s="112"/>
      <c r="H42" s="112"/>
      <c r="I42" s="112"/>
      <c r="J42" s="112"/>
      <c r="K42" s="112">
        <v>31.44444</v>
      </c>
      <c r="L42" s="132"/>
      <c r="M42" s="132"/>
      <c r="N42" s="132"/>
      <c r="O42" s="132"/>
      <c r="P42" s="112"/>
      <c r="Q42" s="112"/>
    </row>
    <row r="43" spans="1:17" ht="43.2" customHeight="1" x14ac:dyDescent="0.25">
      <c r="A43" s="139"/>
      <c r="B43" s="141"/>
      <c r="C43" s="155"/>
      <c r="D43" s="56" t="s">
        <v>48</v>
      </c>
      <c r="E43" s="123">
        <f>F43+G43+H43+I43+J43+K43+L43+M43+N43+O43+P43+Q43</f>
        <v>0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</row>
    <row r="44" spans="1:17" ht="17.399999999999999" customHeight="1" x14ac:dyDescent="0.25">
      <c r="A44" s="139"/>
      <c r="B44" s="141"/>
      <c r="C44" s="155"/>
      <c r="D44" s="56" t="s">
        <v>71</v>
      </c>
      <c r="E44" s="119">
        <f>F44+G44+H44+I44+J44+K44+L44+M44+N44+O44+P44+Q44</f>
        <v>0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</row>
    <row r="45" spans="1:17" ht="22.2" customHeight="1" x14ac:dyDescent="0.25">
      <c r="A45" s="139"/>
      <c r="B45" s="142"/>
      <c r="C45" s="158"/>
      <c r="D45" s="54" t="s">
        <v>72</v>
      </c>
      <c r="E45" s="113">
        <f>F45+G45+H45+I45+J45+K45+L45+M45+N45+O45+P45+Q45</f>
        <v>0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25.95" customHeight="1" x14ac:dyDescent="0.25">
      <c r="A46" s="139" t="s">
        <v>8</v>
      </c>
      <c r="B46" s="140" t="s">
        <v>65</v>
      </c>
      <c r="C46" s="154" t="s">
        <v>74</v>
      </c>
      <c r="D46" s="9" t="s">
        <v>35</v>
      </c>
      <c r="E46" s="118">
        <f>E47+E48+E49+E50+E51+E52</f>
        <v>2537.5796999999998</v>
      </c>
      <c r="F46" s="115">
        <f t="shared" ref="F46:Q46" si="20">F47+F48+F49+F52</f>
        <v>0</v>
      </c>
      <c r="G46" s="115">
        <f t="shared" si="20"/>
        <v>0</v>
      </c>
      <c r="H46" s="115">
        <f t="shared" si="20"/>
        <v>0</v>
      </c>
      <c r="I46" s="115">
        <f t="shared" si="20"/>
        <v>0</v>
      </c>
      <c r="J46" s="115">
        <f t="shared" si="20"/>
        <v>0</v>
      </c>
      <c r="K46" s="115">
        <f t="shared" si="20"/>
        <v>1861.1111100000001</v>
      </c>
      <c r="L46" s="115">
        <f t="shared" si="20"/>
        <v>0</v>
      </c>
      <c r="M46" s="115">
        <f t="shared" si="20"/>
        <v>0</v>
      </c>
      <c r="N46" s="115">
        <f t="shared" si="20"/>
        <v>0</v>
      </c>
      <c r="O46" s="115">
        <f t="shared" si="20"/>
        <v>0</v>
      </c>
      <c r="P46" s="115">
        <f t="shared" si="20"/>
        <v>0</v>
      </c>
      <c r="Q46" s="115">
        <f t="shared" si="20"/>
        <v>676.46859000000006</v>
      </c>
    </row>
    <row r="47" spans="1:17" ht="24" customHeight="1" x14ac:dyDescent="0.25">
      <c r="A47" s="139"/>
      <c r="B47" s="141"/>
      <c r="C47" s="155"/>
      <c r="D47" s="57" t="s">
        <v>9</v>
      </c>
      <c r="E47" s="119">
        <f t="shared" ref="E47:E52" si="21">F47+G47+H47+I47+J47+K47+L47+M47+N47+O47+P47+Q47</f>
        <v>0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7" ht="22.95" customHeight="1" x14ac:dyDescent="0.25">
      <c r="A48" s="139"/>
      <c r="B48" s="141"/>
      <c r="C48" s="155"/>
      <c r="D48" s="66" t="s">
        <v>10</v>
      </c>
      <c r="E48" s="110">
        <f t="shared" si="21"/>
        <v>2222.1999999999998</v>
      </c>
      <c r="F48" s="117"/>
      <c r="G48" s="117"/>
      <c r="H48" s="117"/>
      <c r="I48" s="117"/>
      <c r="J48" s="117"/>
      <c r="K48" s="117">
        <v>1675</v>
      </c>
      <c r="L48" s="133"/>
      <c r="M48" s="133"/>
      <c r="N48" s="133"/>
      <c r="O48" s="133"/>
      <c r="P48" s="117"/>
      <c r="Q48" s="117">
        <v>547.20000000000005</v>
      </c>
    </row>
    <row r="49" spans="1:17" ht="24" customHeight="1" x14ac:dyDescent="0.25">
      <c r="A49" s="139"/>
      <c r="B49" s="141"/>
      <c r="C49" s="155"/>
      <c r="D49" s="53" t="s">
        <v>11</v>
      </c>
      <c r="E49" s="134">
        <f t="shared" si="21"/>
        <v>315.37969999999996</v>
      </c>
      <c r="F49" s="112"/>
      <c r="G49" s="112"/>
      <c r="H49" s="112"/>
      <c r="I49" s="112"/>
      <c r="J49" s="112"/>
      <c r="K49" s="112">
        <v>186.11111</v>
      </c>
      <c r="L49" s="132"/>
      <c r="M49" s="132"/>
      <c r="N49" s="132"/>
      <c r="O49" s="132"/>
      <c r="P49" s="112"/>
      <c r="Q49" s="112">
        <v>129.26858999999999</v>
      </c>
    </row>
    <row r="50" spans="1:17" ht="41.4" x14ac:dyDescent="0.25">
      <c r="A50" s="139"/>
      <c r="B50" s="141"/>
      <c r="C50" s="155"/>
      <c r="D50" s="56" t="s">
        <v>48</v>
      </c>
      <c r="E50" s="119">
        <f t="shared" si="21"/>
        <v>0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</row>
    <row r="51" spans="1:17" ht="16.2" customHeight="1" x14ac:dyDescent="0.25">
      <c r="A51" s="139"/>
      <c r="B51" s="141"/>
      <c r="C51" s="155"/>
      <c r="D51" s="56" t="s">
        <v>71</v>
      </c>
      <c r="E51" s="119">
        <f t="shared" si="21"/>
        <v>0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</row>
    <row r="52" spans="1:17" ht="19.2" customHeight="1" x14ac:dyDescent="0.25">
      <c r="A52" s="139"/>
      <c r="B52" s="142"/>
      <c r="C52" s="158"/>
      <c r="D52" s="54" t="s">
        <v>72</v>
      </c>
      <c r="E52" s="113">
        <f t="shared" si="21"/>
        <v>0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ht="19.95" customHeight="1" x14ac:dyDescent="0.25">
      <c r="A53" s="154" t="s">
        <v>66</v>
      </c>
      <c r="B53" s="140" t="s">
        <v>69</v>
      </c>
      <c r="C53" s="154" t="s">
        <v>74</v>
      </c>
      <c r="D53" s="9" t="s">
        <v>35</v>
      </c>
      <c r="E53" s="118">
        <f>E54+E55+E56++E57+E58+E59</f>
        <v>150</v>
      </c>
      <c r="F53" s="115">
        <f t="shared" ref="F53:Q53" si="22">F54+F55+F56+F59</f>
        <v>0</v>
      </c>
      <c r="G53" s="115">
        <f t="shared" si="22"/>
        <v>0</v>
      </c>
      <c r="H53" s="115">
        <f t="shared" si="22"/>
        <v>0</v>
      </c>
      <c r="I53" s="115">
        <f t="shared" si="22"/>
        <v>0</v>
      </c>
      <c r="J53" s="115">
        <f t="shared" si="22"/>
        <v>0</v>
      </c>
      <c r="K53" s="115">
        <f t="shared" si="22"/>
        <v>150</v>
      </c>
      <c r="L53" s="115">
        <f t="shared" si="22"/>
        <v>0</v>
      </c>
      <c r="M53" s="115">
        <f t="shared" si="22"/>
        <v>0</v>
      </c>
      <c r="N53" s="115">
        <f t="shared" si="22"/>
        <v>0</v>
      </c>
      <c r="O53" s="115">
        <f t="shared" si="22"/>
        <v>0</v>
      </c>
      <c r="P53" s="115">
        <f t="shared" si="22"/>
        <v>0</v>
      </c>
      <c r="Q53" s="115">
        <f t="shared" si="22"/>
        <v>0</v>
      </c>
    </row>
    <row r="54" spans="1:17" ht="18.600000000000001" customHeight="1" x14ac:dyDescent="0.25">
      <c r="A54" s="155"/>
      <c r="B54" s="141"/>
      <c r="C54" s="155"/>
      <c r="D54" s="57" t="s">
        <v>9</v>
      </c>
      <c r="E54" s="119">
        <f t="shared" ref="E54:E59" si="23">F54+G54+H54+I54+J54+K54+L54+M54+N54+O54+P54+Q54</f>
        <v>0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</row>
    <row r="55" spans="1:17" ht="21" customHeight="1" x14ac:dyDescent="0.25">
      <c r="A55" s="155"/>
      <c r="B55" s="141"/>
      <c r="C55" s="155"/>
      <c r="D55" s="66" t="s">
        <v>10</v>
      </c>
      <c r="E55" s="110">
        <f t="shared" si="23"/>
        <v>135</v>
      </c>
      <c r="F55" s="117"/>
      <c r="G55" s="117"/>
      <c r="H55" s="117"/>
      <c r="I55" s="117"/>
      <c r="J55" s="117"/>
      <c r="K55" s="117">
        <v>135</v>
      </c>
      <c r="L55" s="133"/>
      <c r="M55" s="133"/>
      <c r="N55" s="133"/>
      <c r="O55" s="133"/>
      <c r="P55" s="133"/>
      <c r="Q55" s="117"/>
    </row>
    <row r="56" spans="1:17" ht="19.95" customHeight="1" x14ac:dyDescent="0.25">
      <c r="A56" s="155"/>
      <c r="B56" s="141"/>
      <c r="C56" s="155"/>
      <c r="D56" s="53" t="s">
        <v>11</v>
      </c>
      <c r="E56" s="111">
        <f t="shared" si="23"/>
        <v>15</v>
      </c>
      <c r="F56" s="112"/>
      <c r="G56" s="112"/>
      <c r="H56" s="112"/>
      <c r="I56" s="112"/>
      <c r="J56" s="112"/>
      <c r="K56" s="112">
        <v>15</v>
      </c>
      <c r="L56" s="132"/>
      <c r="M56" s="132"/>
      <c r="N56" s="132"/>
      <c r="O56" s="132"/>
      <c r="P56" s="132"/>
      <c r="Q56" s="112"/>
    </row>
    <row r="57" spans="1:17" ht="44.4" customHeight="1" x14ac:dyDescent="0.25">
      <c r="A57" s="155"/>
      <c r="B57" s="141"/>
      <c r="C57" s="155"/>
      <c r="D57" s="56" t="s">
        <v>48</v>
      </c>
      <c r="E57" s="119">
        <f t="shared" si="23"/>
        <v>0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1:17" ht="16.2" customHeight="1" x14ac:dyDescent="0.25">
      <c r="A58" s="155"/>
      <c r="B58" s="141"/>
      <c r="C58" s="155"/>
      <c r="D58" s="56" t="s">
        <v>71</v>
      </c>
      <c r="E58" s="119">
        <f t="shared" si="23"/>
        <v>0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</row>
    <row r="59" spans="1:17" ht="18" customHeight="1" x14ac:dyDescent="0.25">
      <c r="A59" s="158"/>
      <c r="B59" s="142"/>
      <c r="C59" s="158"/>
      <c r="D59" s="54" t="s">
        <v>72</v>
      </c>
      <c r="E59" s="113">
        <f t="shared" si="23"/>
        <v>0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1:17" ht="21.75" customHeight="1" x14ac:dyDescent="0.25">
      <c r="A60" s="159" t="s">
        <v>81</v>
      </c>
      <c r="B60" s="159" t="s">
        <v>94</v>
      </c>
      <c r="C60" s="159" t="s">
        <v>73</v>
      </c>
      <c r="D60" s="81" t="s">
        <v>35</v>
      </c>
      <c r="E60" s="96">
        <f t="shared" ref="E60:Q60" si="24">E61+E62+E63+E64+E65+E66</f>
        <v>461.483</v>
      </c>
      <c r="F60" s="97">
        <f t="shared" si="24"/>
        <v>0</v>
      </c>
      <c r="G60" s="97">
        <f t="shared" si="24"/>
        <v>0</v>
      </c>
      <c r="H60" s="97">
        <f t="shared" si="24"/>
        <v>0</v>
      </c>
      <c r="I60" s="97">
        <f t="shared" si="24"/>
        <v>0</v>
      </c>
      <c r="J60" s="97">
        <f t="shared" si="24"/>
        <v>0</v>
      </c>
      <c r="K60" s="97">
        <f t="shared" si="24"/>
        <v>0</v>
      </c>
      <c r="L60" s="97">
        <f t="shared" si="24"/>
        <v>280</v>
      </c>
      <c r="M60" s="97">
        <f t="shared" si="24"/>
        <v>0</v>
      </c>
      <c r="N60" s="97">
        <f t="shared" si="24"/>
        <v>85</v>
      </c>
      <c r="O60" s="97">
        <f t="shared" si="24"/>
        <v>0</v>
      </c>
      <c r="P60" s="97">
        <f t="shared" si="24"/>
        <v>78.483000000000004</v>
      </c>
      <c r="Q60" s="97">
        <f t="shared" si="24"/>
        <v>18</v>
      </c>
    </row>
    <row r="61" spans="1:17" ht="21.75" customHeight="1" x14ac:dyDescent="0.25">
      <c r="A61" s="160"/>
      <c r="B61" s="160"/>
      <c r="C61" s="160"/>
      <c r="D61" s="82" t="s">
        <v>9</v>
      </c>
      <c r="E61" s="98">
        <f>F61+G61+H61+I61+J61+K61+L61+M61+N61+O61+P61+Q61</f>
        <v>0</v>
      </c>
      <c r="F61" s="99">
        <f t="shared" ref="F61:Q61" si="25">F68+F75</f>
        <v>0</v>
      </c>
      <c r="G61" s="99">
        <f t="shared" si="25"/>
        <v>0</v>
      </c>
      <c r="H61" s="99">
        <f t="shared" si="25"/>
        <v>0</v>
      </c>
      <c r="I61" s="99">
        <f t="shared" si="25"/>
        <v>0</v>
      </c>
      <c r="J61" s="99">
        <f t="shared" si="25"/>
        <v>0</v>
      </c>
      <c r="K61" s="99">
        <f t="shared" si="25"/>
        <v>0</v>
      </c>
      <c r="L61" s="99">
        <f t="shared" si="25"/>
        <v>0</v>
      </c>
      <c r="M61" s="99">
        <f t="shared" si="25"/>
        <v>0</v>
      </c>
      <c r="N61" s="99">
        <f t="shared" si="25"/>
        <v>0</v>
      </c>
      <c r="O61" s="99">
        <f t="shared" si="25"/>
        <v>0</v>
      </c>
      <c r="P61" s="99">
        <f t="shared" si="25"/>
        <v>0</v>
      </c>
      <c r="Q61" s="99">
        <f t="shared" si="25"/>
        <v>0</v>
      </c>
    </row>
    <row r="62" spans="1:17" ht="21.75" customHeight="1" x14ac:dyDescent="0.25">
      <c r="A62" s="160"/>
      <c r="B62" s="160"/>
      <c r="C62" s="160"/>
      <c r="D62" s="83" t="s">
        <v>10</v>
      </c>
      <c r="E62" s="100">
        <f>F62+G62+H62+I62+J62+K62+L62+M62+N62+O62+P62+Q62</f>
        <v>0</v>
      </c>
      <c r="F62" s="101">
        <f t="shared" ref="F62:Q62" si="26">F69+F76</f>
        <v>0</v>
      </c>
      <c r="G62" s="101">
        <f t="shared" si="26"/>
        <v>0</v>
      </c>
      <c r="H62" s="101">
        <f t="shared" si="26"/>
        <v>0</v>
      </c>
      <c r="I62" s="101">
        <f t="shared" si="26"/>
        <v>0</v>
      </c>
      <c r="J62" s="101">
        <f t="shared" si="26"/>
        <v>0</v>
      </c>
      <c r="K62" s="101">
        <f t="shared" si="26"/>
        <v>0</v>
      </c>
      <c r="L62" s="101">
        <f t="shared" si="26"/>
        <v>0</v>
      </c>
      <c r="M62" s="101">
        <f t="shared" si="26"/>
        <v>0</v>
      </c>
      <c r="N62" s="101">
        <f t="shared" si="26"/>
        <v>0</v>
      </c>
      <c r="O62" s="101">
        <f>O69+O76</f>
        <v>0</v>
      </c>
      <c r="P62" s="101">
        <f t="shared" si="26"/>
        <v>0</v>
      </c>
      <c r="Q62" s="101">
        <f t="shared" si="26"/>
        <v>0</v>
      </c>
    </row>
    <row r="63" spans="1:17" ht="21.75" customHeight="1" x14ac:dyDescent="0.25">
      <c r="A63" s="160"/>
      <c r="B63" s="160"/>
      <c r="C63" s="160"/>
      <c r="D63" s="84" t="s">
        <v>11</v>
      </c>
      <c r="E63" s="102">
        <f>F63+G63+H63+I63+J63+K63+L63+M63+N63+O63+P63+Q63</f>
        <v>461.483</v>
      </c>
      <c r="F63" s="88">
        <f t="shared" ref="F63:Q63" si="27">F70+F77</f>
        <v>0</v>
      </c>
      <c r="G63" s="88">
        <f t="shared" si="27"/>
        <v>0</v>
      </c>
      <c r="H63" s="88">
        <f t="shared" si="27"/>
        <v>0</v>
      </c>
      <c r="I63" s="88">
        <f t="shared" si="27"/>
        <v>0</v>
      </c>
      <c r="J63" s="88">
        <f t="shared" si="27"/>
        <v>0</v>
      </c>
      <c r="K63" s="88">
        <f t="shared" si="27"/>
        <v>0</v>
      </c>
      <c r="L63" s="88">
        <f t="shared" si="27"/>
        <v>280</v>
      </c>
      <c r="M63" s="88">
        <f t="shared" si="27"/>
        <v>0</v>
      </c>
      <c r="N63" s="88">
        <f t="shared" si="27"/>
        <v>85</v>
      </c>
      <c r="O63" s="88">
        <f t="shared" si="27"/>
        <v>0</v>
      </c>
      <c r="P63" s="88">
        <f t="shared" si="27"/>
        <v>78.483000000000004</v>
      </c>
      <c r="Q63" s="88">
        <f t="shared" si="27"/>
        <v>18</v>
      </c>
    </row>
    <row r="64" spans="1:17" ht="46.2" customHeight="1" x14ac:dyDescent="0.25">
      <c r="A64" s="160"/>
      <c r="B64" s="169"/>
      <c r="C64" s="160"/>
      <c r="D64" s="85" t="s">
        <v>48</v>
      </c>
      <c r="E64" s="98">
        <f t="shared" ref="E64:E66" si="28">F64+G64+H64+I64+J64+K64+L64+M64+N64+O64+P64+Q64</f>
        <v>0</v>
      </c>
      <c r="F64" s="103">
        <f t="shared" ref="F64:Q64" si="29">F71+F78</f>
        <v>0</v>
      </c>
      <c r="G64" s="103">
        <f t="shared" si="29"/>
        <v>0</v>
      </c>
      <c r="H64" s="103">
        <f t="shared" si="29"/>
        <v>0</v>
      </c>
      <c r="I64" s="103">
        <f t="shared" si="29"/>
        <v>0</v>
      </c>
      <c r="J64" s="103">
        <f t="shared" si="29"/>
        <v>0</v>
      </c>
      <c r="K64" s="103">
        <f t="shared" si="29"/>
        <v>0</v>
      </c>
      <c r="L64" s="103">
        <f t="shared" si="29"/>
        <v>0</v>
      </c>
      <c r="M64" s="103">
        <f t="shared" si="29"/>
        <v>0</v>
      </c>
      <c r="N64" s="103">
        <f t="shared" si="29"/>
        <v>0</v>
      </c>
      <c r="O64" s="103">
        <f t="shared" si="29"/>
        <v>0</v>
      </c>
      <c r="P64" s="103">
        <f t="shared" si="29"/>
        <v>0</v>
      </c>
      <c r="Q64" s="103">
        <f t="shared" si="29"/>
        <v>0</v>
      </c>
    </row>
    <row r="65" spans="1:17" ht="19.95" customHeight="1" x14ac:dyDescent="0.25">
      <c r="A65" s="160"/>
      <c r="B65" s="169"/>
      <c r="C65" s="160"/>
      <c r="D65" s="85" t="s">
        <v>71</v>
      </c>
      <c r="E65" s="98">
        <f t="shared" si="28"/>
        <v>0</v>
      </c>
      <c r="F65" s="103">
        <f t="shared" ref="F65:Q65" si="30">F72+F79</f>
        <v>0</v>
      </c>
      <c r="G65" s="103">
        <f t="shared" si="30"/>
        <v>0</v>
      </c>
      <c r="H65" s="103">
        <f t="shared" si="30"/>
        <v>0</v>
      </c>
      <c r="I65" s="103">
        <f t="shared" si="30"/>
        <v>0</v>
      </c>
      <c r="J65" s="103">
        <f t="shared" si="30"/>
        <v>0</v>
      </c>
      <c r="K65" s="103">
        <f t="shared" si="30"/>
        <v>0</v>
      </c>
      <c r="L65" s="103">
        <f t="shared" si="30"/>
        <v>0</v>
      </c>
      <c r="M65" s="103">
        <f t="shared" si="30"/>
        <v>0</v>
      </c>
      <c r="N65" s="103">
        <f t="shared" si="30"/>
        <v>0</v>
      </c>
      <c r="O65" s="103">
        <f t="shared" si="30"/>
        <v>0</v>
      </c>
      <c r="P65" s="103">
        <f t="shared" si="30"/>
        <v>0</v>
      </c>
      <c r="Q65" s="103">
        <f t="shared" si="30"/>
        <v>0</v>
      </c>
    </row>
    <row r="66" spans="1:17" ht="21.6" customHeight="1" x14ac:dyDescent="0.25">
      <c r="A66" s="161"/>
      <c r="B66" s="170"/>
      <c r="C66" s="160"/>
      <c r="D66" s="86" t="s">
        <v>72</v>
      </c>
      <c r="E66" s="104">
        <f t="shared" si="28"/>
        <v>0</v>
      </c>
      <c r="F66" s="105">
        <f t="shared" ref="F66:Q66" si="31">F73+F80</f>
        <v>0</v>
      </c>
      <c r="G66" s="105">
        <f t="shared" si="31"/>
        <v>0</v>
      </c>
      <c r="H66" s="105">
        <f t="shared" si="31"/>
        <v>0</v>
      </c>
      <c r="I66" s="105">
        <f t="shared" si="31"/>
        <v>0</v>
      </c>
      <c r="J66" s="105">
        <f t="shared" si="31"/>
        <v>0</v>
      </c>
      <c r="K66" s="105">
        <f t="shared" si="31"/>
        <v>0</v>
      </c>
      <c r="L66" s="105">
        <f t="shared" si="31"/>
        <v>0</v>
      </c>
      <c r="M66" s="105">
        <f t="shared" si="31"/>
        <v>0</v>
      </c>
      <c r="N66" s="105">
        <f t="shared" si="31"/>
        <v>0</v>
      </c>
      <c r="O66" s="105">
        <f t="shared" si="31"/>
        <v>0</v>
      </c>
      <c r="P66" s="105">
        <f t="shared" si="31"/>
        <v>0</v>
      </c>
      <c r="Q66" s="105">
        <f t="shared" si="31"/>
        <v>0</v>
      </c>
    </row>
    <row r="67" spans="1:17" ht="21.6" customHeight="1" x14ac:dyDescent="0.25">
      <c r="A67" s="155" t="s">
        <v>82</v>
      </c>
      <c r="B67" s="140" t="s">
        <v>62</v>
      </c>
      <c r="C67" s="154" t="s">
        <v>70</v>
      </c>
      <c r="D67" s="9" t="s">
        <v>35</v>
      </c>
      <c r="E67" s="106">
        <f>E68+E69+E70+E71+E72+E73</f>
        <v>280</v>
      </c>
      <c r="F67" s="107">
        <f>F68+F69+F70+F71+F72+F73</f>
        <v>0</v>
      </c>
      <c r="G67" s="107">
        <f t="shared" ref="G67:P67" si="32">G68+G69+G70+G71+G72+G73</f>
        <v>0</v>
      </c>
      <c r="H67" s="107">
        <f t="shared" si="32"/>
        <v>0</v>
      </c>
      <c r="I67" s="107">
        <f t="shared" si="32"/>
        <v>0</v>
      </c>
      <c r="J67" s="107">
        <f t="shared" si="32"/>
        <v>0</v>
      </c>
      <c r="K67" s="107">
        <f t="shared" si="32"/>
        <v>0</v>
      </c>
      <c r="L67" s="107">
        <f t="shared" si="32"/>
        <v>280</v>
      </c>
      <c r="M67" s="107">
        <f t="shared" si="32"/>
        <v>0</v>
      </c>
      <c r="N67" s="107">
        <f t="shared" si="32"/>
        <v>0</v>
      </c>
      <c r="O67" s="107">
        <f t="shared" si="32"/>
        <v>0</v>
      </c>
      <c r="P67" s="107">
        <f t="shared" si="32"/>
        <v>0</v>
      </c>
      <c r="Q67" s="107">
        <f>Q68+Q69+Q70+Q71+Q72+Q73</f>
        <v>0</v>
      </c>
    </row>
    <row r="68" spans="1:17" ht="25.5" customHeight="1" x14ac:dyDescent="0.25">
      <c r="A68" s="155"/>
      <c r="B68" s="141"/>
      <c r="C68" s="155"/>
      <c r="D68" s="57" t="s">
        <v>9</v>
      </c>
      <c r="E68" s="108">
        <f>F68+G68+H68+I68+J68+K68+L68+M68+N68+O68+P68+Q68</f>
        <v>0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ht="19.95" customHeight="1" x14ac:dyDescent="0.25">
      <c r="A69" s="155"/>
      <c r="B69" s="141"/>
      <c r="C69" s="155"/>
      <c r="D69" s="66" t="s">
        <v>10</v>
      </c>
      <c r="E69" s="110">
        <f>F69+G69+H69+I69+J69+K69+L69+M69+N69+O69+P69+Q69</f>
        <v>0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ht="25.5" customHeight="1" x14ac:dyDescent="0.25">
      <c r="A70" s="155"/>
      <c r="B70" s="141"/>
      <c r="C70" s="155"/>
      <c r="D70" s="65" t="s">
        <v>11</v>
      </c>
      <c r="E70" s="111">
        <f t="shared" ref="E70:E73" si="33">F70+G70+H70+I70+J70+K70+L70+M70+N70+O70+P70+Q70</f>
        <v>280</v>
      </c>
      <c r="F70" s="112"/>
      <c r="G70" s="112"/>
      <c r="H70" s="112"/>
      <c r="I70" s="112"/>
      <c r="J70" s="112"/>
      <c r="K70" s="132"/>
      <c r="L70" s="112">
        <v>280</v>
      </c>
      <c r="M70" s="112"/>
      <c r="N70" s="112"/>
      <c r="O70" s="112"/>
      <c r="P70" s="112"/>
      <c r="Q70" s="112"/>
    </row>
    <row r="71" spans="1:17" ht="46.2" customHeight="1" x14ac:dyDescent="0.25">
      <c r="A71" s="155"/>
      <c r="B71" s="141"/>
      <c r="C71" s="155"/>
      <c r="D71" s="56" t="s">
        <v>48</v>
      </c>
      <c r="E71" s="108">
        <f t="shared" si="33"/>
        <v>0</v>
      </c>
      <c r="F71" s="109"/>
      <c r="G71" s="109"/>
      <c r="H71" s="109"/>
      <c r="I71" s="109"/>
      <c r="J71" s="109"/>
      <c r="K71" s="114"/>
      <c r="L71" s="109"/>
      <c r="M71" s="109"/>
      <c r="N71" s="109"/>
      <c r="O71" s="109"/>
      <c r="P71" s="109"/>
      <c r="Q71" s="109"/>
    </row>
    <row r="72" spans="1:17" ht="17.399999999999999" customHeight="1" x14ac:dyDescent="0.25">
      <c r="A72" s="155"/>
      <c r="B72" s="141"/>
      <c r="C72" s="155"/>
      <c r="D72" s="56" t="s">
        <v>71</v>
      </c>
      <c r="E72" s="108">
        <f t="shared" si="33"/>
        <v>0</v>
      </c>
      <c r="F72" s="109"/>
      <c r="G72" s="109"/>
      <c r="H72" s="109"/>
      <c r="I72" s="109"/>
      <c r="J72" s="109"/>
      <c r="K72" s="114"/>
      <c r="L72" s="109"/>
      <c r="M72" s="109"/>
      <c r="N72" s="109"/>
      <c r="O72" s="109"/>
      <c r="P72" s="109"/>
      <c r="Q72" s="109"/>
    </row>
    <row r="73" spans="1:17" ht="18" customHeight="1" x14ac:dyDescent="0.25">
      <c r="A73" s="158"/>
      <c r="B73" s="142"/>
      <c r="C73" s="158"/>
      <c r="D73" s="54" t="s">
        <v>72</v>
      </c>
      <c r="E73" s="113">
        <f t="shared" si="33"/>
        <v>0</v>
      </c>
      <c r="F73" s="109"/>
      <c r="G73" s="109"/>
      <c r="H73" s="109"/>
      <c r="I73" s="109"/>
      <c r="J73" s="114"/>
      <c r="K73" s="114"/>
      <c r="L73" s="114"/>
      <c r="M73" s="114"/>
      <c r="N73" s="114"/>
      <c r="O73" s="114"/>
      <c r="P73" s="114"/>
      <c r="Q73" s="109"/>
    </row>
    <row r="74" spans="1:17" ht="25.5" customHeight="1" x14ac:dyDescent="0.25">
      <c r="A74" s="154" t="s">
        <v>83</v>
      </c>
      <c r="B74" s="140" t="s">
        <v>63</v>
      </c>
      <c r="C74" s="154" t="s">
        <v>70</v>
      </c>
      <c r="D74" s="9" t="s">
        <v>35</v>
      </c>
      <c r="E74" s="106">
        <f>E75+E76+E77+E78+E79+E80</f>
        <v>181.483</v>
      </c>
      <c r="F74" s="115">
        <f>F75+F76+F77+F78+F79+F80</f>
        <v>0</v>
      </c>
      <c r="G74" s="115">
        <f t="shared" ref="G74:Q74" si="34">G75+G76+G77+G78+G79+G80</f>
        <v>0</v>
      </c>
      <c r="H74" s="115">
        <f t="shared" si="34"/>
        <v>0</v>
      </c>
      <c r="I74" s="115">
        <f t="shared" si="34"/>
        <v>0</v>
      </c>
      <c r="J74" s="115">
        <f t="shared" si="34"/>
        <v>0</v>
      </c>
      <c r="K74" s="115">
        <f t="shared" si="34"/>
        <v>0</v>
      </c>
      <c r="L74" s="115">
        <f t="shared" si="34"/>
        <v>0</v>
      </c>
      <c r="M74" s="115">
        <f t="shared" si="34"/>
        <v>0</v>
      </c>
      <c r="N74" s="115">
        <f t="shared" si="34"/>
        <v>85</v>
      </c>
      <c r="O74" s="115">
        <f t="shared" si="34"/>
        <v>0</v>
      </c>
      <c r="P74" s="115">
        <f t="shared" si="34"/>
        <v>78.483000000000004</v>
      </c>
      <c r="Q74" s="115">
        <f t="shared" si="34"/>
        <v>18</v>
      </c>
    </row>
    <row r="75" spans="1:17" ht="25.5" customHeight="1" x14ac:dyDescent="0.25">
      <c r="A75" s="155"/>
      <c r="B75" s="141"/>
      <c r="C75" s="155"/>
      <c r="D75" s="57" t="s">
        <v>9</v>
      </c>
      <c r="E75" s="108">
        <f>F75+G75+H75+I75+J75+K75+L75+M75+N75+O75+P75+Q75</f>
        <v>0</v>
      </c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1:17" ht="19.95" customHeight="1" x14ac:dyDescent="0.25">
      <c r="A76" s="155"/>
      <c r="B76" s="141"/>
      <c r="C76" s="155"/>
      <c r="D76" s="66" t="s">
        <v>10</v>
      </c>
      <c r="E76" s="110">
        <f>F76+G76+H76+I76+J76+K76+L76+M76+N76+O76+P76+Q76</f>
        <v>0</v>
      </c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</row>
    <row r="77" spans="1:17" ht="25.5" customHeight="1" x14ac:dyDescent="0.25">
      <c r="A77" s="155"/>
      <c r="B77" s="141"/>
      <c r="C77" s="155"/>
      <c r="D77" s="65" t="s">
        <v>11</v>
      </c>
      <c r="E77" s="111">
        <f t="shared" ref="E77:E80" si="35">F77+G77+H77+I77+J77+K77+L77+M77+N77+O77+P77+Q77</f>
        <v>181.483</v>
      </c>
      <c r="F77" s="112"/>
      <c r="G77" s="112"/>
      <c r="H77" s="112"/>
      <c r="I77" s="112"/>
      <c r="J77" s="112"/>
      <c r="K77" s="112"/>
      <c r="L77" s="112"/>
      <c r="M77" s="112"/>
      <c r="N77" s="132">
        <v>85</v>
      </c>
      <c r="O77" s="112"/>
      <c r="P77" s="112">
        <v>78.483000000000004</v>
      </c>
      <c r="Q77" s="112">
        <v>18</v>
      </c>
    </row>
    <row r="78" spans="1:17" ht="44.4" customHeight="1" x14ac:dyDescent="0.25">
      <c r="A78" s="155"/>
      <c r="B78" s="141"/>
      <c r="C78" s="155"/>
      <c r="D78" s="56" t="s">
        <v>48</v>
      </c>
      <c r="E78" s="108">
        <f t="shared" si="35"/>
        <v>0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1:17" ht="16.95" customHeight="1" x14ac:dyDescent="0.25">
      <c r="A79" s="155"/>
      <c r="B79" s="141"/>
      <c r="C79" s="155"/>
      <c r="D79" s="56" t="s">
        <v>71</v>
      </c>
      <c r="E79" s="108">
        <f t="shared" si="35"/>
        <v>0</v>
      </c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1:17" ht="15.6" customHeight="1" x14ac:dyDescent="0.25">
      <c r="A80" s="158"/>
      <c r="B80" s="142"/>
      <c r="C80" s="158"/>
      <c r="D80" s="54" t="s">
        <v>72</v>
      </c>
      <c r="E80" s="113">
        <f t="shared" si="35"/>
        <v>0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ht="24.75" customHeight="1" x14ac:dyDescent="0.25">
      <c r="A81" s="159" t="s">
        <v>87</v>
      </c>
      <c r="B81" s="159" t="s">
        <v>95</v>
      </c>
      <c r="C81" s="159" t="s">
        <v>73</v>
      </c>
      <c r="D81" s="81" t="s">
        <v>35</v>
      </c>
      <c r="E81" s="97">
        <f>E82+E83+E84+E85+E86+E87</f>
        <v>1040.2787900000001</v>
      </c>
      <c r="F81" s="97">
        <f>F82+F83+F84+F85+F86+F87</f>
        <v>0</v>
      </c>
      <c r="G81" s="97">
        <f t="shared" ref="G81:Q81" si="36">G82+G83+G84+G85+G86+G87</f>
        <v>0</v>
      </c>
      <c r="H81" s="97">
        <f t="shared" si="36"/>
        <v>0</v>
      </c>
      <c r="I81" s="97">
        <f t="shared" si="36"/>
        <v>0</v>
      </c>
      <c r="J81" s="97">
        <f t="shared" si="36"/>
        <v>0</v>
      </c>
      <c r="K81" s="97">
        <f t="shared" si="36"/>
        <v>191.7696</v>
      </c>
      <c r="L81" s="97">
        <f>L82+L83+L84+L85+L86+L87</f>
        <v>800</v>
      </c>
      <c r="M81" s="97">
        <f t="shared" si="36"/>
        <v>0</v>
      </c>
      <c r="N81" s="97">
        <f t="shared" si="36"/>
        <v>0</v>
      </c>
      <c r="O81" s="97">
        <f t="shared" si="36"/>
        <v>0</v>
      </c>
      <c r="P81" s="97">
        <f t="shared" si="36"/>
        <v>0</v>
      </c>
      <c r="Q81" s="97">
        <f t="shared" si="36"/>
        <v>48.509189999999997</v>
      </c>
    </row>
    <row r="82" spans="1:17" ht="24.75" customHeight="1" x14ac:dyDescent="0.25">
      <c r="A82" s="160"/>
      <c r="B82" s="160"/>
      <c r="C82" s="160"/>
      <c r="D82" s="82" t="s">
        <v>9</v>
      </c>
      <c r="E82" s="99">
        <f>SUM(F82:Q82)</f>
        <v>0</v>
      </c>
      <c r="F82" s="97">
        <f>F89+F96+F110+F117</f>
        <v>0</v>
      </c>
      <c r="G82" s="99">
        <f t="shared" ref="G82:Q82" si="37">G89+G96+G110+G117</f>
        <v>0</v>
      </c>
      <c r="H82" s="99">
        <f t="shared" si="37"/>
        <v>0</v>
      </c>
      <c r="I82" s="99">
        <f t="shared" si="37"/>
        <v>0</v>
      </c>
      <c r="J82" s="99">
        <f t="shared" si="37"/>
        <v>0</v>
      </c>
      <c r="K82" s="99">
        <f t="shared" si="37"/>
        <v>0</v>
      </c>
      <c r="L82" s="99">
        <f t="shared" si="37"/>
        <v>0</v>
      </c>
      <c r="M82" s="99">
        <f t="shared" si="37"/>
        <v>0</v>
      </c>
      <c r="N82" s="99">
        <f t="shared" si="37"/>
        <v>0</v>
      </c>
      <c r="O82" s="99">
        <f t="shared" si="37"/>
        <v>0</v>
      </c>
      <c r="P82" s="99">
        <f t="shared" si="37"/>
        <v>0</v>
      </c>
      <c r="Q82" s="99">
        <f t="shared" si="37"/>
        <v>0</v>
      </c>
    </row>
    <row r="83" spans="1:17" ht="21.6" customHeight="1" x14ac:dyDescent="0.25">
      <c r="A83" s="160"/>
      <c r="B83" s="160"/>
      <c r="C83" s="160"/>
      <c r="D83" s="83" t="s">
        <v>10</v>
      </c>
      <c r="E83" s="101">
        <f>F83+G83+H83+I83+J83+K83+L83+M83+N83+O83+P83+Q83</f>
        <v>0</v>
      </c>
      <c r="F83" s="101">
        <f>F90+F97+F111+F118</f>
        <v>0</v>
      </c>
      <c r="G83" s="101">
        <f t="shared" ref="G83:Q83" si="38">G90+G97+G111+G118</f>
        <v>0</v>
      </c>
      <c r="H83" s="101">
        <f t="shared" si="38"/>
        <v>0</v>
      </c>
      <c r="I83" s="101">
        <f t="shared" si="38"/>
        <v>0</v>
      </c>
      <c r="J83" s="101">
        <f t="shared" si="38"/>
        <v>0</v>
      </c>
      <c r="K83" s="101">
        <f t="shared" si="38"/>
        <v>0</v>
      </c>
      <c r="L83" s="101">
        <f t="shared" si="38"/>
        <v>0</v>
      </c>
      <c r="M83" s="101">
        <f t="shared" si="38"/>
        <v>0</v>
      </c>
      <c r="N83" s="101">
        <f t="shared" si="38"/>
        <v>0</v>
      </c>
      <c r="O83" s="101">
        <f t="shared" si="38"/>
        <v>0</v>
      </c>
      <c r="P83" s="101">
        <f t="shared" si="38"/>
        <v>0</v>
      </c>
      <c r="Q83" s="101">
        <f t="shared" si="38"/>
        <v>0</v>
      </c>
    </row>
    <row r="84" spans="1:17" ht="21.6" customHeight="1" x14ac:dyDescent="0.25">
      <c r="A84" s="160"/>
      <c r="B84" s="160"/>
      <c r="C84" s="160"/>
      <c r="D84" s="87" t="s">
        <v>11</v>
      </c>
      <c r="E84" s="88">
        <f>F84+G84+H84+I84+J84+K84+L84+M84+N84+O84+P84+Q84</f>
        <v>1040.2787900000001</v>
      </c>
      <c r="F84" s="88">
        <f>F91+F98+F112+F119</f>
        <v>0</v>
      </c>
      <c r="G84" s="88">
        <f t="shared" ref="G84:Q84" si="39">G91+G98+G112+G119</f>
        <v>0</v>
      </c>
      <c r="H84" s="88">
        <f t="shared" si="39"/>
        <v>0</v>
      </c>
      <c r="I84" s="88">
        <f t="shared" si="39"/>
        <v>0</v>
      </c>
      <c r="J84" s="88">
        <f t="shared" si="39"/>
        <v>0</v>
      </c>
      <c r="K84" s="88">
        <f t="shared" si="39"/>
        <v>191.7696</v>
      </c>
      <c r="L84" s="88">
        <f>L91+L98+L112+L119+L105</f>
        <v>800</v>
      </c>
      <c r="M84" s="88">
        <f t="shared" si="39"/>
        <v>0</v>
      </c>
      <c r="N84" s="88">
        <f t="shared" si="39"/>
        <v>0</v>
      </c>
      <c r="O84" s="88">
        <f t="shared" si="39"/>
        <v>0</v>
      </c>
      <c r="P84" s="88">
        <f t="shared" si="39"/>
        <v>0</v>
      </c>
      <c r="Q84" s="88">
        <f t="shared" si="39"/>
        <v>48.509189999999997</v>
      </c>
    </row>
    <row r="85" spans="1:17" ht="46.95" customHeight="1" x14ac:dyDescent="0.25">
      <c r="A85" s="160"/>
      <c r="B85" s="160"/>
      <c r="C85" s="160"/>
      <c r="D85" s="85" t="s">
        <v>48</v>
      </c>
      <c r="E85" s="103">
        <f>F85+G85+H85+I85+J85+K85+L85+M85+N85+O85+P85+Q85</f>
        <v>0</v>
      </c>
      <c r="F85" s="103">
        <f>F92+F99+F113+F120</f>
        <v>0</v>
      </c>
      <c r="G85" s="103">
        <f t="shared" ref="G85:Q85" si="40">G92+G99+G113+G120</f>
        <v>0</v>
      </c>
      <c r="H85" s="103">
        <f t="shared" si="40"/>
        <v>0</v>
      </c>
      <c r="I85" s="103">
        <f t="shared" si="40"/>
        <v>0</v>
      </c>
      <c r="J85" s="103">
        <f t="shared" si="40"/>
        <v>0</v>
      </c>
      <c r="K85" s="103">
        <f t="shared" si="40"/>
        <v>0</v>
      </c>
      <c r="L85" s="103">
        <f t="shared" si="40"/>
        <v>0</v>
      </c>
      <c r="M85" s="103">
        <f t="shared" si="40"/>
        <v>0</v>
      </c>
      <c r="N85" s="103">
        <f t="shared" si="40"/>
        <v>0</v>
      </c>
      <c r="O85" s="103">
        <f t="shared" si="40"/>
        <v>0</v>
      </c>
      <c r="P85" s="103">
        <f t="shared" si="40"/>
        <v>0</v>
      </c>
      <c r="Q85" s="103">
        <f t="shared" si="40"/>
        <v>0</v>
      </c>
    </row>
    <row r="86" spans="1:17" ht="18" customHeight="1" x14ac:dyDescent="0.25">
      <c r="A86" s="160"/>
      <c r="B86" s="160"/>
      <c r="C86" s="160"/>
      <c r="D86" s="85" t="s">
        <v>71</v>
      </c>
      <c r="E86" s="103">
        <f>F86+G86+H86+I86+J86+K86+L86+M86+N86+O86+P86+Q86</f>
        <v>0</v>
      </c>
      <c r="F86" s="103">
        <f>F93+F100+F114+F121</f>
        <v>0</v>
      </c>
      <c r="G86" s="103">
        <f t="shared" ref="G86:Q86" si="41">G93+G100+G114+G121</f>
        <v>0</v>
      </c>
      <c r="H86" s="103">
        <f t="shared" si="41"/>
        <v>0</v>
      </c>
      <c r="I86" s="103">
        <f t="shared" si="41"/>
        <v>0</v>
      </c>
      <c r="J86" s="103">
        <f t="shared" si="41"/>
        <v>0</v>
      </c>
      <c r="K86" s="103">
        <f t="shared" si="41"/>
        <v>0</v>
      </c>
      <c r="L86" s="103">
        <f t="shared" si="41"/>
        <v>0</v>
      </c>
      <c r="M86" s="103">
        <f t="shared" si="41"/>
        <v>0</v>
      </c>
      <c r="N86" s="103">
        <f t="shared" si="41"/>
        <v>0</v>
      </c>
      <c r="O86" s="103">
        <f t="shared" si="41"/>
        <v>0</v>
      </c>
      <c r="P86" s="103">
        <f t="shared" si="41"/>
        <v>0</v>
      </c>
      <c r="Q86" s="103">
        <f t="shared" si="41"/>
        <v>0</v>
      </c>
    </row>
    <row r="87" spans="1:17" ht="16.95" customHeight="1" x14ac:dyDescent="0.25">
      <c r="A87" s="161"/>
      <c r="B87" s="161"/>
      <c r="C87" s="160"/>
      <c r="D87" s="86" t="s">
        <v>72</v>
      </c>
      <c r="E87" s="105">
        <f>F87+G87+H87+I87+J87+K87+L87+M87+N87+O87+P87+Q87</f>
        <v>0</v>
      </c>
      <c r="F87" s="105">
        <f>F94+F101+F115+F121</f>
        <v>0</v>
      </c>
      <c r="G87" s="105">
        <f t="shared" ref="G87:Q87" si="42">G94+G101+G115+G121</f>
        <v>0</v>
      </c>
      <c r="H87" s="105">
        <f t="shared" si="42"/>
        <v>0</v>
      </c>
      <c r="I87" s="105">
        <f t="shared" si="42"/>
        <v>0</v>
      </c>
      <c r="J87" s="105">
        <f t="shared" si="42"/>
        <v>0</v>
      </c>
      <c r="K87" s="105">
        <f t="shared" si="42"/>
        <v>0</v>
      </c>
      <c r="L87" s="105">
        <f t="shared" si="42"/>
        <v>0</v>
      </c>
      <c r="M87" s="105">
        <f t="shared" si="42"/>
        <v>0</v>
      </c>
      <c r="N87" s="105">
        <f t="shared" si="42"/>
        <v>0</v>
      </c>
      <c r="O87" s="105">
        <f>O94+O101+O115+O122</f>
        <v>0</v>
      </c>
      <c r="P87" s="105">
        <f t="shared" si="42"/>
        <v>0</v>
      </c>
      <c r="Q87" s="105">
        <f t="shared" si="42"/>
        <v>0</v>
      </c>
    </row>
    <row r="88" spans="1:17" ht="18" customHeight="1" x14ac:dyDescent="0.25">
      <c r="A88" s="154" t="s">
        <v>88</v>
      </c>
      <c r="B88" s="140" t="s">
        <v>76</v>
      </c>
      <c r="C88" s="154" t="s">
        <v>74</v>
      </c>
      <c r="D88" s="9" t="s">
        <v>35</v>
      </c>
      <c r="E88" s="118">
        <f>E89+E90+E91+E94</f>
        <v>50</v>
      </c>
      <c r="F88" s="115">
        <f>F89+F90+F91+F94</f>
        <v>0</v>
      </c>
      <c r="G88" s="115">
        <f t="shared" ref="G88:Q88" si="43">G89+G90+G91+G94</f>
        <v>0</v>
      </c>
      <c r="H88" s="115">
        <f t="shared" si="43"/>
        <v>0</v>
      </c>
      <c r="I88" s="115">
        <f t="shared" si="43"/>
        <v>0</v>
      </c>
      <c r="J88" s="115">
        <f t="shared" si="43"/>
        <v>0</v>
      </c>
      <c r="K88" s="115">
        <f t="shared" si="43"/>
        <v>50</v>
      </c>
      <c r="L88" s="115">
        <f t="shared" si="43"/>
        <v>0</v>
      </c>
      <c r="M88" s="115">
        <f t="shared" si="43"/>
        <v>0</v>
      </c>
      <c r="N88" s="115">
        <f t="shared" si="43"/>
        <v>0</v>
      </c>
      <c r="O88" s="115">
        <f t="shared" si="43"/>
        <v>0</v>
      </c>
      <c r="P88" s="115">
        <f t="shared" si="43"/>
        <v>0</v>
      </c>
      <c r="Q88" s="115">
        <f t="shared" si="43"/>
        <v>0</v>
      </c>
    </row>
    <row r="89" spans="1:17" ht="18" customHeight="1" x14ac:dyDescent="0.25">
      <c r="A89" s="155"/>
      <c r="B89" s="141"/>
      <c r="C89" s="155"/>
      <c r="D89" s="57" t="s">
        <v>9</v>
      </c>
      <c r="E89" s="119">
        <f>F89+G89+H89+I89+J89+K89+L89+M89+N89+O89+P89+Q89</f>
        <v>0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7" ht="18" customHeight="1" x14ac:dyDescent="0.25">
      <c r="A90" s="155"/>
      <c r="B90" s="141"/>
      <c r="C90" s="155"/>
      <c r="D90" s="66" t="s">
        <v>10</v>
      </c>
      <c r="E90" s="110">
        <f t="shared" ref="E90:E94" si="44">F90+G90+H90+I90+J90+K90+L90+M90+N90+O90+P90+Q90</f>
        <v>0</v>
      </c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ht="18" customHeight="1" x14ac:dyDescent="0.25">
      <c r="A91" s="155"/>
      <c r="B91" s="141"/>
      <c r="C91" s="155"/>
      <c r="D91" s="53" t="s">
        <v>11</v>
      </c>
      <c r="E91" s="111">
        <f t="shared" si="44"/>
        <v>50</v>
      </c>
      <c r="F91" s="109"/>
      <c r="G91" s="109"/>
      <c r="H91" s="109"/>
      <c r="I91" s="112"/>
      <c r="J91" s="112"/>
      <c r="K91" s="109">
        <v>50</v>
      </c>
      <c r="L91" s="112"/>
      <c r="M91" s="112"/>
      <c r="N91" s="112"/>
      <c r="O91" s="112"/>
      <c r="P91" s="109"/>
      <c r="Q91" s="112"/>
    </row>
    <row r="92" spans="1:17" ht="41.4" x14ac:dyDescent="0.25">
      <c r="A92" s="155"/>
      <c r="B92" s="141"/>
      <c r="C92" s="155"/>
      <c r="D92" s="56" t="s">
        <v>48</v>
      </c>
      <c r="E92" s="119">
        <f t="shared" si="44"/>
        <v>0</v>
      </c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ht="18" customHeight="1" x14ac:dyDescent="0.25">
      <c r="A93" s="155"/>
      <c r="B93" s="141"/>
      <c r="C93" s="155"/>
      <c r="D93" s="56" t="s">
        <v>71</v>
      </c>
      <c r="E93" s="119">
        <f t="shared" si="44"/>
        <v>0</v>
      </c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7" ht="18" customHeight="1" x14ac:dyDescent="0.25">
      <c r="A94" s="158"/>
      <c r="B94" s="142"/>
      <c r="C94" s="158"/>
      <c r="D94" s="54" t="s">
        <v>72</v>
      </c>
      <c r="E94" s="113">
        <f t="shared" si="44"/>
        <v>0</v>
      </c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18" customHeight="1" x14ac:dyDescent="0.25">
      <c r="A95" s="70"/>
      <c r="B95" s="140" t="s">
        <v>75</v>
      </c>
      <c r="C95" s="154" t="s">
        <v>74</v>
      </c>
      <c r="D95" s="9" t="s">
        <v>35</v>
      </c>
      <c r="E95" s="118">
        <f>E96+E97+E98+E101</f>
        <v>345.38287000000003</v>
      </c>
      <c r="F95" s="115">
        <f>F96+F97+F98+F101</f>
        <v>0</v>
      </c>
      <c r="G95" s="115">
        <f t="shared" ref="G95:Q95" si="45">G96+G97+G98+G101</f>
        <v>0</v>
      </c>
      <c r="H95" s="115">
        <f t="shared" si="45"/>
        <v>0</v>
      </c>
      <c r="I95" s="115">
        <f t="shared" si="45"/>
        <v>0</v>
      </c>
      <c r="J95" s="115">
        <f t="shared" si="45"/>
        <v>0</v>
      </c>
      <c r="K95" s="115">
        <f t="shared" si="45"/>
        <v>141.7696</v>
      </c>
      <c r="L95" s="115">
        <f t="shared" si="45"/>
        <v>155.10408000000001</v>
      </c>
      <c r="M95" s="115">
        <f t="shared" si="45"/>
        <v>0</v>
      </c>
      <c r="N95" s="115">
        <f t="shared" si="45"/>
        <v>0</v>
      </c>
      <c r="O95" s="115">
        <f t="shared" si="45"/>
        <v>0</v>
      </c>
      <c r="P95" s="115">
        <f t="shared" si="45"/>
        <v>0</v>
      </c>
      <c r="Q95" s="115">
        <f t="shared" si="45"/>
        <v>48.509189999999997</v>
      </c>
    </row>
    <row r="96" spans="1:17" ht="18" customHeight="1" x14ac:dyDescent="0.25">
      <c r="A96" s="70"/>
      <c r="B96" s="141"/>
      <c r="C96" s="155"/>
      <c r="D96" s="57" t="s">
        <v>9</v>
      </c>
      <c r="E96" s="119">
        <f>F96+G96+H96+I96+J96+K96+L96+M96+N96+O96+P96+Q96</f>
        <v>0</v>
      </c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</row>
    <row r="97" spans="1:17" ht="18" customHeight="1" x14ac:dyDescent="0.25">
      <c r="A97" s="70"/>
      <c r="B97" s="141"/>
      <c r="C97" s="155"/>
      <c r="D97" s="66" t="s">
        <v>10</v>
      </c>
      <c r="E97" s="110">
        <f t="shared" ref="E97:E101" si="46">F97+G97+H97+I97+J97+K97+L97+M97+N97+O97+P97+Q97</f>
        <v>0</v>
      </c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</row>
    <row r="98" spans="1:17" ht="18" customHeight="1" x14ac:dyDescent="0.25">
      <c r="A98" s="70"/>
      <c r="B98" s="141"/>
      <c r="C98" s="155"/>
      <c r="D98" s="53" t="s">
        <v>11</v>
      </c>
      <c r="E98" s="111">
        <f t="shared" si="46"/>
        <v>345.38287000000003</v>
      </c>
      <c r="F98" s="109"/>
      <c r="G98" s="109"/>
      <c r="H98" s="109"/>
      <c r="I98" s="109"/>
      <c r="J98" s="112"/>
      <c r="K98" s="112">
        <v>141.7696</v>
      </c>
      <c r="L98" s="132">
        <v>155.10408000000001</v>
      </c>
      <c r="M98" s="132"/>
      <c r="N98" s="132"/>
      <c r="O98" s="132"/>
      <c r="P98" s="112"/>
      <c r="Q98" s="112">
        <v>48.509189999999997</v>
      </c>
    </row>
    <row r="99" spans="1:17" ht="41.4" x14ac:dyDescent="0.25">
      <c r="A99" s="70" t="s">
        <v>89</v>
      </c>
      <c r="B99" s="141"/>
      <c r="C99" s="155"/>
      <c r="D99" s="56" t="s">
        <v>48</v>
      </c>
      <c r="E99" s="119">
        <f t="shared" si="46"/>
        <v>0</v>
      </c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</row>
    <row r="100" spans="1:17" ht="18" customHeight="1" x14ac:dyDescent="0.25">
      <c r="A100" s="70"/>
      <c r="B100" s="141"/>
      <c r="C100" s="155"/>
      <c r="D100" s="56" t="s">
        <v>71</v>
      </c>
      <c r="E100" s="119">
        <f t="shared" si="46"/>
        <v>0</v>
      </c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</row>
    <row r="101" spans="1:17" ht="18" customHeight="1" x14ac:dyDescent="0.25">
      <c r="A101" s="70"/>
      <c r="B101" s="142"/>
      <c r="C101" s="158"/>
      <c r="D101" s="54" t="s">
        <v>72</v>
      </c>
      <c r="E101" s="113">
        <f t="shared" si="46"/>
        <v>0</v>
      </c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</row>
    <row r="102" spans="1:17" ht="18" customHeight="1" x14ac:dyDescent="0.25">
      <c r="A102" s="154" t="s">
        <v>90</v>
      </c>
      <c r="B102" s="140" t="s">
        <v>77</v>
      </c>
      <c r="C102" s="154" t="s">
        <v>74</v>
      </c>
      <c r="D102" s="9" t="s">
        <v>35</v>
      </c>
      <c r="E102" s="118">
        <f>E103+E104+E105+E108</f>
        <v>100</v>
      </c>
      <c r="F102" s="109"/>
      <c r="G102" s="109"/>
      <c r="H102" s="109"/>
      <c r="I102" s="109"/>
      <c r="J102" s="109"/>
      <c r="K102" s="109"/>
      <c r="L102" s="115">
        <f t="shared" ref="L102" si="47">L103+L104+L105+L108</f>
        <v>100</v>
      </c>
      <c r="M102" s="109"/>
      <c r="N102" s="109"/>
      <c r="O102" s="109"/>
      <c r="P102" s="109"/>
      <c r="Q102" s="109"/>
    </row>
    <row r="103" spans="1:17" ht="18" customHeight="1" x14ac:dyDescent="0.25">
      <c r="A103" s="155"/>
      <c r="B103" s="141"/>
      <c r="C103" s="155"/>
      <c r="D103" s="57" t="s">
        <v>9</v>
      </c>
      <c r="E103" s="119">
        <f>F103+G103+H103+I103+J103+K103+L103+M103+N103+O103+P103+Q103</f>
        <v>0</v>
      </c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</row>
    <row r="104" spans="1:17" ht="18" customHeight="1" x14ac:dyDescent="0.25">
      <c r="A104" s="155"/>
      <c r="B104" s="141"/>
      <c r="C104" s="155"/>
      <c r="D104" s="66" t="s">
        <v>10</v>
      </c>
      <c r="E104" s="119">
        <f t="shared" ref="E104:E108" si="48">F104+G104+H104+I104+J104+K104+L104+M104+N104+O104+P104+Q104</f>
        <v>0</v>
      </c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</row>
    <row r="105" spans="1:17" ht="18" customHeight="1" x14ac:dyDescent="0.25">
      <c r="A105" s="155"/>
      <c r="B105" s="141"/>
      <c r="C105" s="155"/>
      <c r="D105" s="53" t="s">
        <v>11</v>
      </c>
      <c r="E105" s="111">
        <f t="shared" si="48"/>
        <v>100</v>
      </c>
      <c r="F105" s="109"/>
      <c r="G105" s="109"/>
      <c r="H105" s="109"/>
      <c r="I105" s="109"/>
      <c r="J105" s="109"/>
      <c r="K105" s="109"/>
      <c r="L105" s="111">
        <v>100</v>
      </c>
      <c r="M105" s="109"/>
      <c r="N105" s="109"/>
      <c r="O105" s="109"/>
      <c r="P105" s="109"/>
      <c r="Q105" s="109"/>
    </row>
    <row r="106" spans="1:17" ht="41.4" x14ac:dyDescent="0.25">
      <c r="A106" s="155"/>
      <c r="B106" s="141"/>
      <c r="C106" s="155"/>
      <c r="D106" s="56" t="s">
        <v>48</v>
      </c>
      <c r="E106" s="119">
        <f t="shared" si="48"/>
        <v>0</v>
      </c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</row>
    <row r="107" spans="1:17" ht="18" customHeight="1" x14ac:dyDescent="0.25">
      <c r="A107" s="155"/>
      <c r="B107" s="141"/>
      <c r="C107" s="155"/>
      <c r="D107" s="56" t="s">
        <v>71</v>
      </c>
      <c r="E107" s="119">
        <f t="shared" si="48"/>
        <v>0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</row>
    <row r="108" spans="1:17" ht="18" customHeight="1" x14ac:dyDescent="0.25">
      <c r="A108" s="158"/>
      <c r="B108" s="142"/>
      <c r="C108" s="158"/>
      <c r="D108" s="54" t="s">
        <v>72</v>
      </c>
      <c r="E108" s="119">
        <f t="shared" si="48"/>
        <v>0</v>
      </c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</row>
    <row r="109" spans="1:17" ht="18" customHeight="1" x14ac:dyDescent="0.25">
      <c r="A109" s="154" t="s">
        <v>91</v>
      </c>
      <c r="B109" s="140" t="s">
        <v>78</v>
      </c>
      <c r="C109" s="154" t="s">
        <v>74</v>
      </c>
      <c r="D109" s="9" t="s">
        <v>35</v>
      </c>
      <c r="E109" s="118">
        <f>E110+E111+E112+E115</f>
        <v>44.895919999999997</v>
      </c>
      <c r="F109" s="115">
        <f>F110+F111+F112+F115</f>
        <v>0</v>
      </c>
      <c r="G109" s="115">
        <f t="shared" ref="G109:Q109" si="49">G110+G111+G112+G115</f>
        <v>0</v>
      </c>
      <c r="H109" s="115">
        <f t="shared" si="49"/>
        <v>0</v>
      </c>
      <c r="I109" s="115">
        <f t="shared" si="49"/>
        <v>0</v>
      </c>
      <c r="J109" s="115">
        <f t="shared" si="49"/>
        <v>0</v>
      </c>
      <c r="K109" s="115">
        <f t="shared" si="49"/>
        <v>0</v>
      </c>
      <c r="L109" s="115">
        <f t="shared" si="49"/>
        <v>44.895919999999997</v>
      </c>
      <c r="M109" s="115">
        <f t="shared" si="49"/>
        <v>0</v>
      </c>
      <c r="N109" s="115">
        <f t="shared" si="49"/>
        <v>0</v>
      </c>
      <c r="O109" s="115">
        <f t="shared" si="49"/>
        <v>0</v>
      </c>
      <c r="P109" s="115">
        <f t="shared" si="49"/>
        <v>0</v>
      </c>
      <c r="Q109" s="115">
        <f t="shared" si="49"/>
        <v>0</v>
      </c>
    </row>
    <row r="110" spans="1:17" ht="18" customHeight="1" x14ac:dyDescent="0.25">
      <c r="A110" s="155"/>
      <c r="B110" s="141"/>
      <c r="C110" s="155"/>
      <c r="D110" s="57" t="s">
        <v>9</v>
      </c>
      <c r="E110" s="119">
        <f>F110+G110+H110+I110+J110+K110+L110+M110+N110+O110+P110+Q110</f>
        <v>0</v>
      </c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1:17" ht="18" customHeight="1" x14ac:dyDescent="0.25">
      <c r="A111" s="155"/>
      <c r="B111" s="141"/>
      <c r="C111" s="155"/>
      <c r="D111" s="66" t="s">
        <v>10</v>
      </c>
      <c r="E111" s="110">
        <f t="shared" ref="E111:E115" si="50">F111+G111+H111+I111+J111+K111+L111+M111+N111+O111+P111+Q111</f>
        <v>0</v>
      </c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1:17" ht="18" customHeight="1" x14ac:dyDescent="0.25">
      <c r="A112" s="155"/>
      <c r="B112" s="141"/>
      <c r="C112" s="155"/>
      <c r="D112" s="53" t="s">
        <v>11</v>
      </c>
      <c r="E112" s="111">
        <f t="shared" si="50"/>
        <v>44.895919999999997</v>
      </c>
      <c r="F112" s="109"/>
      <c r="G112" s="109"/>
      <c r="H112" s="109"/>
      <c r="I112" s="109"/>
      <c r="J112" s="109"/>
      <c r="K112" s="109"/>
      <c r="L112" s="112">
        <v>44.895919999999997</v>
      </c>
      <c r="M112" s="109"/>
      <c r="N112" s="112"/>
      <c r="O112" s="112"/>
      <c r="P112" s="112"/>
      <c r="Q112" s="112"/>
    </row>
    <row r="113" spans="1:17" ht="50.25" customHeight="1" x14ac:dyDescent="0.25">
      <c r="A113" s="155"/>
      <c r="B113" s="141"/>
      <c r="C113" s="155"/>
      <c r="D113" s="56" t="s">
        <v>48</v>
      </c>
      <c r="E113" s="119">
        <f t="shared" si="50"/>
        <v>0</v>
      </c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1:17" ht="18" customHeight="1" x14ac:dyDescent="0.25">
      <c r="A114" s="155"/>
      <c r="B114" s="141"/>
      <c r="C114" s="155"/>
      <c r="D114" s="56" t="s">
        <v>71</v>
      </c>
      <c r="E114" s="119">
        <f t="shared" si="50"/>
        <v>0</v>
      </c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1:17" ht="18" customHeight="1" x14ac:dyDescent="0.25">
      <c r="A115" s="158"/>
      <c r="B115" s="142"/>
      <c r="C115" s="158"/>
      <c r="D115" s="54" t="s">
        <v>72</v>
      </c>
      <c r="E115" s="113">
        <f t="shared" si="50"/>
        <v>0</v>
      </c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1:17" ht="18" customHeight="1" x14ac:dyDescent="0.25">
      <c r="A116" s="154" t="s">
        <v>92</v>
      </c>
      <c r="B116" s="140" t="s">
        <v>79</v>
      </c>
      <c r="C116" s="154" t="s">
        <v>74</v>
      </c>
      <c r="D116" s="78" t="s">
        <v>35</v>
      </c>
      <c r="E116" s="106">
        <f>E117+E118+E119+E120+E121+E122</f>
        <v>500</v>
      </c>
      <c r="F116" s="120">
        <f>F117+F118+F119+F120+F121</f>
        <v>0</v>
      </c>
      <c r="G116" s="120">
        <f t="shared" ref="G116:Q116" si="51">G117+G118+G119+G120+G121</f>
        <v>0</v>
      </c>
      <c r="H116" s="120">
        <f t="shared" si="51"/>
        <v>0</v>
      </c>
      <c r="I116" s="120">
        <f t="shared" si="51"/>
        <v>0</v>
      </c>
      <c r="J116" s="120">
        <f t="shared" si="51"/>
        <v>0</v>
      </c>
      <c r="K116" s="120">
        <f t="shared" si="51"/>
        <v>0</v>
      </c>
      <c r="L116" s="107">
        <f t="shared" si="51"/>
        <v>500</v>
      </c>
      <c r="M116" s="120">
        <f t="shared" si="51"/>
        <v>0</v>
      </c>
      <c r="N116" s="106">
        <f t="shared" si="51"/>
        <v>0</v>
      </c>
      <c r="O116" s="107">
        <f>O117+O118+O119+O122</f>
        <v>0</v>
      </c>
      <c r="P116" s="107">
        <f t="shared" si="51"/>
        <v>0</v>
      </c>
      <c r="Q116" s="120">
        <f t="shared" si="51"/>
        <v>0</v>
      </c>
    </row>
    <row r="117" spans="1:17" ht="18" customHeight="1" x14ac:dyDescent="0.25">
      <c r="A117" s="155"/>
      <c r="B117" s="141"/>
      <c r="C117" s="155"/>
      <c r="D117" s="77" t="s">
        <v>9</v>
      </c>
      <c r="E117" s="113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1:17" ht="18" customHeight="1" x14ac:dyDescent="0.25">
      <c r="A118" s="155"/>
      <c r="B118" s="141"/>
      <c r="C118" s="155"/>
      <c r="D118" s="79" t="s">
        <v>10</v>
      </c>
      <c r="E118" s="113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1:17" ht="18" customHeight="1" x14ac:dyDescent="0.25">
      <c r="A119" s="155"/>
      <c r="B119" s="141"/>
      <c r="C119" s="155"/>
      <c r="D119" s="80" t="s">
        <v>11</v>
      </c>
      <c r="E119" s="111">
        <f>SUM(F119:Q119)</f>
        <v>500</v>
      </c>
      <c r="F119" s="109"/>
      <c r="G119" s="109"/>
      <c r="H119" s="109"/>
      <c r="I119" s="109"/>
      <c r="J119" s="109"/>
      <c r="K119" s="109"/>
      <c r="L119" s="112">
        <v>500</v>
      </c>
      <c r="M119" s="109"/>
      <c r="N119" s="111"/>
      <c r="O119" s="132"/>
      <c r="P119" s="112"/>
      <c r="Q119" s="109"/>
    </row>
    <row r="120" spans="1:17" ht="41.4" x14ac:dyDescent="0.25">
      <c r="A120" s="155"/>
      <c r="B120" s="141"/>
      <c r="C120" s="155"/>
      <c r="D120" s="77" t="s">
        <v>48</v>
      </c>
      <c r="E120" s="113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1:17" ht="18" customHeight="1" x14ac:dyDescent="0.25">
      <c r="A121" s="155"/>
      <c r="B121" s="141"/>
      <c r="C121" s="155"/>
      <c r="D121" s="56" t="s">
        <v>71</v>
      </c>
      <c r="E121" s="113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1:17" ht="18" customHeight="1" x14ac:dyDescent="0.25">
      <c r="A122" s="158"/>
      <c r="B122" s="142"/>
      <c r="C122" s="158"/>
      <c r="D122" s="54" t="s">
        <v>72</v>
      </c>
      <c r="E122" s="113">
        <f>SUM(F122:Q122)</f>
        <v>0</v>
      </c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1:17" ht="23.25" customHeight="1" x14ac:dyDescent="0.25">
      <c r="A123" s="150" t="s">
        <v>54</v>
      </c>
      <c r="B123" s="150"/>
      <c r="C123" s="176"/>
      <c r="D123" s="9" t="s">
        <v>35</v>
      </c>
      <c r="E123" s="127">
        <f>E124+E125+E126+E127+E128+E129</f>
        <v>4979.65553</v>
      </c>
      <c r="F123" s="127">
        <f>F124+F125+F126+F127+F128+F129</f>
        <v>0</v>
      </c>
      <c r="G123" s="127">
        <f t="shared" ref="G123:Q123" si="52">G124+G125+G126+G127+G128+G129</f>
        <v>0</v>
      </c>
      <c r="H123" s="127">
        <f t="shared" si="52"/>
        <v>0</v>
      </c>
      <c r="I123" s="127">
        <f t="shared" si="52"/>
        <v>0</v>
      </c>
      <c r="J123" s="127">
        <f t="shared" si="52"/>
        <v>0</v>
      </c>
      <c r="K123" s="127">
        <f t="shared" si="52"/>
        <v>2993.1947499999997</v>
      </c>
      <c r="L123" s="127">
        <f t="shared" si="52"/>
        <v>1080</v>
      </c>
      <c r="M123" s="127">
        <f t="shared" si="52"/>
        <v>0</v>
      </c>
      <c r="N123" s="127">
        <f t="shared" si="52"/>
        <v>85</v>
      </c>
      <c r="O123" s="127">
        <f t="shared" si="52"/>
        <v>0</v>
      </c>
      <c r="P123" s="127">
        <f t="shared" si="52"/>
        <v>78.483000000000004</v>
      </c>
      <c r="Q123" s="127">
        <f t="shared" si="52"/>
        <v>742.97778000000005</v>
      </c>
    </row>
    <row r="124" spans="1:17" ht="21" customHeight="1" x14ac:dyDescent="0.25">
      <c r="A124" s="150"/>
      <c r="B124" s="150"/>
      <c r="C124" s="177"/>
      <c r="D124" s="9" t="s">
        <v>9</v>
      </c>
      <c r="E124" s="128">
        <f>SUM(F124:Q124)</f>
        <v>0</v>
      </c>
      <c r="F124" s="115">
        <f>F61+F82+F33+F19</f>
        <v>0</v>
      </c>
      <c r="G124" s="115">
        <f t="shared" ref="G124:Q124" si="53">G61+G82+G33+G19</f>
        <v>0</v>
      </c>
      <c r="H124" s="115">
        <f t="shared" si="53"/>
        <v>0</v>
      </c>
      <c r="I124" s="115">
        <f t="shared" si="53"/>
        <v>0</v>
      </c>
      <c r="J124" s="115">
        <f t="shared" si="53"/>
        <v>0</v>
      </c>
      <c r="K124" s="115">
        <f t="shared" si="53"/>
        <v>0</v>
      </c>
      <c r="L124" s="115">
        <f t="shared" si="53"/>
        <v>0</v>
      </c>
      <c r="M124" s="115">
        <f t="shared" si="53"/>
        <v>0</v>
      </c>
      <c r="N124" s="115">
        <f t="shared" si="53"/>
        <v>0</v>
      </c>
      <c r="O124" s="115">
        <f t="shared" si="53"/>
        <v>0</v>
      </c>
      <c r="P124" s="115">
        <f t="shared" si="53"/>
        <v>0</v>
      </c>
      <c r="Q124" s="115">
        <f t="shared" si="53"/>
        <v>0</v>
      </c>
    </row>
    <row r="125" spans="1:17" ht="23.25" customHeight="1" x14ac:dyDescent="0.25">
      <c r="A125" s="150"/>
      <c r="B125" s="150"/>
      <c r="C125" s="177"/>
      <c r="D125" s="67" t="s">
        <v>10</v>
      </c>
      <c r="E125" s="129">
        <f>SUM(F125:Q125)</f>
        <v>2879.3999999999996</v>
      </c>
      <c r="F125" s="115">
        <f>F62+F83+F34+F20</f>
        <v>0</v>
      </c>
      <c r="G125" s="115">
        <f t="shared" ref="G125:Q125" si="54">G62+G83+G34+G20</f>
        <v>0</v>
      </c>
      <c r="H125" s="115">
        <f t="shared" si="54"/>
        <v>0</v>
      </c>
      <c r="I125" s="115">
        <f t="shared" si="54"/>
        <v>0</v>
      </c>
      <c r="J125" s="115">
        <f t="shared" si="54"/>
        <v>0</v>
      </c>
      <c r="K125" s="129">
        <f t="shared" si="54"/>
        <v>2332.1999999999998</v>
      </c>
      <c r="L125" s="129">
        <f t="shared" si="54"/>
        <v>0</v>
      </c>
      <c r="M125" s="129">
        <f t="shared" si="54"/>
        <v>0</v>
      </c>
      <c r="N125" s="129">
        <f t="shared" si="54"/>
        <v>0</v>
      </c>
      <c r="O125" s="129">
        <f t="shared" si="54"/>
        <v>0</v>
      </c>
      <c r="P125" s="129">
        <f t="shared" si="54"/>
        <v>0</v>
      </c>
      <c r="Q125" s="129">
        <f t="shared" si="54"/>
        <v>547.20000000000005</v>
      </c>
    </row>
    <row r="126" spans="1:17" ht="23.25" customHeight="1" x14ac:dyDescent="0.25">
      <c r="A126" s="150"/>
      <c r="B126" s="150"/>
      <c r="C126" s="177"/>
      <c r="D126" s="58" t="s">
        <v>11</v>
      </c>
      <c r="E126" s="130">
        <f>SUM(F126:Q126)</f>
        <v>2100.2555299999999</v>
      </c>
      <c r="F126" s="115">
        <f>F63+F84+F35+F21</f>
        <v>0</v>
      </c>
      <c r="G126" s="115">
        <f t="shared" ref="G126:P126" si="55">G63+G84+G35+G21</f>
        <v>0</v>
      </c>
      <c r="H126" s="115">
        <f t="shared" si="55"/>
        <v>0</v>
      </c>
      <c r="I126" s="115">
        <f t="shared" si="55"/>
        <v>0</v>
      </c>
      <c r="J126" s="115">
        <f t="shared" si="55"/>
        <v>0</v>
      </c>
      <c r="K126" s="130">
        <f t="shared" si="55"/>
        <v>660.99475000000007</v>
      </c>
      <c r="L126" s="130">
        <f t="shared" si="55"/>
        <v>1080</v>
      </c>
      <c r="M126" s="130">
        <f t="shared" si="55"/>
        <v>0</v>
      </c>
      <c r="N126" s="130">
        <f t="shared" si="55"/>
        <v>85</v>
      </c>
      <c r="O126" s="130">
        <f t="shared" si="55"/>
        <v>0</v>
      </c>
      <c r="P126" s="130">
        <f t="shared" si="55"/>
        <v>78.483000000000004</v>
      </c>
      <c r="Q126" s="130">
        <f>Q63+Q84+Q35+Q21</f>
        <v>195.77777999999998</v>
      </c>
    </row>
    <row r="127" spans="1:17" ht="58.2" customHeight="1" x14ac:dyDescent="0.25">
      <c r="A127" s="150"/>
      <c r="B127" s="150"/>
      <c r="C127" s="177"/>
      <c r="D127" s="27" t="s">
        <v>48</v>
      </c>
      <c r="E127" s="128">
        <f t="shared" ref="E127:E128" si="56">SUM(F127:Q127)</f>
        <v>0</v>
      </c>
      <c r="F127" s="115">
        <f t="shared" ref="F127:Q129" si="57">F64+F85+F36+F22</f>
        <v>0</v>
      </c>
      <c r="G127" s="115">
        <f t="shared" si="57"/>
        <v>0</v>
      </c>
      <c r="H127" s="115">
        <f t="shared" si="57"/>
        <v>0</v>
      </c>
      <c r="I127" s="115">
        <f t="shared" si="57"/>
        <v>0</v>
      </c>
      <c r="J127" s="115">
        <f t="shared" si="57"/>
        <v>0</v>
      </c>
      <c r="K127" s="115">
        <f t="shared" si="57"/>
        <v>0</v>
      </c>
      <c r="L127" s="115">
        <f t="shared" si="57"/>
        <v>0</v>
      </c>
      <c r="M127" s="115">
        <f t="shared" si="57"/>
        <v>0</v>
      </c>
      <c r="N127" s="115">
        <f t="shared" si="57"/>
        <v>0</v>
      </c>
      <c r="O127" s="115">
        <f t="shared" si="57"/>
        <v>0</v>
      </c>
      <c r="P127" s="115">
        <f t="shared" si="57"/>
        <v>0</v>
      </c>
      <c r="Q127" s="115">
        <f t="shared" si="57"/>
        <v>0</v>
      </c>
    </row>
    <row r="128" spans="1:17" ht="22.2" customHeight="1" x14ac:dyDescent="0.25">
      <c r="A128" s="150"/>
      <c r="B128" s="150"/>
      <c r="C128" s="177"/>
      <c r="D128" s="27" t="s">
        <v>80</v>
      </c>
      <c r="E128" s="128">
        <f t="shared" si="56"/>
        <v>0</v>
      </c>
      <c r="F128" s="115">
        <f t="shared" si="57"/>
        <v>0</v>
      </c>
      <c r="G128" s="115">
        <f t="shared" si="57"/>
        <v>0</v>
      </c>
      <c r="H128" s="115">
        <f t="shared" si="57"/>
        <v>0</v>
      </c>
      <c r="I128" s="115">
        <f t="shared" si="57"/>
        <v>0</v>
      </c>
      <c r="J128" s="115">
        <f t="shared" si="57"/>
        <v>0</v>
      </c>
      <c r="K128" s="115">
        <f t="shared" si="57"/>
        <v>0</v>
      </c>
      <c r="L128" s="115">
        <f t="shared" si="57"/>
        <v>0</v>
      </c>
      <c r="M128" s="115">
        <f t="shared" si="57"/>
        <v>0</v>
      </c>
      <c r="N128" s="115">
        <f t="shared" si="57"/>
        <v>0</v>
      </c>
      <c r="O128" s="115">
        <f t="shared" si="57"/>
        <v>0</v>
      </c>
      <c r="P128" s="115">
        <f t="shared" si="57"/>
        <v>0</v>
      </c>
      <c r="Q128" s="115">
        <f t="shared" si="57"/>
        <v>0</v>
      </c>
    </row>
    <row r="129" spans="1:17" x14ac:dyDescent="0.25">
      <c r="A129" s="150"/>
      <c r="B129" s="150"/>
      <c r="C129" s="178"/>
      <c r="D129" s="59" t="s">
        <v>72</v>
      </c>
      <c r="E129" s="131">
        <f>SUM(F129:Q129)</f>
        <v>0</v>
      </c>
      <c r="F129" s="115">
        <f t="shared" si="57"/>
        <v>0</v>
      </c>
      <c r="G129" s="115">
        <f t="shared" si="57"/>
        <v>0</v>
      </c>
      <c r="H129" s="115">
        <f t="shared" si="57"/>
        <v>0</v>
      </c>
      <c r="I129" s="115">
        <f t="shared" si="57"/>
        <v>0</v>
      </c>
      <c r="J129" s="115">
        <f t="shared" si="57"/>
        <v>0</v>
      </c>
      <c r="K129" s="131">
        <f t="shared" si="57"/>
        <v>0</v>
      </c>
      <c r="L129" s="131">
        <f t="shared" si="57"/>
        <v>0</v>
      </c>
      <c r="M129" s="131">
        <f t="shared" si="57"/>
        <v>0</v>
      </c>
      <c r="N129" s="131">
        <f t="shared" si="57"/>
        <v>0</v>
      </c>
      <c r="O129" s="131">
        <f t="shared" si="57"/>
        <v>0</v>
      </c>
      <c r="P129" s="131">
        <f t="shared" si="57"/>
        <v>0</v>
      </c>
      <c r="Q129" s="131">
        <f t="shared" si="57"/>
        <v>0</v>
      </c>
    </row>
    <row r="130" spans="1:17" x14ac:dyDescent="0.25">
      <c r="A130" s="179" t="s">
        <v>36</v>
      </c>
      <c r="B130" s="179"/>
      <c r="C130" s="179"/>
      <c r="D130" s="179"/>
      <c r="E130" s="179"/>
    </row>
    <row r="131" spans="1:17" x14ac:dyDescent="0.25">
      <c r="A131" s="74"/>
      <c r="B131" s="74"/>
      <c r="C131" s="74"/>
      <c r="D131" s="74"/>
      <c r="E131" s="74"/>
    </row>
    <row r="132" spans="1:17" x14ac:dyDescent="0.25">
      <c r="A132" s="89"/>
      <c r="B132" s="89"/>
      <c r="C132" s="89"/>
      <c r="D132" s="89"/>
      <c r="E132" s="89"/>
    </row>
    <row r="133" spans="1:17" x14ac:dyDescent="0.25">
      <c r="A133" s="74"/>
      <c r="B133" s="74"/>
      <c r="C133" s="74"/>
      <c r="D133" s="74"/>
      <c r="E133" s="74"/>
    </row>
    <row r="134" spans="1:17" ht="19.2" customHeight="1" x14ac:dyDescent="0.3">
      <c r="A134" s="55"/>
      <c r="B134" s="181" t="s">
        <v>103</v>
      </c>
      <c r="C134" s="181"/>
      <c r="D134" s="181"/>
      <c r="E134" s="181"/>
      <c r="F134" s="63"/>
      <c r="G134" s="63"/>
      <c r="H134" s="63"/>
      <c r="I134" s="60" t="s">
        <v>104</v>
      </c>
      <c r="J134" s="61"/>
    </row>
    <row r="135" spans="1:17" ht="16.8" x14ac:dyDescent="0.3">
      <c r="A135" s="55"/>
      <c r="B135" s="6"/>
      <c r="C135" s="6"/>
      <c r="D135" s="61"/>
      <c r="E135" s="61"/>
      <c r="F135" s="182" t="s">
        <v>38</v>
      </c>
      <c r="G135" s="182"/>
      <c r="H135" s="182"/>
      <c r="I135" s="61"/>
      <c r="J135" s="61"/>
    </row>
    <row r="136" spans="1:17" ht="16.8" x14ac:dyDescent="0.3">
      <c r="A136" s="55"/>
      <c r="B136" s="6"/>
      <c r="C136" s="6"/>
      <c r="D136" s="61"/>
      <c r="E136" s="61"/>
      <c r="F136" s="75"/>
      <c r="G136" s="75"/>
      <c r="H136" s="75"/>
      <c r="I136" s="61"/>
      <c r="J136" s="61"/>
    </row>
    <row r="137" spans="1:17" ht="16.8" x14ac:dyDescent="0.3">
      <c r="A137" s="55"/>
      <c r="B137" s="6" t="s">
        <v>100</v>
      </c>
      <c r="C137" s="6"/>
      <c r="D137" s="61"/>
      <c r="E137" s="61"/>
      <c r="F137" s="63"/>
      <c r="G137" s="63"/>
      <c r="H137" s="60"/>
      <c r="I137" s="60" t="s">
        <v>101</v>
      </c>
      <c r="J137" s="61"/>
    </row>
    <row r="138" spans="1:17" ht="16.8" x14ac:dyDescent="0.3">
      <c r="A138" s="55"/>
      <c r="B138" s="6" t="s">
        <v>67</v>
      </c>
      <c r="C138" s="6"/>
      <c r="D138" s="61"/>
      <c r="E138" s="61"/>
      <c r="F138" s="182" t="s">
        <v>38</v>
      </c>
      <c r="G138" s="182"/>
      <c r="H138" s="182"/>
      <c r="I138" s="64"/>
      <c r="J138" s="61"/>
    </row>
    <row r="139" spans="1:17" ht="16.8" x14ac:dyDescent="0.3">
      <c r="A139" s="55"/>
      <c r="B139" s="6"/>
      <c r="C139" s="6"/>
      <c r="D139" s="61"/>
      <c r="E139" s="61"/>
      <c r="G139" s="75"/>
      <c r="H139" s="75"/>
      <c r="I139" s="64"/>
      <c r="J139" s="61"/>
    </row>
    <row r="140" spans="1:17" ht="16.8" x14ac:dyDescent="0.3">
      <c r="A140" s="55"/>
      <c r="B140" s="6" t="s">
        <v>96</v>
      </c>
      <c r="C140" s="6"/>
      <c r="D140" s="61"/>
      <c r="E140" s="61"/>
      <c r="F140" s="180"/>
      <c r="G140" s="180"/>
      <c r="H140" s="180"/>
      <c r="I140" s="64"/>
      <c r="J140" s="61"/>
    </row>
    <row r="141" spans="1:17" ht="16.8" x14ac:dyDescent="0.3">
      <c r="A141" s="55"/>
      <c r="C141" s="69"/>
      <c r="D141" s="175"/>
      <c r="E141" s="175"/>
      <c r="F141" s="175"/>
      <c r="G141" s="61"/>
      <c r="H141" s="61"/>
      <c r="I141" s="61"/>
      <c r="J141" s="61"/>
    </row>
    <row r="142" spans="1:17" x14ac:dyDescent="0.25">
      <c r="B142" s="68"/>
    </row>
  </sheetData>
  <mergeCells count="66">
    <mergeCell ref="A18:A24"/>
    <mergeCell ref="B18:B24"/>
    <mergeCell ref="C18:C24"/>
    <mergeCell ref="A25:A31"/>
    <mergeCell ref="B25:B31"/>
    <mergeCell ref="C25:C31"/>
    <mergeCell ref="A32:A38"/>
    <mergeCell ref="C32:C38"/>
    <mergeCell ref="A116:A122"/>
    <mergeCell ref="B116:B122"/>
    <mergeCell ref="C116:C122"/>
    <mergeCell ref="A109:A115"/>
    <mergeCell ref="A102:A108"/>
    <mergeCell ref="B109:B115"/>
    <mergeCell ref="C46:C52"/>
    <mergeCell ref="C39:C45"/>
    <mergeCell ref="B46:B52"/>
    <mergeCell ref="B39:B45"/>
    <mergeCell ref="C95:C101"/>
    <mergeCell ref="C109:C115"/>
    <mergeCell ref="B95:B101"/>
    <mergeCell ref="B102:B108"/>
    <mergeCell ref="C102:C108"/>
    <mergeCell ref="D141:F141"/>
    <mergeCell ref="A123:B129"/>
    <mergeCell ref="C123:C129"/>
    <mergeCell ref="A130:E130"/>
    <mergeCell ref="F140:H140"/>
    <mergeCell ref="B134:E134"/>
    <mergeCell ref="F138:H138"/>
    <mergeCell ref="F135:H135"/>
    <mergeCell ref="A53:A59"/>
    <mergeCell ref="B53:B59"/>
    <mergeCell ref="C53:C59"/>
    <mergeCell ref="A39:A45"/>
    <mergeCell ref="A46:A52"/>
    <mergeCell ref="B60:B66"/>
    <mergeCell ref="C60:C66"/>
    <mergeCell ref="C74:C80"/>
    <mergeCell ref="M5:Q5"/>
    <mergeCell ref="M1:Q1"/>
    <mergeCell ref="M3:Q3"/>
    <mergeCell ref="M4:Q4"/>
    <mergeCell ref="M6:Q6"/>
    <mergeCell ref="B32:B38"/>
    <mergeCell ref="A67:A73"/>
    <mergeCell ref="C67:C73"/>
    <mergeCell ref="B67:B73"/>
    <mergeCell ref="A88:A94"/>
    <mergeCell ref="A11:Q11"/>
    <mergeCell ref="A12:Q12"/>
    <mergeCell ref="P14:Q14"/>
    <mergeCell ref="A15:A16"/>
    <mergeCell ref="B15:B16"/>
    <mergeCell ref="C15:C16"/>
    <mergeCell ref="D15:D16"/>
    <mergeCell ref="E15:E16"/>
    <mergeCell ref="F15:Q15"/>
    <mergeCell ref="B88:B94"/>
    <mergeCell ref="C88:C94"/>
    <mergeCell ref="A60:A66"/>
    <mergeCell ref="C81:C87"/>
    <mergeCell ref="A81:A87"/>
    <mergeCell ref="B81:B87"/>
    <mergeCell ref="A74:A80"/>
    <mergeCell ref="B74:B80"/>
  </mergeCells>
  <pageMargins left="0.70866141732283472" right="0.51181102362204722" top="0.55118110236220474" bottom="0.55118110236220474" header="0.11811023622047245" footer="0.11811023622047245"/>
  <pageSetup paperSize="9" scale="44" fitToHeight="0" orientation="landscape" r:id="rId1"/>
  <rowBreaks count="2" manualBreakCount="2">
    <brk id="51" max="16" man="1"/>
    <brk id="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таблица № 2 13.12.16</vt:lpstr>
      <vt:lpstr>таблица 1</vt:lpstr>
      <vt:lpstr>таблица № 2</vt:lpstr>
      <vt:lpstr>ноябрь 2022</vt:lpstr>
      <vt:lpstr>'ноябрь 2022'!Заголовки_для_печати</vt:lpstr>
      <vt:lpstr>'таблица 1'!Заголовки_для_печати</vt:lpstr>
      <vt:lpstr>'таблица № 2'!Заголовки_для_печати</vt:lpstr>
      <vt:lpstr>'таблица № 2 13.12.16'!Заголовки_для_печати</vt:lpstr>
      <vt:lpstr>'ноябрь 2022'!Область_печати</vt:lpstr>
      <vt:lpstr>'таблица 1'!Область_печати</vt:lpstr>
      <vt:lpstr>'таблица № 2'!Область_печати</vt:lpstr>
      <vt:lpstr>'таблица № 2 13.12.16'!Область_печати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2022-11-17T09:29:32Z</dcterms:modified>
</cp:coreProperties>
</file>