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030" activeTab="3"/>
  </bookViews>
  <sheets>
    <sheet name="по РД" sheetId="6" r:id="rId1"/>
    <sheet name="январь" sheetId="7" r:id="rId2"/>
    <sheet name="март" sheetId="8" r:id="rId3"/>
    <sheet name="апрель" sheetId="9" r:id="rId4"/>
  </sheets>
  <definedNames>
    <definedName name="_xlnm.Print_Titles" localSheetId="3">апрель!$A:$B,апрель!$14:$15</definedName>
    <definedName name="_xlnm.Print_Titles" localSheetId="2">март!$A:$B,март!$14:$15</definedName>
    <definedName name="_xlnm.Print_Titles" localSheetId="0">'по РД'!$A:$B,'по РД'!$14:$15</definedName>
    <definedName name="_xlnm.Print_Titles" localSheetId="1">январь!$A:$B,январь!$14:$15</definedName>
    <definedName name="_xlnm.Print_Area" localSheetId="3">апрель!$A$1:$Q$202</definedName>
    <definedName name="_xlnm.Print_Area" localSheetId="2">март!$A$1:$Q$203</definedName>
    <definedName name="_xlnm.Print_Area" localSheetId="0">'по РД'!$A$1:$Q$203</definedName>
    <definedName name="_xlnm.Print_Area" localSheetId="1">январь!$A$1:$Q$203</definedName>
  </definedNames>
  <calcPr calcId="162913"/>
</workbook>
</file>

<file path=xl/calcChain.xml><?xml version="1.0" encoding="utf-8"?>
<calcChain xmlns="http://schemas.openxmlformats.org/spreadsheetml/2006/main">
  <c r="P177" i="9" l="1"/>
  <c r="L177" i="9"/>
  <c r="H177" i="9"/>
  <c r="Q176" i="9"/>
  <c r="M176" i="9"/>
  <c r="I176" i="9"/>
  <c r="N175" i="9"/>
  <c r="J175" i="9"/>
  <c r="F175" i="9"/>
  <c r="O174" i="9"/>
  <c r="K174" i="9"/>
  <c r="G174" i="9"/>
  <c r="P173" i="9"/>
  <c r="L173" i="9"/>
  <c r="H173" i="9"/>
  <c r="Q172" i="9"/>
  <c r="M172" i="9"/>
  <c r="I172" i="9"/>
  <c r="E170" i="9"/>
  <c r="E169" i="9"/>
  <c r="E168" i="9"/>
  <c r="E167" i="9"/>
  <c r="E166" i="9"/>
  <c r="E165" i="9"/>
  <c r="Q164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E163" i="9"/>
  <c r="E162" i="9"/>
  <c r="E161" i="9"/>
  <c r="E160" i="9"/>
  <c r="E157" i="9" s="1"/>
  <c r="E159" i="9"/>
  <c r="E158" i="9"/>
  <c r="Q157" i="9"/>
  <c r="P157" i="9"/>
  <c r="O157" i="9"/>
  <c r="N157" i="9"/>
  <c r="M157" i="9"/>
  <c r="L157" i="9"/>
  <c r="K157" i="9"/>
  <c r="J157" i="9"/>
  <c r="I157" i="9"/>
  <c r="H157" i="9"/>
  <c r="G157" i="9"/>
  <c r="F157" i="9"/>
  <c r="E156" i="9"/>
  <c r="E155" i="9"/>
  <c r="E154" i="9"/>
  <c r="E153" i="9"/>
  <c r="E152" i="9"/>
  <c r="E150" i="9" s="1"/>
  <c r="E151" i="9"/>
  <c r="Q150" i="9"/>
  <c r="P150" i="9"/>
  <c r="O150" i="9"/>
  <c r="N150" i="9"/>
  <c r="M150" i="9"/>
  <c r="L150" i="9"/>
  <c r="K150" i="9"/>
  <c r="J150" i="9"/>
  <c r="I150" i="9"/>
  <c r="H150" i="9"/>
  <c r="G150" i="9"/>
  <c r="F150" i="9"/>
  <c r="E149" i="9"/>
  <c r="E148" i="9"/>
  <c r="E147" i="9"/>
  <c r="E146" i="9"/>
  <c r="E145" i="9"/>
  <c r="E144" i="9"/>
  <c r="E143" i="9" s="1"/>
  <c r="Q143" i="9"/>
  <c r="P143" i="9"/>
  <c r="O143" i="9"/>
  <c r="N143" i="9"/>
  <c r="M143" i="9"/>
  <c r="L143" i="9"/>
  <c r="K143" i="9"/>
  <c r="J143" i="9"/>
  <c r="I143" i="9"/>
  <c r="H143" i="9"/>
  <c r="G143" i="9"/>
  <c r="F143" i="9"/>
  <c r="E142" i="9"/>
  <c r="E141" i="9"/>
  <c r="E140" i="9"/>
  <c r="E139" i="9"/>
  <c r="E138" i="9"/>
  <c r="E137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E135" i="9"/>
  <c r="E134" i="9"/>
  <c r="E133" i="9"/>
  <c r="E132" i="9"/>
  <c r="E129" i="9" s="1"/>
  <c r="E131" i="9"/>
  <c r="E130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8" i="9"/>
  <c r="E127" i="9"/>
  <c r="E126" i="9"/>
  <c r="E125" i="9"/>
  <c r="E124" i="9"/>
  <c r="E122" i="9" s="1"/>
  <c r="E123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1" i="9"/>
  <c r="E120" i="9"/>
  <c r="E119" i="9"/>
  <c r="E118" i="9"/>
  <c r="E117" i="9"/>
  <c r="E116" i="9"/>
  <c r="E115" i="9" s="1"/>
  <c r="Q115" i="9"/>
  <c r="P115" i="9"/>
  <c r="O115" i="9"/>
  <c r="N115" i="9"/>
  <c r="M115" i="9"/>
  <c r="L115" i="9"/>
  <c r="K115" i="9"/>
  <c r="J115" i="9"/>
  <c r="I115" i="9"/>
  <c r="H115" i="9"/>
  <c r="G115" i="9"/>
  <c r="F115" i="9"/>
  <c r="P114" i="9"/>
  <c r="E114" i="9"/>
  <c r="E113" i="9"/>
  <c r="E112" i="9"/>
  <c r="K111" i="9"/>
  <c r="H111" i="9"/>
  <c r="E111" i="9"/>
  <c r="E108" i="9" s="1"/>
  <c r="E110" i="9"/>
  <c r="E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7" i="9"/>
  <c r="E106" i="9"/>
  <c r="E105" i="9"/>
  <c r="H104" i="9"/>
  <c r="E104" i="9" s="1"/>
  <c r="E101" i="9" s="1"/>
  <c r="E103" i="9"/>
  <c r="E102" i="9"/>
  <c r="Q101" i="9"/>
  <c r="P101" i="9"/>
  <c r="O101" i="9"/>
  <c r="N101" i="9"/>
  <c r="M101" i="9"/>
  <c r="L101" i="9"/>
  <c r="K101" i="9"/>
  <c r="J101" i="9"/>
  <c r="I101" i="9"/>
  <c r="G101" i="9"/>
  <c r="F101" i="9"/>
  <c r="Q100" i="9"/>
  <c r="Q177" i="9" s="1"/>
  <c r="P100" i="9"/>
  <c r="O100" i="9"/>
  <c r="O177" i="9" s="1"/>
  <c r="N100" i="9"/>
  <c r="N177" i="9" s="1"/>
  <c r="M100" i="9"/>
  <c r="M177" i="9" s="1"/>
  <c r="L100" i="9"/>
  <c r="K100" i="9"/>
  <c r="K177" i="9" s="1"/>
  <c r="J100" i="9"/>
  <c r="J177" i="9" s="1"/>
  <c r="I100" i="9"/>
  <c r="I177" i="9" s="1"/>
  <c r="H100" i="9"/>
  <c r="G100" i="9"/>
  <c r="G177" i="9" s="1"/>
  <c r="F100" i="9"/>
  <c r="E100" i="9" s="1"/>
  <c r="Q99" i="9"/>
  <c r="P99" i="9"/>
  <c r="P176" i="9" s="1"/>
  <c r="O99" i="9"/>
  <c r="O176" i="9" s="1"/>
  <c r="N99" i="9"/>
  <c r="N176" i="9" s="1"/>
  <c r="M99" i="9"/>
  <c r="L99" i="9"/>
  <c r="L176" i="9" s="1"/>
  <c r="K99" i="9"/>
  <c r="K176" i="9" s="1"/>
  <c r="J99" i="9"/>
  <c r="J176" i="9" s="1"/>
  <c r="I99" i="9"/>
  <c r="H99" i="9"/>
  <c r="H176" i="9" s="1"/>
  <c r="G99" i="9"/>
  <c r="G176" i="9" s="1"/>
  <c r="F99" i="9"/>
  <c r="F176" i="9" s="1"/>
  <c r="Q98" i="9"/>
  <c r="Q175" i="9" s="1"/>
  <c r="P98" i="9"/>
  <c r="P94" i="9" s="1"/>
  <c r="O98" i="9"/>
  <c r="O175" i="9" s="1"/>
  <c r="N98" i="9"/>
  <c r="M98" i="9"/>
  <c r="M175" i="9" s="1"/>
  <c r="L98" i="9"/>
  <c r="L94" i="9" s="1"/>
  <c r="K98" i="9"/>
  <c r="K175" i="9" s="1"/>
  <c r="J98" i="9"/>
  <c r="I98" i="9"/>
  <c r="I175" i="9" s="1"/>
  <c r="H98" i="9"/>
  <c r="E98" i="9" s="1"/>
  <c r="G98" i="9"/>
  <c r="G175" i="9" s="1"/>
  <c r="F98" i="9"/>
  <c r="Q97" i="9"/>
  <c r="Q174" i="9" s="1"/>
  <c r="P97" i="9"/>
  <c r="O97" i="9"/>
  <c r="N97" i="9"/>
  <c r="N174" i="9" s="1"/>
  <c r="M97" i="9"/>
  <c r="M174" i="9" s="1"/>
  <c r="L97" i="9"/>
  <c r="L174" i="9" s="1"/>
  <c r="K97" i="9"/>
  <c r="J97" i="9"/>
  <c r="I97" i="9"/>
  <c r="G97" i="9"/>
  <c r="F97" i="9"/>
  <c r="F174" i="9" s="1"/>
  <c r="Q96" i="9"/>
  <c r="Q173" i="9" s="1"/>
  <c r="P96" i="9"/>
  <c r="O96" i="9"/>
  <c r="O173" i="9" s="1"/>
  <c r="N96" i="9"/>
  <c r="N94" i="9" s="1"/>
  <c r="M96" i="9"/>
  <c r="M173" i="9" s="1"/>
  <c r="L96" i="9"/>
  <c r="K96" i="9"/>
  <c r="K173" i="9" s="1"/>
  <c r="J96" i="9"/>
  <c r="J94" i="9" s="1"/>
  <c r="I96" i="9"/>
  <c r="I173" i="9" s="1"/>
  <c r="H96" i="9"/>
  <c r="G96" i="9"/>
  <c r="G173" i="9" s="1"/>
  <c r="F96" i="9"/>
  <c r="E96" i="9" s="1"/>
  <c r="Q95" i="9"/>
  <c r="P95" i="9"/>
  <c r="P172" i="9" s="1"/>
  <c r="O95" i="9"/>
  <c r="O172" i="9" s="1"/>
  <c r="O171" i="9" s="1"/>
  <c r="N95" i="9"/>
  <c r="N172" i="9" s="1"/>
  <c r="M95" i="9"/>
  <c r="L95" i="9"/>
  <c r="L172" i="9" s="1"/>
  <c r="K95" i="9"/>
  <c r="K172" i="9" s="1"/>
  <c r="K171" i="9" s="1"/>
  <c r="J95" i="9"/>
  <c r="J172" i="9" s="1"/>
  <c r="I95" i="9"/>
  <c r="H95" i="9"/>
  <c r="H172" i="9" s="1"/>
  <c r="G95" i="9"/>
  <c r="G172" i="9" s="1"/>
  <c r="G171" i="9" s="1"/>
  <c r="F95" i="9"/>
  <c r="F172" i="9" s="1"/>
  <c r="O94" i="9"/>
  <c r="K94" i="9"/>
  <c r="G94" i="9"/>
  <c r="E93" i="9"/>
  <c r="E92" i="9"/>
  <c r="E91" i="9"/>
  <c r="E90" i="9"/>
  <c r="E89" i="9"/>
  <c r="E88" i="9"/>
  <c r="E87" i="9" s="1"/>
  <c r="Q87" i="9"/>
  <c r="P87" i="9"/>
  <c r="O87" i="9"/>
  <c r="N87" i="9"/>
  <c r="M87" i="9"/>
  <c r="L87" i="9"/>
  <c r="K87" i="9"/>
  <c r="J87" i="9"/>
  <c r="I87" i="9"/>
  <c r="H87" i="9"/>
  <c r="G87" i="9"/>
  <c r="F87" i="9"/>
  <c r="E86" i="9"/>
  <c r="E85" i="9"/>
  <c r="E84" i="9"/>
  <c r="E83" i="9"/>
  <c r="E82" i="9"/>
  <c r="E81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K79" i="9"/>
  <c r="J79" i="9"/>
  <c r="E79" i="9"/>
  <c r="E78" i="9"/>
  <c r="E77" i="9"/>
  <c r="E76" i="9"/>
  <c r="E75" i="9"/>
  <c r="E74" i="9"/>
  <c r="Q73" i="9"/>
  <c r="P73" i="9"/>
  <c r="O73" i="9"/>
  <c r="N73" i="9"/>
  <c r="M73" i="9"/>
  <c r="L73" i="9"/>
  <c r="K73" i="9"/>
  <c r="J73" i="9"/>
  <c r="I73" i="9"/>
  <c r="H73" i="9"/>
  <c r="G73" i="9"/>
  <c r="F73" i="9"/>
  <c r="E72" i="9"/>
  <c r="E71" i="9"/>
  <c r="E70" i="9"/>
  <c r="E69" i="9"/>
  <c r="E68" i="9"/>
  <c r="E67" i="9"/>
  <c r="Q66" i="9"/>
  <c r="P66" i="9"/>
  <c r="O66" i="9"/>
  <c r="N66" i="9"/>
  <c r="M66" i="9"/>
  <c r="L66" i="9"/>
  <c r="K66" i="9"/>
  <c r="J66" i="9"/>
  <c r="I66" i="9"/>
  <c r="E66" i="9" s="1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 s="1"/>
  <c r="Q64" i="9"/>
  <c r="P64" i="9"/>
  <c r="O64" i="9"/>
  <c r="N64" i="9"/>
  <c r="M64" i="9"/>
  <c r="L64" i="9"/>
  <c r="K64" i="9"/>
  <c r="J64" i="9"/>
  <c r="I64" i="9"/>
  <c r="H64" i="9"/>
  <c r="G64" i="9"/>
  <c r="E64" i="9" s="1"/>
  <c r="F64" i="9"/>
  <c r="Q63" i="9"/>
  <c r="P63" i="9"/>
  <c r="O63" i="9"/>
  <c r="N63" i="9"/>
  <c r="M63" i="9"/>
  <c r="L63" i="9"/>
  <c r="K63" i="9"/>
  <c r="J63" i="9"/>
  <c r="I63" i="9"/>
  <c r="H63" i="9"/>
  <c r="E63" i="9" s="1"/>
  <c r="G63" i="9"/>
  <c r="F63" i="9"/>
  <c r="Q62" i="9"/>
  <c r="Q59" i="9" s="1"/>
  <c r="P62" i="9"/>
  <c r="P59" i="9" s="1"/>
  <c r="O62" i="9"/>
  <c r="N62" i="9"/>
  <c r="M62" i="9"/>
  <c r="M59" i="9" s="1"/>
  <c r="L62" i="9"/>
  <c r="K62" i="9"/>
  <c r="J62" i="9"/>
  <c r="I62" i="9"/>
  <c r="I59" i="9" s="1"/>
  <c r="H62" i="9"/>
  <c r="G62" i="9"/>
  <c r="F62" i="9"/>
  <c r="Q61" i="9"/>
  <c r="P61" i="9"/>
  <c r="O61" i="9"/>
  <c r="N61" i="9"/>
  <c r="N59" i="9" s="1"/>
  <c r="M61" i="9"/>
  <c r="L61" i="9"/>
  <c r="K61" i="9"/>
  <c r="J61" i="9"/>
  <c r="J59" i="9" s="1"/>
  <c r="I61" i="9"/>
  <c r="H61" i="9"/>
  <c r="G61" i="9"/>
  <c r="F61" i="9"/>
  <c r="E61" i="9" s="1"/>
  <c r="Q60" i="9"/>
  <c r="P60" i="9"/>
  <c r="O60" i="9"/>
  <c r="O59" i="9" s="1"/>
  <c r="N60" i="9"/>
  <c r="M60" i="9"/>
  <c r="L60" i="9"/>
  <c r="K60" i="9"/>
  <c r="K59" i="9" s="1"/>
  <c r="J60" i="9"/>
  <c r="I60" i="9"/>
  <c r="H60" i="9"/>
  <c r="G60" i="9"/>
  <c r="G59" i="9" s="1"/>
  <c r="F60" i="9"/>
  <c r="L59" i="9"/>
  <c r="H59" i="9"/>
  <c r="E58" i="9"/>
  <c r="E57" i="9"/>
  <c r="E56" i="9"/>
  <c r="E55" i="9"/>
  <c r="E54" i="9"/>
  <c r="E52" i="9" s="1"/>
  <c r="E53" i="9"/>
  <c r="Q52" i="9"/>
  <c r="P52" i="9"/>
  <c r="O52" i="9"/>
  <c r="N52" i="9"/>
  <c r="M52" i="9"/>
  <c r="L52" i="9"/>
  <c r="K52" i="9"/>
  <c r="J52" i="9"/>
  <c r="I52" i="9"/>
  <c r="H52" i="9"/>
  <c r="G52" i="9"/>
  <c r="F52" i="9"/>
  <c r="E51" i="9"/>
  <c r="E50" i="9"/>
  <c r="E49" i="9"/>
  <c r="E48" i="9"/>
  <c r="E47" i="9"/>
  <c r="E46" i="9"/>
  <c r="Q45" i="9"/>
  <c r="P45" i="9"/>
  <c r="O45" i="9"/>
  <c r="N45" i="9"/>
  <c r="M45" i="9"/>
  <c r="L45" i="9"/>
  <c r="K45" i="9"/>
  <c r="J45" i="9"/>
  <c r="I45" i="9"/>
  <c r="H45" i="9"/>
  <c r="G45" i="9"/>
  <c r="F45" i="9"/>
  <c r="E44" i="9"/>
  <c r="E43" i="9"/>
  <c r="E42" i="9"/>
  <c r="H41" i="9"/>
  <c r="E41" i="9"/>
  <c r="E40" i="9"/>
  <c r="E39" i="9"/>
  <c r="E38" i="9" s="1"/>
  <c r="Q38" i="9"/>
  <c r="P38" i="9"/>
  <c r="O38" i="9"/>
  <c r="N38" i="9"/>
  <c r="M38" i="9"/>
  <c r="L38" i="9"/>
  <c r="K38" i="9"/>
  <c r="J38" i="9"/>
  <c r="I38" i="9"/>
  <c r="H38" i="9"/>
  <c r="G38" i="9"/>
  <c r="F38" i="9"/>
  <c r="E37" i="9"/>
  <c r="E36" i="9"/>
  <c r="E35" i="9"/>
  <c r="M34" i="9"/>
  <c r="E34" i="9"/>
  <c r="E33" i="9"/>
  <c r="E32" i="9"/>
  <c r="E31" i="9" s="1"/>
  <c r="Q31" i="9"/>
  <c r="P31" i="9"/>
  <c r="O31" i="9"/>
  <c r="N31" i="9"/>
  <c r="M31" i="9"/>
  <c r="L31" i="9"/>
  <c r="K31" i="9"/>
  <c r="J31" i="9"/>
  <c r="I31" i="9"/>
  <c r="H31" i="9"/>
  <c r="G31" i="9"/>
  <c r="F31" i="9"/>
  <c r="E30" i="9"/>
  <c r="E29" i="9"/>
  <c r="E28" i="9"/>
  <c r="E27" i="9"/>
  <c r="E24" i="9" s="1"/>
  <c r="E26" i="9"/>
  <c r="E25" i="9"/>
  <c r="Q24" i="9"/>
  <c r="P24" i="9"/>
  <c r="O24" i="9"/>
  <c r="N24" i="9"/>
  <c r="M24" i="9"/>
  <c r="L24" i="9"/>
  <c r="K24" i="9"/>
  <c r="J24" i="9"/>
  <c r="I24" i="9"/>
  <c r="H24" i="9"/>
  <c r="G24" i="9"/>
  <c r="F24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 s="1"/>
  <c r="Q22" i="9"/>
  <c r="P22" i="9"/>
  <c r="O22" i="9"/>
  <c r="N22" i="9"/>
  <c r="M22" i="9"/>
  <c r="L22" i="9"/>
  <c r="K22" i="9"/>
  <c r="J22" i="9"/>
  <c r="I22" i="9"/>
  <c r="H22" i="9"/>
  <c r="G22" i="9"/>
  <c r="E22" i="9" s="1"/>
  <c r="F22" i="9"/>
  <c r="Q21" i="9"/>
  <c r="P21" i="9"/>
  <c r="P17" i="9" s="1"/>
  <c r="O21" i="9"/>
  <c r="N21" i="9"/>
  <c r="M21" i="9"/>
  <c r="L21" i="9"/>
  <c r="L17" i="9" s="1"/>
  <c r="K21" i="9"/>
  <c r="J21" i="9"/>
  <c r="I21" i="9"/>
  <c r="H21" i="9"/>
  <c r="E21" i="9" s="1"/>
  <c r="G21" i="9"/>
  <c r="F21" i="9"/>
  <c r="Q20" i="9"/>
  <c r="P20" i="9"/>
  <c r="O20" i="9"/>
  <c r="N20" i="9"/>
  <c r="M20" i="9"/>
  <c r="L20" i="9"/>
  <c r="K20" i="9"/>
  <c r="J20" i="9"/>
  <c r="I20" i="9"/>
  <c r="H20" i="9"/>
  <c r="F20" i="9"/>
  <c r="Q19" i="9"/>
  <c r="Q17" i="9" s="1"/>
  <c r="P19" i="9"/>
  <c r="O19" i="9"/>
  <c r="N19" i="9"/>
  <c r="M19" i="9"/>
  <c r="M17" i="9" s="1"/>
  <c r="L19" i="9"/>
  <c r="K19" i="9"/>
  <c r="J19" i="9"/>
  <c r="I19" i="9"/>
  <c r="E19" i="9" s="1"/>
  <c r="H19" i="9"/>
  <c r="G19" i="9"/>
  <c r="F19" i="9"/>
  <c r="Q18" i="9"/>
  <c r="P18" i="9"/>
  <c r="O18" i="9"/>
  <c r="N18" i="9"/>
  <c r="N17" i="9" s="1"/>
  <c r="M18" i="9"/>
  <c r="L18" i="9"/>
  <c r="K18" i="9"/>
  <c r="J18" i="9"/>
  <c r="I18" i="9"/>
  <c r="H18" i="9"/>
  <c r="G18" i="9"/>
  <c r="F18" i="9"/>
  <c r="E18" i="9" s="1"/>
  <c r="O17" i="9"/>
  <c r="K17" i="9"/>
  <c r="G17" i="9"/>
  <c r="E73" i="9" l="1"/>
  <c r="P174" i="9"/>
  <c r="J17" i="9"/>
  <c r="J174" i="9"/>
  <c r="E20" i="9"/>
  <c r="E17" i="9" s="1"/>
  <c r="I174" i="9"/>
  <c r="I171" i="9" s="1"/>
  <c r="E45" i="9"/>
  <c r="E176" i="9"/>
  <c r="Q171" i="9"/>
  <c r="E172" i="9"/>
  <c r="M171" i="9"/>
  <c r="E62" i="9"/>
  <c r="I17" i="9"/>
  <c r="F59" i="9"/>
  <c r="E60" i="9"/>
  <c r="I94" i="9"/>
  <c r="M94" i="9"/>
  <c r="Q94" i="9"/>
  <c r="E99" i="9"/>
  <c r="F173" i="9"/>
  <c r="J173" i="9"/>
  <c r="N173" i="9"/>
  <c r="N171" i="9" s="1"/>
  <c r="H175" i="9"/>
  <c r="E175" i="9" s="1"/>
  <c r="L175" i="9"/>
  <c r="L171" i="9" s="1"/>
  <c r="P175" i="9"/>
  <c r="P171" i="9" s="1"/>
  <c r="F177" i="9"/>
  <c r="E177" i="9" s="1"/>
  <c r="H17" i="9"/>
  <c r="F17" i="9"/>
  <c r="F94" i="9"/>
  <c r="H97" i="9"/>
  <c r="H101" i="9"/>
  <c r="K111" i="8"/>
  <c r="H111" i="8"/>
  <c r="E111" i="8" s="1"/>
  <c r="I104" i="8"/>
  <c r="H104" i="8"/>
  <c r="P177" i="8"/>
  <c r="L177" i="8"/>
  <c r="H177" i="8"/>
  <c r="Q176" i="8"/>
  <c r="M176" i="8"/>
  <c r="I176" i="8"/>
  <c r="N175" i="8"/>
  <c r="J175" i="8"/>
  <c r="F175" i="8"/>
  <c r="O174" i="8"/>
  <c r="K174" i="8"/>
  <c r="G174" i="8"/>
  <c r="P173" i="8"/>
  <c r="L173" i="8"/>
  <c r="H173" i="8"/>
  <c r="Q172" i="8"/>
  <c r="M172" i="8"/>
  <c r="I172" i="8"/>
  <c r="E170" i="8"/>
  <c r="E169" i="8"/>
  <c r="E168" i="8"/>
  <c r="E167" i="8"/>
  <c r="E166" i="8"/>
  <c r="E165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E163" i="8"/>
  <c r="E162" i="8"/>
  <c r="E161" i="8"/>
  <c r="E160" i="8"/>
  <c r="E157" i="8" s="1"/>
  <c r="E159" i="8"/>
  <c r="E158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6" i="8"/>
  <c r="E155" i="8"/>
  <c r="E154" i="8"/>
  <c r="E153" i="8"/>
  <c r="E152" i="8"/>
  <c r="E150" i="8" s="1"/>
  <c r="E151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49" i="8"/>
  <c r="E148" i="8"/>
  <c r="E147" i="8"/>
  <c r="E146" i="8"/>
  <c r="E145" i="8"/>
  <c r="E144" i="8"/>
  <c r="E143" i="8" s="1"/>
  <c r="Q143" i="8"/>
  <c r="P143" i="8"/>
  <c r="O143" i="8"/>
  <c r="N143" i="8"/>
  <c r="M143" i="8"/>
  <c r="L143" i="8"/>
  <c r="K143" i="8"/>
  <c r="J143" i="8"/>
  <c r="I143" i="8"/>
  <c r="H143" i="8"/>
  <c r="G143" i="8"/>
  <c r="F143" i="8"/>
  <c r="E142" i="8"/>
  <c r="E141" i="8"/>
  <c r="E140" i="8"/>
  <c r="E139" i="8"/>
  <c r="E138" i="8"/>
  <c r="E137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E135" i="8"/>
  <c r="E134" i="8"/>
  <c r="E133" i="8"/>
  <c r="E132" i="8"/>
  <c r="E129" i="8" s="1"/>
  <c r="E131" i="8"/>
  <c r="E130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8" i="8"/>
  <c r="E127" i="8"/>
  <c r="E126" i="8"/>
  <c r="E125" i="8"/>
  <c r="E124" i="8"/>
  <c r="E122" i="8" s="1"/>
  <c r="E123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1" i="8"/>
  <c r="E120" i="8"/>
  <c r="E119" i="8"/>
  <c r="E118" i="8"/>
  <c r="E117" i="8"/>
  <c r="E116" i="8"/>
  <c r="E115" i="8" s="1"/>
  <c r="Q115" i="8"/>
  <c r="P115" i="8"/>
  <c r="O115" i="8"/>
  <c r="N115" i="8"/>
  <c r="M115" i="8"/>
  <c r="L115" i="8"/>
  <c r="K115" i="8"/>
  <c r="J115" i="8"/>
  <c r="I115" i="8"/>
  <c r="H115" i="8"/>
  <c r="G115" i="8"/>
  <c r="F115" i="8"/>
  <c r="P114" i="8"/>
  <c r="E114" i="8" s="1"/>
  <c r="E113" i="8"/>
  <c r="E112" i="8"/>
  <c r="E110" i="8"/>
  <c r="E109" i="8"/>
  <c r="Q108" i="8"/>
  <c r="P108" i="8"/>
  <c r="O108" i="8"/>
  <c r="N108" i="8"/>
  <c r="M108" i="8"/>
  <c r="L108" i="8"/>
  <c r="K108" i="8"/>
  <c r="J108" i="8"/>
  <c r="I108" i="8"/>
  <c r="G108" i="8"/>
  <c r="F108" i="8"/>
  <c r="E107" i="8"/>
  <c r="E106" i="8"/>
  <c r="E105" i="8"/>
  <c r="E104" i="8"/>
  <c r="E101" i="8" s="1"/>
  <c r="E103" i="8"/>
  <c r="E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Q177" i="8" s="1"/>
  <c r="P100" i="8"/>
  <c r="O100" i="8"/>
  <c r="O177" i="8" s="1"/>
  <c r="N100" i="8"/>
  <c r="N177" i="8" s="1"/>
  <c r="M100" i="8"/>
  <c r="M177" i="8" s="1"/>
  <c r="L100" i="8"/>
  <c r="K100" i="8"/>
  <c r="K177" i="8" s="1"/>
  <c r="J100" i="8"/>
  <c r="J177" i="8" s="1"/>
  <c r="I100" i="8"/>
  <c r="I177" i="8" s="1"/>
  <c r="H100" i="8"/>
  <c r="G100" i="8"/>
  <c r="G177" i="8" s="1"/>
  <c r="F100" i="8"/>
  <c r="E100" i="8" s="1"/>
  <c r="Q99" i="8"/>
  <c r="P99" i="8"/>
  <c r="P176" i="8" s="1"/>
  <c r="O99" i="8"/>
  <c r="O176" i="8" s="1"/>
  <c r="N99" i="8"/>
  <c r="N176" i="8" s="1"/>
  <c r="M99" i="8"/>
  <c r="L99" i="8"/>
  <c r="L176" i="8" s="1"/>
  <c r="K99" i="8"/>
  <c r="K176" i="8" s="1"/>
  <c r="J99" i="8"/>
  <c r="J176" i="8" s="1"/>
  <c r="I99" i="8"/>
  <c r="H99" i="8"/>
  <c r="H176" i="8" s="1"/>
  <c r="G99" i="8"/>
  <c r="G176" i="8" s="1"/>
  <c r="F99" i="8"/>
  <c r="F176" i="8" s="1"/>
  <c r="E176" i="8" s="1"/>
  <c r="Q98" i="8"/>
  <c r="Q175" i="8" s="1"/>
  <c r="P98" i="8"/>
  <c r="P94" i="8" s="1"/>
  <c r="O98" i="8"/>
  <c r="O175" i="8" s="1"/>
  <c r="N98" i="8"/>
  <c r="M98" i="8"/>
  <c r="M175" i="8" s="1"/>
  <c r="L98" i="8"/>
  <c r="L94" i="8" s="1"/>
  <c r="K98" i="8"/>
  <c r="K175" i="8" s="1"/>
  <c r="J98" i="8"/>
  <c r="I98" i="8"/>
  <c r="I175" i="8" s="1"/>
  <c r="H98" i="8"/>
  <c r="G98" i="8"/>
  <c r="G175" i="8" s="1"/>
  <c r="F98" i="8"/>
  <c r="E98" i="8" s="1"/>
  <c r="Q97" i="8"/>
  <c r="Q174" i="8" s="1"/>
  <c r="P97" i="8"/>
  <c r="P174" i="8" s="1"/>
  <c r="O97" i="8"/>
  <c r="N97" i="8"/>
  <c r="N174" i="8" s="1"/>
  <c r="M97" i="8"/>
  <c r="M174" i="8" s="1"/>
  <c r="L97" i="8"/>
  <c r="L174" i="8" s="1"/>
  <c r="K97" i="8"/>
  <c r="J97" i="8"/>
  <c r="J174" i="8" s="1"/>
  <c r="I97" i="8"/>
  <c r="G97" i="8"/>
  <c r="F97" i="8"/>
  <c r="F174" i="8" s="1"/>
  <c r="Q96" i="8"/>
  <c r="Q173" i="8" s="1"/>
  <c r="P96" i="8"/>
  <c r="O96" i="8"/>
  <c r="O173" i="8" s="1"/>
  <c r="N96" i="8"/>
  <c r="N94" i="8" s="1"/>
  <c r="M96" i="8"/>
  <c r="M173" i="8" s="1"/>
  <c r="L96" i="8"/>
  <c r="K96" i="8"/>
  <c r="K173" i="8" s="1"/>
  <c r="J96" i="8"/>
  <c r="J94" i="8" s="1"/>
  <c r="I96" i="8"/>
  <c r="I173" i="8" s="1"/>
  <c r="H96" i="8"/>
  <c r="G96" i="8"/>
  <c r="G173" i="8" s="1"/>
  <c r="F96" i="8"/>
  <c r="E96" i="8" s="1"/>
  <c r="Q95" i="8"/>
  <c r="P95" i="8"/>
  <c r="P172" i="8" s="1"/>
  <c r="O95" i="8"/>
  <c r="O172" i="8" s="1"/>
  <c r="O171" i="8" s="1"/>
  <c r="N95" i="8"/>
  <c r="N172" i="8" s="1"/>
  <c r="M95" i="8"/>
  <c r="L95" i="8"/>
  <c r="L172" i="8" s="1"/>
  <c r="K95" i="8"/>
  <c r="K172" i="8" s="1"/>
  <c r="J95" i="8"/>
  <c r="J172" i="8" s="1"/>
  <c r="I95" i="8"/>
  <c r="H95" i="8"/>
  <c r="H172" i="8" s="1"/>
  <c r="G95" i="8"/>
  <c r="G172" i="8" s="1"/>
  <c r="G171" i="8" s="1"/>
  <c r="F95" i="8"/>
  <c r="F172" i="8" s="1"/>
  <c r="O94" i="8"/>
  <c r="K94" i="8"/>
  <c r="G94" i="8"/>
  <c r="E93" i="8"/>
  <c r="E92" i="8"/>
  <c r="E91" i="8"/>
  <c r="E90" i="8"/>
  <c r="E89" i="8"/>
  <c r="E88" i="8"/>
  <c r="E87" i="8" s="1"/>
  <c r="Q87" i="8"/>
  <c r="P87" i="8"/>
  <c r="O87" i="8"/>
  <c r="N87" i="8"/>
  <c r="M87" i="8"/>
  <c r="L87" i="8"/>
  <c r="K87" i="8"/>
  <c r="J87" i="8"/>
  <c r="I87" i="8"/>
  <c r="H87" i="8"/>
  <c r="G87" i="8"/>
  <c r="F87" i="8"/>
  <c r="E86" i="8"/>
  <c r="E85" i="8"/>
  <c r="E84" i="8"/>
  <c r="E83" i="8"/>
  <c r="E82" i="8"/>
  <c r="E81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K79" i="8"/>
  <c r="J79" i="8"/>
  <c r="E79" i="8" s="1"/>
  <c r="E78" i="8"/>
  <c r="E77" i="8"/>
  <c r="E76" i="8"/>
  <c r="E75" i="8"/>
  <c r="E74" i="8"/>
  <c r="Q73" i="8"/>
  <c r="P73" i="8"/>
  <c r="O73" i="8"/>
  <c r="N73" i="8"/>
  <c r="M73" i="8"/>
  <c r="L73" i="8"/>
  <c r="K73" i="8"/>
  <c r="J73" i="8"/>
  <c r="I73" i="8"/>
  <c r="H73" i="8"/>
  <c r="G73" i="8"/>
  <c r="F73" i="8"/>
  <c r="E72" i="8"/>
  <c r="E71" i="8"/>
  <c r="E70" i="8"/>
  <c r="E69" i="8"/>
  <c r="E68" i="8"/>
  <c r="E67" i="8"/>
  <c r="Q66" i="8"/>
  <c r="P66" i="8"/>
  <c r="O66" i="8"/>
  <c r="N66" i="8"/>
  <c r="M66" i="8"/>
  <c r="L66" i="8"/>
  <c r="K66" i="8"/>
  <c r="J66" i="8"/>
  <c r="I66" i="8"/>
  <c r="E66" i="8" s="1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 s="1"/>
  <c r="Q64" i="8"/>
  <c r="P64" i="8"/>
  <c r="O64" i="8"/>
  <c r="N64" i="8"/>
  <c r="M64" i="8"/>
  <c r="L64" i="8"/>
  <c r="K64" i="8"/>
  <c r="J64" i="8"/>
  <c r="I64" i="8"/>
  <c r="H64" i="8"/>
  <c r="G64" i="8"/>
  <c r="E64" i="8" s="1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 s="1"/>
  <c r="Q62" i="8"/>
  <c r="P62" i="8"/>
  <c r="O62" i="8"/>
  <c r="N62" i="8"/>
  <c r="M62" i="8"/>
  <c r="L62" i="8"/>
  <c r="K62" i="8"/>
  <c r="J62" i="8"/>
  <c r="I62" i="8"/>
  <c r="E62" i="8" s="1"/>
  <c r="H62" i="8"/>
  <c r="G62" i="8"/>
  <c r="F62" i="8"/>
  <c r="Q61" i="8"/>
  <c r="P61" i="8"/>
  <c r="O61" i="8"/>
  <c r="N61" i="8"/>
  <c r="N59" i="8" s="1"/>
  <c r="M61" i="8"/>
  <c r="L61" i="8"/>
  <c r="K61" i="8"/>
  <c r="J61" i="8"/>
  <c r="J59" i="8" s="1"/>
  <c r="I61" i="8"/>
  <c r="H61" i="8"/>
  <c r="G61" i="8"/>
  <c r="F61" i="8"/>
  <c r="E61" i="8" s="1"/>
  <c r="Q60" i="8"/>
  <c r="Q59" i="8" s="1"/>
  <c r="P60" i="8"/>
  <c r="O60" i="8"/>
  <c r="O59" i="8" s="1"/>
  <c r="N60" i="8"/>
  <c r="M60" i="8"/>
  <c r="M59" i="8" s="1"/>
  <c r="L60" i="8"/>
  <c r="K60" i="8"/>
  <c r="K59" i="8" s="1"/>
  <c r="J60" i="8"/>
  <c r="I60" i="8"/>
  <c r="I59" i="8" s="1"/>
  <c r="H60" i="8"/>
  <c r="G60" i="8"/>
  <c r="G59" i="8" s="1"/>
  <c r="F60" i="8"/>
  <c r="P59" i="8"/>
  <c r="L59" i="8"/>
  <c r="H59" i="8"/>
  <c r="E58" i="8"/>
  <c r="E57" i="8"/>
  <c r="E56" i="8"/>
  <c r="E55" i="8"/>
  <c r="E54" i="8"/>
  <c r="E52" i="8" s="1"/>
  <c r="E53" i="8"/>
  <c r="Q52" i="8"/>
  <c r="P52" i="8"/>
  <c r="O52" i="8"/>
  <c r="N52" i="8"/>
  <c r="M52" i="8"/>
  <c r="L52" i="8"/>
  <c r="K52" i="8"/>
  <c r="J52" i="8"/>
  <c r="I52" i="8"/>
  <c r="H52" i="8"/>
  <c r="G52" i="8"/>
  <c r="F52" i="8"/>
  <c r="E51" i="8"/>
  <c r="E50" i="8"/>
  <c r="E49" i="8"/>
  <c r="E48" i="8"/>
  <c r="E47" i="8"/>
  <c r="E46" i="8"/>
  <c r="E45" i="8" s="1"/>
  <c r="Q45" i="8"/>
  <c r="P45" i="8"/>
  <c r="O45" i="8"/>
  <c r="N45" i="8"/>
  <c r="M45" i="8"/>
  <c r="L45" i="8"/>
  <c r="K45" i="8"/>
  <c r="J45" i="8"/>
  <c r="I45" i="8"/>
  <c r="H45" i="8"/>
  <c r="G45" i="8"/>
  <c r="F45" i="8"/>
  <c r="E44" i="8"/>
  <c r="E43" i="8"/>
  <c r="E42" i="8"/>
  <c r="H41" i="8"/>
  <c r="E41" i="8"/>
  <c r="E40" i="8"/>
  <c r="E39" i="8"/>
  <c r="E38" i="8" s="1"/>
  <c r="Q38" i="8"/>
  <c r="P38" i="8"/>
  <c r="O38" i="8"/>
  <c r="N38" i="8"/>
  <c r="M38" i="8"/>
  <c r="L38" i="8"/>
  <c r="K38" i="8"/>
  <c r="J38" i="8"/>
  <c r="I38" i="8"/>
  <c r="H38" i="8"/>
  <c r="G38" i="8"/>
  <c r="F38" i="8"/>
  <c r="E37" i="8"/>
  <c r="E36" i="8"/>
  <c r="E35" i="8"/>
  <c r="M34" i="8"/>
  <c r="E34" i="8"/>
  <c r="E33" i="8"/>
  <c r="E32" i="8"/>
  <c r="E31" i="8" s="1"/>
  <c r="Q31" i="8"/>
  <c r="P31" i="8"/>
  <c r="O31" i="8"/>
  <c r="N31" i="8"/>
  <c r="M31" i="8"/>
  <c r="L31" i="8"/>
  <c r="K31" i="8"/>
  <c r="J31" i="8"/>
  <c r="I31" i="8"/>
  <c r="H31" i="8"/>
  <c r="G31" i="8"/>
  <c r="F31" i="8"/>
  <c r="E30" i="8"/>
  <c r="E29" i="8"/>
  <c r="E28" i="8"/>
  <c r="E27" i="8"/>
  <c r="E26" i="8"/>
  <c r="E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 s="1"/>
  <c r="Q22" i="8"/>
  <c r="P22" i="8"/>
  <c r="O22" i="8"/>
  <c r="N22" i="8"/>
  <c r="M22" i="8"/>
  <c r="L22" i="8"/>
  <c r="K22" i="8"/>
  <c r="J22" i="8"/>
  <c r="I22" i="8"/>
  <c r="H22" i="8"/>
  <c r="G22" i="8"/>
  <c r="E22" i="8" s="1"/>
  <c r="F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 s="1"/>
  <c r="Q20" i="8"/>
  <c r="P20" i="8"/>
  <c r="O20" i="8"/>
  <c r="N20" i="8"/>
  <c r="M20" i="8"/>
  <c r="L20" i="8"/>
  <c r="K20" i="8"/>
  <c r="J20" i="8"/>
  <c r="I20" i="8"/>
  <c r="H20" i="8"/>
  <c r="F20" i="8"/>
  <c r="E20" i="8" s="1"/>
  <c r="Q19" i="8"/>
  <c r="Q17" i="8" s="1"/>
  <c r="P19" i="8"/>
  <c r="O19" i="8"/>
  <c r="N19" i="8"/>
  <c r="M19" i="8"/>
  <c r="M17" i="8" s="1"/>
  <c r="L19" i="8"/>
  <c r="K19" i="8"/>
  <c r="J19" i="8"/>
  <c r="I19" i="8"/>
  <c r="I17" i="8" s="1"/>
  <c r="H19" i="8"/>
  <c r="G19" i="8"/>
  <c r="F19" i="8"/>
  <c r="Q18" i="8"/>
  <c r="P18" i="8"/>
  <c r="P17" i="8" s="1"/>
  <c r="O18" i="8"/>
  <c r="N18" i="8"/>
  <c r="N17" i="8" s="1"/>
  <c r="M18" i="8"/>
  <c r="L18" i="8"/>
  <c r="L17" i="8" s="1"/>
  <c r="K18" i="8"/>
  <c r="J18" i="8"/>
  <c r="J17" i="8" s="1"/>
  <c r="I18" i="8"/>
  <c r="H18" i="8"/>
  <c r="H17" i="8" s="1"/>
  <c r="G18" i="8"/>
  <c r="F18" i="8"/>
  <c r="E18" i="8" s="1"/>
  <c r="O17" i="8"/>
  <c r="K17" i="8"/>
  <c r="G17" i="8"/>
  <c r="J171" i="9" l="1"/>
  <c r="E173" i="9"/>
  <c r="F171" i="9"/>
  <c r="E59" i="9"/>
  <c r="H174" i="9"/>
  <c r="H94" i="9"/>
  <c r="E97" i="9"/>
  <c r="E94" i="9" s="1"/>
  <c r="E73" i="8"/>
  <c r="I174" i="8"/>
  <c r="I171" i="8" s="1"/>
  <c r="K171" i="8"/>
  <c r="H108" i="8"/>
  <c r="H97" i="8"/>
  <c r="E97" i="8" s="1"/>
  <c r="E94" i="8" s="1"/>
  <c r="E108" i="8"/>
  <c r="H174" i="8"/>
  <c r="H94" i="8"/>
  <c r="E172" i="8"/>
  <c r="P171" i="8"/>
  <c r="Q171" i="8"/>
  <c r="M171" i="8"/>
  <c r="E19" i="8"/>
  <c r="E17" i="8" s="1"/>
  <c r="F59" i="8"/>
  <c r="E60" i="8"/>
  <c r="E59" i="8" s="1"/>
  <c r="I94" i="8"/>
  <c r="M94" i="8"/>
  <c r="Q94" i="8"/>
  <c r="E99" i="8"/>
  <c r="F173" i="8"/>
  <c r="E173" i="8" s="1"/>
  <c r="J173" i="8"/>
  <c r="J171" i="8" s="1"/>
  <c r="N173" i="8"/>
  <c r="N171" i="8" s="1"/>
  <c r="H175" i="8"/>
  <c r="L175" i="8"/>
  <c r="L171" i="8" s="1"/>
  <c r="P175" i="8"/>
  <c r="F177" i="8"/>
  <c r="E177" i="8" s="1"/>
  <c r="F17" i="8"/>
  <c r="F94" i="8"/>
  <c r="Q177" i="7"/>
  <c r="M177" i="7"/>
  <c r="I177" i="7"/>
  <c r="N176" i="7"/>
  <c r="J176" i="7"/>
  <c r="F176" i="7"/>
  <c r="O175" i="7"/>
  <c r="K175" i="7"/>
  <c r="G175" i="7"/>
  <c r="H174" i="7"/>
  <c r="Q173" i="7"/>
  <c r="M173" i="7"/>
  <c r="I173" i="7"/>
  <c r="N172" i="7"/>
  <c r="J172" i="7"/>
  <c r="F172" i="7"/>
  <c r="E170" i="7"/>
  <c r="E169" i="7"/>
  <c r="E168" i="7"/>
  <c r="E167" i="7"/>
  <c r="E166" i="7"/>
  <c r="E165" i="7"/>
  <c r="E164" i="7" s="1"/>
  <c r="Q164" i="7"/>
  <c r="P164" i="7"/>
  <c r="O164" i="7"/>
  <c r="N164" i="7"/>
  <c r="M164" i="7"/>
  <c r="L164" i="7"/>
  <c r="K164" i="7"/>
  <c r="J164" i="7"/>
  <c r="I164" i="7"/>
  <c r="H164" i="7"/>
  <c r="G164" i="7"/>
  <c r="F164" i="7"/>
  <c r="E163" i="7"/>
  <c r="E162" i="7"/>
  <c r="E161" i="7"/>
  <c r="E160" i="7"/>
  <c r="E159" i="7"/>
  <c r="E158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E156" i="7"/>
  <c r="E155" i="7"/>
  <c r="E154" i="7"/>
  <c r="E153" i="7"/>
  <c r="E150" i="7" s="1"/>
  <c r="E152" i="7"/>
  <c r="E151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49" i="7"/>
  <c r="E148" i="7"/>
  <c r="E147" i="7"/>
  <c r="E146" i="7"/>
  <c r="E145" i="7"/>
  <c r="E143" i="7" s="1"/>
  <c r="E144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2" i="7"/>
  <c r="E141" i="7"/>
  <c r="E140" i="7"/>
  <c r="E139" i="7"/>
  <c r="E138" i="7"/>
  <c r="E137" i="7"/>
  <c r="E136" i="7" s="1"/>
  <c r="Q136" i="7"/>
  <c r="P136" i="7"/>
  <c r="O136" i="7"/>
  <c r="N136" i="7"/>
  <c r="M136" i="7"/>
  <c r="L136" i="7"/>
  <c r="K136" i="7"/>
  <c r="J136" i="7"/>
  <c r="I136" i="7"/>
  <c r="H136" i="7"/>
  <c r="G136" i="7"/>
  <c r="F136" i="7"/>
  <c r="E135" i="7"/>
  <c r="E134" i="7"/>
  <c r="E133" i="7"/>
  <c r="E132" i="7"/>
  <c r="E131" i="7"/>
  <c r="E130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E128" i="7"/>
  <c r="E127" i="7"/>
  <c r="E126" i="7"/>
  <c r="E125" i="7"/>
  <c r="E122" i="7" s="1"/>
  <c r="E124" i="7"/>
  <c r="E123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1" i="7"/>
  <c r="E120" i="7"/>
  <c r="E119" i="7"/>
  <c r="E118" i="7"/>
  <c r="E117" i="7"/>
  <c r="E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P114" i="7"/>
  <c r="E114" i="7"/>
  <c r="E113" i="7"/>
  <c r="E112" i="7"/>
  <c r="E111" i="7"/>
  <c r="E110" i="7"/>
  <c r="E108" i="7" s="1"/>
  <c r="E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7" i="7"/>
  <c r="E106" i="7"/>
  <c r="E105" i="7"/>
  <c r="E104" i="7"/>
  <c r="E103" i="7"/>
  <c r="E102" i="7"/>
  <c r="E101" i="7" s="1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P177" i="7" s="1"/>
  <c r="O100" i="7"/>
  <c r="O177" i="7" s="1"/>
  <c r="N100" i="7"/>
  <c r="N177" i="7" s="1"/>
  <c r="M100" i="7"/>
  <c r="L100" i="7"/>
  <c r="L177" i="7" s="1"/>
  <c r="K100" i="7"/>
  <c r="K177" i="7" s="1"/>
  <c r="J100" i="7"/>
  <c r="J177" i="7" s="1"/>
  <c r="I100" i="7"/>
  <c r="H100" i="7"/>
  <c r="H177" i="7" s="1"/>
  <c r="G100" i="7"/>
  <c r="G177" i="7" s="1"/>
  <c r="F100" i="7"/>
  <c r="F177" i="7" s="1"/>
  <c r="Q99" i="7"/>
  <c r="Q176" i="7" s="1"/>
  <c r="P99" i="7"/>
  <c r="P176" i="7" s="1"/>
  <c r="O99" i="7"/>
  <c r="O176" i="7" s="1"/>
  <c r="N99" i="7"/>
  <c r="M99" i="7"/>
  <c r="M176" i="7" s="1"/>
  <c r="L99" i="7"/>
  <c r="L176" i="7" s="1"/>
  <c r="K99" i="7"/>
  <c r="K176" i="7" s="1"/>
  <c r="J99" i="7"/>
  <c r="I99" i="7"/>
  <c r="I176" i="7" s="1"/>
  <c r="H99" i="7"/>
  <c r="H176" i="7" s="1"/>
  <c r="G99" i="7"/>
  <c r="G176" i="7" s="1"/>
  <c r="F99" i="7"/>
  <c r="E99" i="7" s="1"/>
  <c r="Q98" i="7"/>
  <c r="Q175" i="7" s="1"/>
  <c r="P98" i="7"/>
  <c r="P175" i="7" s="1"/>
  <c r="O98" i="7"/>
  <c r="N98" i="7"/>
  <c r="N175" i="7" s="1"/>
  <c r="M98" i="7"/>
  <c r="M175" i="7" s="1"/>
  <c r="L98" i="7"/>
  <c r="L175" i="7" s="1"/>
  <c r="K98" i="7"/>
  <c r="J98" i="7"/>
  <c r="J175" i="7" s="1"/>
  <c r="I98" i="7"/>
  <c r="I175" i="7" s="1"/>
  <c r="H98" i="7"/>
  <c r="H175" i="7" s="1"/>
  <c r="G98" i="7"/>
  <c r="F98" i="7"/>
  <c r="F175" i="7" s="1"/>
  <c r="Q97" i="7"/>
  <c r="Q174" i="7" s="1"/>
  <c r="P97" i="7"/>
  <c r="O97" i="7"/>
  <c r="O174" i="7" s="1"/>
  <c r="N97" i="7"/>
  <c r="N174" i="7" s="1"/>
  <c r="M97" i="7"/>
  <c r="L97" i="7"/>
  <c r="K97" i="7"/>
  <c r="K174" i="7" s="1"/>
  <c r="J97" i="7"/>
  <c r="J174" i="7" s="1"/>
  <c r="I97" i="7"/>
  <c r="I174" i="7" s="1"/>
  <c r="H97" i="7"/>
  <c r="G97" i="7"/>
  <c r="G174" i="7" s="1"/>
  <c r="F97" i="7"/>
  <c r="E97" i="7" s="1"/>
  <c r="Q96" i="7"/>
  <c r="P96" i="7"/>
  <c r="P173" i="7" s="1"/>
  <c r="O96" i="7"/>
  <c r="O94" i="7" s="1"/>
  <c r="N96" i="7"/>
  <c r="N173" i="7" s="1"/>
  <c r="M96" i="7"/>
  <c r="L96" i="7"/>
  <c r="L173" i="7" s="1"/>
  <c r="K96" i="7"/>
  <c r="K94" i="7" s="1"/>
  <c r="J96" i="7"/>
  <c r="J173" i="7" s="1"/>
  <c r="I96" i="7"/>
  <c r="H96" i="7"/>
  <c r="H173" i="7" s="1"/>
  <c r="G96" i="7"/>
  <c r="G94" i="7" s="1"/>
  <c r="F96" i="7"/>
  <c r="F173" i="7" s="1"/>
  <c r="Q95" i="7"/>
  <c r="Q172" i="7" s="1"/>
  <c r="Q171" i="7" s="1"/>
  <c r="P95" i="7"/>
  <c r="P172" i="7" s="1"/>
  <c r="O95" i="7"/>
  <c r="O172" i="7" s="1"/>
  <c r="N95" i="7"/>
  <c r="M95" i="7"/>
  <c r="M172" i="7" s="1"/>
  <c r="L95" i="7"/>
  <c r="L172" i="7" s="1"/>
  <c r="K95" i="7"/>
  <c r="K172" i="7" s="1"/>
  <c r="J95" i="7"/>
  <c r="I95" i="7"/>
  <c r="I172" i="7" s="1"/>
  <c r="I171" i="7" s="1"/>
  <c r="H95" i="7"/>
  <c r="H172" i="7" s="1"/>
  <c r="H171" i="7" s="1"/>
  <c r="G95" i="7"/>
  <c r="G172" i="7" s="1"/>
  <c r="F95" i="7"/>
  <c r="P94" i="7"/>
  <c r="L94" i="7"/>
  <c r="H94" i="7"/>
  <c r="E93" i="7"/>
  <c r="E92" i="7"/>
  <c r="E91" i="7"/>
  <c r="E90" i="7"/>
  <c r="E89" i="7"/>
  <c r="E87" i="7" s="1"/>
  <c r="E88" i="7"/>
  <c r="Q87" i="7"/>
  <c r="P87" i="7"/>
  <c r="O87" i="7"/>
  <c r="N87" i="7"/>
  <c r="M87" i="7"/>
  <c r="L87" i="7"/>
  <c r="K87" i="7"/>
  <c r="J87" i="7"/>
  <c r="I87" i="7"/>
  <c r="H87" i="7"/>
  <c r="G87" i="7"/>
  <c r="F87" i="7"/>
  <c r="E86" i="7"/>
  <c r="E85" i="7"/>
  <c r="E84" i="7"/>
  <c r="E83" i="7"/>
  <c r="E82" i="7"/>
  <c r="E81" i="7"/>
  <c r="Q80" i="7"/>
  <c r="P80" i="7"/>
  <c r="O80" i="7"/>
  <c r="N80" i="7"/>
  <c r="M80" i="7"/>
  <c r="L80" i="7"/>
  <c r="K80" i="7"/>
  <c r="J80" i="7"/>
  <c r="I80" i="7"/>
  <c r="H80" i="7"/>
  <c r="G80" i="7"/>
  <c r="F80" i="7"/>
  <c r="K79" i="7"/>
  <c r="J79" i="7"/>
  <c r="E79" i="7"/>
  <c r="E78" i="7"/>
  <c r="E77" i="7"/>
  <c r="E76" i="7"/>
  <c r="E75" i="7"/>
  <c r="E74" i="7"/>
  <c r="Q73" i="7"/>
  <c r="P73" i="7"/>
  <c r="O73" i="7"/>
  <c r="N73" i="7"/>
  <c r="M73" i="7"/>
  <c r="L73" i="7"/>
  <c r="K73" i="7"/>
  <c r="J73" i="7"/>
  <c r="I73" i="7"/>
  <c r="H73" i="7"/>
  <c r="G73" i="7"/>
  <c r="E73" i="7" s="1"/>
  <c r="F73" i="7"/>
  <c r="E72" i="7"/>
  <c r="E71" i="7"/>
  <c r="E70" i="7"/>
  <c r="E69" i="7"/>
  <c r="E68" i="7"/>
  <c r="E67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 s="1"/>
  <c r="Q65" i="7"/>
  <c r="P65" i="7"/>
  <c r="O65" i="7"/>
  <c r="N65" i="7"/>
  <c r="M65" i="7"/>
  <c r="L65" i="7"/>
  <c r="K65" i="7"/>
  <c r="J65" i="7"/>
  <c r="I65" i="7"/>
  <c r="H65" i="7"/>
  <c r="G65" i="7"/>
  <c r="F65" i="7"/>
  <c r="E65" i="7" s="1"/>
  <c r="Q64" i="7"/>
  <c r="P64" i="7"/>
  <c r="O64" i="7"/>
  <c r="N64" i="7"/>
  <c r="M64" i="7"/>
  <c r="L64" i="7"/>
  <c r="K64" i="7"/>
  <c r="J64" i="7"/>
  <c r="I64" i="7"/>
  <c r="H64" i="7"/>
  <c r="G64" i="7"/>
  <c r="F64" i="7"/>
  <c r="E64" i="7" s="1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Q62" i="7"/>
  <c r="P62" i="7"/>
  <c r="P174" i="7" s="1"/>
  <c r="O62" i="7"/>
  <c r="N62" i="7"/>
  <c r="N59" i="7" s="1"/>
  <c r="M62" i="7"/>
  <c r="L62" i="7"/>
  <c r="L174" i="7" s="1"/>
  <c r="K62" i="7"/>
  <c r="J62" i="7"/>
  <c r="J59" i="7" s="1"/>
  <c r="I62" i="7"/>
  <c r="H62" i="7"/>
  <c r="G62" i="7"/>
  <c r="F62" i="7"/>
  <c r="Q61" i="7"/>
  <c r="P61" i="7"/>
  <c r="O61" i="7"/>
  <c r="O59" i="7" s="1"/>
  <c r="N61" i="7"/>
  <c r="M61" i="7"/>
  <c r="L61" i="7"/>
  <c r="K61" i="7"/>
  <c r="K59" i="7" s="1"/>
  <c r="J61" i="7"/>
  <c r="I61" i="7"/>
  <c r="H61" i="7"/>
  <c r="G61" i="7"/>
  <c r="E61" i="7" s="1"/>
  <c r="F61" i="7"/>
  <c r="Q60" i="7"/>
  <c r="P60" i="7"/>
  <c r="P59" i="7" s="1"/>
  <c r="O60" i="7"/>
  <c r="N60" i="7"/>
  <c r="M60" i="7"/>
  <c r="L60" i="7"/>
  <c r="L59" i="7" s="1"/>
  <c r="K60" i="7"/>
  <c r="J60" i="7"/>
  <c r="I60" i="7"/>
  <c r="H60" i="7"/>
  <c r="H59" i="7" s="1"/>
  <c r="G60" i="7"/>
  <c r="F60" i="7"/>
  <c r="E60" i="7" s="1"/>
  <c r="Q59" i="7"/>
  <c r="M59" i="7"/>
  <c r="I59" i="7"/>
  <c r="E58" i="7"/>
  <c r="E57" i="7"/>
  <c r="E56" i="7"/>
  <c r="E55" i="7"/>
  <c r="E52" i="7" s="1"/>
  <c r="E54" i="7"/>
  <c r="E53" i="7"/>
  <c r="Q52" i="7"/>
  <c r="P52" i="7"/>
  <c r="O52" i="7"/>
  <c r="N52" i="7"/>
  <c r="M52" i="7"/>
  <c r="L52" i="7"/>
  <c r="K52" i="7"/>
  <c r="J52" i="7"/>
  <c r="I52" i="7"/>
  <c r="H52" i="7"/>
  <c r="G52" i="7"/>
  <c r="F52" i="7"/>
  <c r="E51" i="7"/>
  <c r="E50" i="7"/>
  <c r="E49" i="7"/>
  <c r="E48" i="7"/>
  <c r="E47" i="7"/>
  <c r="E45" i="7" s="1"/>
  <c r="E46" i="7"/>
  <c r="Q45" i="7"/>
  <c r="P45" i="7"/>
  <c r="O45" i="7"/>
  <c r="N45" i="7"/>
  <c r="M45" i="7"/>
  <c r="L45" i="7"/>
  <c r="K45" i="7"/>
  <c r="J45" i="7"/>
  <c r="I45" i="7"/>
  <c r="H45" i="7"/>
  <c r="G45" i="7"/>
  <c r="F45" i="7"/>
  <c r="E44" i="7"/>
  <c r="E43" i="7"/>
  <c r="E42" i="7"/>
  <c r="H41" i="7"/>
  <c r="E41" i="7" s="1"/>
  <c r="E40" i="7"/>
  <c r="E38" i="7" s="1"/>
  <c r="E39" i="7"/>
  <c r="Q38" i="7"/>
  <c r="P38" i="7"/>
  <c r="O38" i="7"/>
  <c r="N38" i="7"/>
  <c r="M38" i="7"/>
  <c r="L38" i="7"/>
  <c r="K38" i="7"/>
  <c r="J38" i="7"/>
  <c r="I38" i="7"/>
  <c r="H38" i="7"/>
  <c r="G38" i="7"/>
  <c r="F38" i="7"/>
  <c r="E37" i="7"/>
  <c r="E36" i="7"/>
  <c r="E35" i="7"/>
  <c r="M34" i="7"/>
  <c r="E34" i="7"/>
  <c r="E33" i="7"/>
  <c r="E31" i="7" s="1"/>
  <c r="E32" i="7"/>
  <c r="Q31" i="7"/>
  <c r="P31" i="7"/>
  <c r="O31" i="7"/>
  <c r="N31" i="7"/>
  <c r="M31" i="7"/>
  <c r="L31" i="7"/>
  <c r="K31" i="7"/>
  <c r="J31" i="7"/>
  <c r="I31" i="7"/>
  <c r="H31" i="7"/>
  <c r="G31" i="7"/>
  <c r="F31" i="7"/>
  <c r="E30" i="7"/>
  <c r="E29" i="7"/>
  <c r="E28" i="7"/>
  <c r="E27" i="7"/>
  <c r="E26" i="7"/>
  <c r="E25" i="7"/>
  <c r="E24" i="7" s="1"/>
  <c r="Q24" i="7"/>
  <c r="P24" i="7"/>
  <c r="O24" i="7"/>
  <c r="N24" i="7"/>
  <c r="M24" i="7"/>
  <c r="L24" i="7"/>
  <c r="K24" i="7"/>
  <c r="J24" i="7"/>
  <c r="I24" i="7"/>
  <c r="H24" i="7"/>
  <c r="G24" i="7"/>
  <c r="F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 s="1"/>
  <c r="Q22" i="7"/>
  <c r="P22" i="7"/>
  <c r="O22" i="7"/>
  <c r="N22" i="7"/>
  <c r="M22" i="7"/>
  <c r="L22" i="7"/>
  <c r="K22" i="7"/>
  <c r="J22" i="7"/>
  <c r="I22" i="7"/>
  <c r="H22" i="7"/>
  <c r="G22" i="7"/>
  <c r="E22" i="7" s="1"/>
  <c r="F22" i="7"/>
  <c r="Q21" i="7"/>
  <c r="Q17" i="7" s="1"/>
  <c r="P21" i="7"/>
  <c r="O21" i="7"/>
  <c r="N21" i="7"/>
  <c r="M21" i="7"/>
  <c r="M17" i="7" s="1"/>
  <c r="L21" i="7"/>
  <c r="K21" i="7"/>
  <c r="J21" i="7"/>
  <c r="I21" i="7"/>
  <c r="I17" i="7" s="1"/>
  <c r="H21" i="7"/>
  <c r="G21" i="7"/>
  <c r="F21" i="7"/>
  <c r="E21" i="7"/>
  <c r="Q20" i="7"/>
  <c r="P20" i="7"/>
  <c r="O20" i="7"/>
  <c r="N20" i="7"/>
  <c r="M20" i="7"/>
  <c r="L20" i="7"/>
  <c r="K20" i="7"/>
  <c r="J20" i="7"/>
  <c r="I20" i="7"/>
  <c r="H20" i="7"/>
  <c r="F20" i="7"/>
  <c r="E20" i="7"/>
  <c r="Q19" i="7"/>
  <c r="P19" i="7"/>
  <c r="O19" i="7"/>
  <c r="N19" i="7"/>
  <c r="N17" i="7" s="1"/>
  <c r="M19" i="7"/>
  <c r="L19" i="7"/>
  <c r="K19" i="7"/>
  <c r="J19" i="7"/>
  <c r="J17" i="7" s="1"/>
  <c r="I19" i="7"/>
  <c r="H19" i="7"/>
  <c r="G19" i="7"/>
  <c r="F19" i="7"/>
  <c r="E19" i="7" s="1"/>
  <c r="Q18" i="7"/>
  <c r="P18" i="7"/>
  <c r="O18" i="7"/>
  <c r="O17" i="7" s="1"/>
  <c r="N18" i="7"/>
  <c r="M18" i="7"/>
  <c r="L18" i="7"/>
  <c r="K18" i="7"/>
  <c r="K17" i="7" s="1"/>
  <c r="J18" i="7"/>
  <c r="I18" i="7"/>
  <c r="H18" i="7"/>
  <c r="G18" i="7"/>
  <c r="G17" i="7" s="1"/>
  <c r="F18" i="7"/>
  <c r="E18" i="7" s="1"/>
  <c r="P17" i="7"/>
  <c r="L17" i="7"/>
  <c r="H17" i="7"/>
  <c r="H171" i="9" l="1"/>
  <c r="E171" i="9" s="1"/>
  <c r="E174" i="9"/>
  <c r="E174" i="8"/>
  <c r="H171" i="8"/>
  <c r="E175" i="8"/>
  <c r="F171" i="8"/>
  <c r="E171" i="8" s="1"/>
  <c r="E115" i="7"/>
  <c r="E62" i="7"/>
  <c r="E59" i="7" s="1"/>
  <c r="P171" i="7"/>
  <c r="N171" i="7"/>
  <c r="M174" i="7"/>
  <c r="M171" i="7" s="1"/>
  <c r="E80" i="7"/>
  <c r="L171" i="7"/>
  <c r="K171" i="7"/>
  <c r="E17" i="7"/>
  <c r="E172" i="7"/>
  <c r="E176" i="7"/>
  <c r="O171" i="7"/>
  <c r="E175" i="7"/>
  <c r="E177" i="7"/>
  <c r="J171" i="7"/>
  <c r="E98" i="7"/>
  <c r="F59" i="7"/>
  <c r="I94" i="7"/>
  <c r="M94" i="7"/>
  <c r="Q94" i="7"/>
  <c r="F17" i="7"/>
  <c r="G59" i="7"/>
  <c r="F94" i="7"/>
  <c r="J94" i="7"/>
  <c r="N94" i="7"/>
  <c r="E96" i="7"/>
  <c r="E100" i="7"/>
  <c r="G173" i="7"/>
  <c r="G171" i="7" s="1"/>
  <c r="K173" i="7"/>
  <c r="O173" i="7"/>
  <c r="F174" i="7"/>
  <c r="E174" i="7" s="1"/>
  <c r="G60" i="6"/>
  <c r="H60" i="6"/>
  <c r="I60" i="6"/>
  <c r="J60" i="6"/>
  <c r="K60" i="6"/>
  <c r="L60" i="6"/>
  <c r="M60" i="6"/>
  <c r="N60" i="6"/>
  <c r="O60" i="6"/>
  <c r="P60" i="6"/>
  <c r="Q60" i="6"/>
  <c r="G61" i="6"/>
  <c r="H61" i="6"/>
  <c r="I61" i="6"/>
  <c r="J61" i="6"/>
  <c r="K61" i="6"/>
  <c r="L61" i="6"/>
  <c r="M61" i="6"/>
  <c r="N61" i="6"/>
  <c r="O61" i="6"/>
  <c r="P61" i="6"/>
  <c r="Q61" i="6"/>
  <c r="G62" i="6"/>
  <c r="H62" i="6"/>
  <c r="I62" i="6"/>
  <c r="J62" i="6"/>
  <c r="K62" i="6"/>
  <c r="L62" i="6"/>
  <c r="M62" i="6"/>
  <c r="N62" i="6"/>
  <c r="O62" i="6"/>
  <c r="P62" i="6"/>
  <c r="Q62" i="6"/>
  <c r="G63" i="6"/>
  <c r="H63" i="6"/>
  <c r="I63" i="6"/>
  <c r="J63" i="6"/>
  <c r="K63" i="6"/>
  <c r="L63" i="6"/>
  <c r="M63" i="6"/>
  <c r="N63" i="6"/>
  <c r="O63" i="6"/>
  <c r="P63" i="6"/>
  <c r="Q63" i="6"/>
  <c r="G64" i="6"/>
  <c r="H64" i="6"/>
  <c r="I64" i="6"/>
  <c r="J64" i="6"/>
  <c r="K64" i="6"/>
  <c r="L64" i="6"/>
  <c r="M64" i="6"/>
  <c r="N64" i="6"/>
  <c r="O64" i="6"/>
  <c r="P64" i="6"/>
  <c r="Q64" i="6"/>
  <c r="G65" i="6"/>
  <c r="H65" i="6"/>
  <c r="I65" i="6"/>
  <c r="J65" i="6"/>
  <c r="K65" i="6"/>
  <c r="L65" i="6"/>
  <c r="M65" i="6"/>
  <c r="N65" i="6"/>
  <c r="O65" i="6"/>
  <c r="P65" i="6"/>
  <c r="Q65" i="6"/>
  <c r="F61" i="6"/>
  <c r="F62" i="6"/>
  <c r="F63" i="6"/>
  <c r="F64" i="6"/>
  <c r="F65" i="6"/>
  <c r="F60" i="6"/>
  <c r="G95" i="6"/>
  <c r="H95" i="6"/>
  <c r="I95" i="6"/>
  <c r="J95" i="6"/>
  <c r="K95" i="6"/>
  <c r="L95" i="6"/>
  <c r="M95" i="6"/>
  <c r="N95" i="6"/>
  <c r="O95" i="6"/>
  <c r="P95" i="6"/>
  <c r="Q95" i="6"/>
  <c r="G96" i="6"/>
  <c r="H96" i="6"/>
  <c r="I96" i="6"/>
  <c r="J96" i="6"/>
  <c r="K96" i="6"/>
  <c r="L96" i="6"/>
  <c r="M96" i="6"/>
  <c r="N96" i="6"/>
  <c r="O96" i="6"/>
  <c r="P96" i="6"/>
  <c r="Q96" i="6"/>
  <c r="G97" i="6"/>
  <c r="H97" i="6"/>
  <c r="I97" i="6"/>
  <c r="J97" i="6"/>
  <c r="K97" i="6"/>
  <c r="L97" i="6"/>
  <c r="M97" i="6"/>
  <c r="N97" i="6"/>
  <c r="O97" i="6"/>
  <c r="P97" i="6"/>
  <c r="Q97" i="6"/>
  <c r="G98" i="6"/>
  <c r="H98" i="6"/>
  <c r="I98" i="6"/>
  <c r="J98" i="6"/>
  <c r="K98" i="6"/>
  <c r="L98" i="6"/>
  <c r="M98" i="6"/>
  <c r="N98" i="6"/>
  <c r="O98" i="6"/>
  <c r="P98" i="6"/>
  <c r="Q98" i="6"/>
  <c r="G99" i="6"/>
  <c r="H99" i="6"/>
  <c r="I99" i="6"/>
  <c r="J99" i="6"/>
  <c r="K99" i="6"/>
  <c r="L99" i="6"/>
  <c r="M99" i="6"/>
  <c r="N99" i="6"/>
  <c r="O99" i="6"/>
  <c r="P99" i="6"/>
  <c r="Q99" i="6"/>
  <c r="G100" i="6"/>
  <c r="H100" i="6"/>
  <c r="I100" i="6"/>
  <c r="J100" i="6"/>
  <c r="K100" i="6"/>
  <c r="L100" i="6"/>
  <c r="M100" i="6"/>
  <c r="N100" i="6"/>
  <c r="O100" i="6"/>
  <c r="Q100" i="6"/>
  <c r="F96" i="6"/>
  <c r="F97" i="6"/>
  <c r="F98" i="6"/>
  <c r="F99" i="6"/>
  <c r="F100" i="6"/>
  <c r="F95" i="6"/>
  <c r="E152" i="6"/>
  <c r="E153" i="6"/>
  <c r="E154" i="6"/>
  <c r="E155" i="6"/>
  <c r="E156" i="6"/>
  <c r="E151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E145" i="6"/>
  <c r="E146" i="6"/>
  <c r="E147" i="6"/>
  <c r="E148" i="6"/>
  <c r="E149" i="6"/>
  <c r="E144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E140" i="6"/>
  <c r="E141" i="6"/>
  <c r="E142" i="6"/>
  <c r="E138" i="6"/>
  <c r="E139" i="6"/>
  <c r="E137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E135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E130" i="6"/>
  <c r="E131" i="6"/>
  <c r="E132" i="6"/>
  <c r="E133" i="6"/>
  <c r="E134" i="6"/>
  <c r="E124" i="6"/>
  <c r="E125" i="6"/>
  <c r="E126" i="6"/>
  <c r="E127" i="6"/>
  <c r="E128" i="6"/>
  <c r="E123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F115" i="6"/>
  <c r="F171" i="7" l="1"/>
  <c r="E171" i="7" s="1"/>
  <c r="E173" i="7"/>
  <c r="E94" i="7"/>
  <c r="E150" i="6"/>
  <c r="E143" i="6"/>
  <c r="E136" i="6"/>
  <c r="E129" i="6"/>
  <c r="E122" i="6"/>
  <c r="H41" i="6" l="1"/>
  <c r="M34" i="6"/>
  <c r="I20" i="6"/>
  <c r="J20" i="6"/>
  <c r="K20" i="6"/>
  <c r="L20" i="6"/>
  <c r="M20" i="6"/>
  <c r="N20" i="6"/>
  <c r="O20" i="6"/>
  <c r="H20" i="6"/>
  <c r="F87" i="6" l="1"/>
  <c r="G87" i="6"/>
  <c r="H87" i="6"/>
  <c r="I87" i="6"/>
  <c r="J87" i="6"/>
  <c r="K87" i="6"/>
  <c r="L87" i="6"/>
  <c r="M87" i="6"/>
  <c r="N87" i="6"/>
  <c r="O87" i="6"/>
  <c r="P87" i="6"/>
  <c r="Q87" i="6"/>
  <c r="E88" i="6"/>
  <c r="E89" i="6"/>
  <c r="E90" i="6"/>
  <c r="E91" i="6"/>
  <c r="E92" i="6"/>
  <c r="E93" i="6"/>
  <c r="E82" i="6"/>
  <c r="E83" i="6"/>
  <c r="E84" i="6"/>
  <c r="E85" i="6"/>
  <c r="E86" i="6"/>
  <c r="E81" i="6"/>
  <c r="F80" i="6"/>
  <c r="G80" i="6"/>
  <c r="H80" i="6"/>
  <c r="I80" i="6"/>
  <c r="J80" i="6"/>
  <c r="K80" i="6"/>
  <c r="L80" i="6"/>
  <c r="M80" i="6"/>
  <c r="N80" i="6"/>
  <c r="O80" i="6"/>
  <c r="P80" i="6"/>
  <c r="Q80" i="6"/>
  <c r="E87" i="6" l="1"/>
  <c r="E80" i="6"/>
  <c r="I164" i="6" l="1"/>
  <c r="Q164" i="6"/>
  <c r="E170" i="6"/>
  <c r="E169" i="6"/>
  <c r="J164" i="6"/>
  <c r="O164" i="6"/>
  <c r="M164" i="6"/>
  <c r="L164" i="6"/>
  <c r="K164" i="6"/>
  <c r="H164" i="6"/>
  <c r="E166" i="6"/>
  <c r="P164" i="6"/>
  <c r="N164" i="6"/>
  <c r="E165" i="6"/>
  <c r="G164" i="6"/>
  <c r="E168" i="6"/>
  <c r="E167" i="6"/>
  <c r="F164" i="6"/>
  <c r="E164" i="6" l="1"/>
  <c r="G18" i="6" l="1"/>
  <c r="G172" i="6" s="1"/>
  <c r="H18" i="6"/>
  <c r="H172" i="6" s="1"/>
  <c r="I18" i="6"/>
  <c r="I172" i="6" s="1"/>
  <c r="J18" i="6"/>
  <c r="J172" i="6" s="1"/>
  <c r="K18" i="6"/>
  <c r="K172" i="6" s="1"/>
  <c r="L18" i="6"/>
  <c r="L172" i="6" s="1"/>
  <c r="M18" i="6"/>
  <c r="M172" i="6" s="1"/>
  <c r="N18" i="6"/>
  <c r="N172" i="6" s="1"/>
  <c r="O18" i="6"/>
  <c r="O172" i="6" s="1"/>
  <c r="P18" i="6"/>
  <c r="P172" i="6" s="1"/>
  <c r="Q18" i="6"/>
  <c r="Q172" i="6" s="1"/>
  <c r="G19" i="6"/>
  <c r="G173" i="6" s="1"/>
  <c r="H19" i="6"/>
  <c r="H173" i="6" s="1"/>
  <c r="I19" i="6"/>
  <c r="I173" i="6" s="1"/>
  <c r="J19" i="6"/>
  <c r="J173" i="6" s="1"/>
  <c r="K19" i="6"/>
  <c r="K173" i="6" s="1"/>
  <c r="L19" i="6"/>
  <c r="L173" i="6" s="1"/>
  <c r="M19" i="6"/>
  <c r="M173" i="6" s="1"/>
  <c r="N19" i="6"/>
  <c r="N173" i="6" s="1"/>
  <c r="O19" i="6"/>
  <c r="O173" i="6" s="1"/>
  <c r="P19" i="6"/>
  <c r="P173" i="6" s="1"/>
  <c r="Q19" i="6"/>
  <c r="Q173" i="6" s="1"/>
  <c r="G174" i="6"/>
  <c r="H174" i="6"/>
  <c r="I174" i="6"/>
  <c r="J174" i="6"/>
  <c r="K174" i="6"/>
  <c r="L174" i="6"/>
  <c r="M174" i="6"/>
  <c r="N174" i="6"/>
  <c r="O174" i="6"/>
  <c r="P20" i="6"/>
  <c r="P174" i="6" s="1"/>
  <c r="Q20" i="6"/>
  <c r="Q174" i="6" s="1"/>
  <c r="G21" i="6"/>
  <c r="G175" i="6" s="1"/>
  <c r="H21" i="6"/>
  <c r="H175" i="6" s="1"/>
  <c r="I21" i="6"/>
  <c r="I175" i="6" s="1"/>
  <c r="J21" i="6"/>
  <c r="J175" i="6" s="1"/>
  <c r="K21" i="6"/>
  <c r="K175" i="6" s="1"/>
  <c r="L21" i="6"/>
  <c r="L175" i="6" s="1"/>
  <c r="M21" i="6"/>
  <c r="M175" i="6" s="1"/>
  <c r="N21" i="6"/>
  <c r="N175" i="6" s="1"/>
  <c r="O21" i="6"/>
  <c r="O175" i="6" s="1"/>
  <c r="P21" i="6"/>
  <c r="P175" i="6" s="1"/>
  <c r="Q21" i="6"/>
  <c r="Q175" i="6" s="1"/>
  <c r="G22" i="6"/>
  <c r="G176" i="6" s="1"/>
  <c r="H22" i="6"/>
  <c r="H176" i="6" s="1"/>
  <c r="I22" i="6"/>
  <c r="I176" i="6" s="1"/>
  <c r="J22" i="6"/>
  <c r="J176" i="6" s="1"/>
  <c r="K22" i="6"/>
  <c r="K176" i="6" s="1"/>
  <c r="L22" i="6"/>
  <c r="L176" i="6" s="1"/>
  <c r="M22" i="6"/>
  <c r="M176" i="6" s="1"/>
  <c r="N22" i="6"/>
  <c r="N176" i="6" s="1"/>
  <c r="O22" i="6"/>
  <c r="O176" i="6" s="1"/>
  <c r="P22" i="6"/>
  <c r="P176" i="6" s="1"/>
  <c r="Q22" i="6"/>
  <c r="Q176" i="6" s="1"/>
  <c r="G23" i="6"/>
  <c r="G177" i="6" s="1"/>
  <c r="H23" i="6"/>
  <c r="H177" i="6" s="1"/>
  <c r="I23" i="6"/>
  <c r="I177" i="6" s="1"/>
  <c r="J23" i="6"/>
  <c r="K23" i="6"/>
  <c r="L23" i="6"/>
  <c r="L177" i="6" s="1"/>
  <c r="M23" i="6"/>
  <c r="M177" i="6" s="1"/>
  <c r="N23" i="6"/>
  <c r="N177" i="6" s="1"/>
  <c r="O23" i="6"/>
  <c r="O177" i="6" s="1"/>
  <c r="P23" i="6"/>
  <c r="Q23" i="6"/>
  <c r="Q177" i="6" s="1"/>
  <c r="F19" i="6"/>
  <c r="F173" i="6" s="1"/>
  <c r="F20" i="6"/>
  <c r="F174" i="6" s="1"/>
  <c r="F21" i="6"/>
  <c r="F175" i="6" s="1"/>
  <c r="F22" i="6"/>
  <c r="F176" i="6" s="1"/>
  <c r="F23" i="6"/>
  <c r="F177" i="6" s="1"/>
  <c r="F18" i="6"/>
  <c r="F172" i="6" s="1"/>
  <c r="F157" i="6" l="1"/>
  <c r="G157" i="6"/>
  <c r="H157" i="6"/>
  <c r="I157" i="6"/>
  <c r="J157" i="6"/>
  <c r="K157" i="6"/>
  <c r="L157" i="6"/>
  <c r="M157" i="6"/>
  <c r="N157" i="6"/>
  <c r="O157" i="6"/>
  <c r="P157" i="6"/>
  <c r="Q157" i="6"/>
  <c r="E158" i="6"/>
  <c r="E159" i="6"/>
  <c r="E160" i="6"/>
  <c r="E161" i="6"/>
  <c r="E162" i="6"/>
  <c r="E163" i="6"/>
  <c r="E157" i="6" l="1"/>
  <c r="F38" i="6" l="1"/>
  <c r="G38" i="6"/>
  <c r="H38" i="6"/>
  <c r="I38" i="6"/>
  <c r="J38" i="6"/>
  <c r="K38" i="6"/>
  <c r="L38" i="6"/>
  <c r="M38" i="6"/>
  <c r="N38" i="6"/>
  <c r="O38" i="6"/>
  <c r="P38" i="6"/>
  <c r="Q38" i="6"/>
  <c r="E39" i="6"/>
  <c r="E40" i="6"/>
  <c r="E41" i="6"/>
  <c r="E42" i="6"/>
  <c r="E43" i="6"/>
  <c r="E44" i="6"/>
  <c r="E38" i="6" l="1"/>
  <c r="F17" i="6"/>
  <c r="F31" i="6"/>
  <c r="G31" i="6"/>
  <c r="H31" i="6"/>
  <c r="I31" i="6"/>
  <c r="J31" i="6"/>
  <c r="K31" i="6"/>
  <c r="L31" i="6"/>
  <c r="M31" i="6"/>
  <c r="N31" i="6"/>
  <c r="O31" i="6"/>
  <c r="P31" i="6"/>
  <c r="Q31" i="6"/>
  <c r="E32" i="6"/>
  <c r="E33" i="6"/>
  <c r="E34" i="6"/>
  <c r="E35" i="6"/>
  <c r="E36" i="6"/>
  <c r="E37" i="6"/>
  <c r="E31" i="6" l="1"/>
  <c r="P114" i="6" l="1"/>
  <c r="P100" i="6" s="1"/>
  <c r="P177" i="6" l="1"/>
  <c r="L115" i="6"/>
  <c r="K79" i="6"/>
  <c r="K177" i="6" s="1"/>
  <c r="J79" i="6"/>
  <c r="J177" i="6" s="1"/>
  <c r="E103" i="6" l="1"/>
  <c r="E61" i="6" l="1"/>
  <c r="E97" i="6" l="1"/>
  <c r="E111" i="6" l="1"/>
  <c r="E173" i="6" l="1"/>
  <c r="P171" i="6"/>
  <c r="L171" i="6"/>
  <c r="H171" i="6"/>
  <c r="O171" i="6"/>
  <c r="N171" i="6"/>
  <c r="M171" i="6"/>
  <c r="K171" i="6"/>
  <c r="J171" i="6"/>
  <c r="G171" i="6"/>
  <c r="F171" i="6"/>
  <c r="E23" i="6"/>
  <c r="P59" i="6"/>
  <c r="E174" i="6" l="1"/>
  <c r="G66" i="6"/>
  <c r="H66" i="6"/>
  <c r="I66" i="6"/>
  <c r="J66" i="6"/>
  <c r="K66" i="6"/>
  <c r="L66" i="6"/>
  <c r="M66" i="6"/>
  <c r="N66" i="6"/>
  <c r="O66" i="6"/>
  <c r="P66" i="6"/>
  <c r="F66" i="6"/>
  <c r="I171" i="6" l="1"/>
  <c r="E54" i="6"/>
  <c r="E55" i="6"/>
  <c r="E56" i="6"/>
  <c r="E57" i="6"/>
  <c r="E58" i="6"/>
  <c r="E53" i="6"/>
  <c r="F52" i="6"/>
  <c r="G52" i="6"/>
  <c r="H52" i="6"/>
  <c r="I52" i="6"/>
  <c r="J52" i="6"/>
  <c r="K52" i="6"/>
  <c r="L52" i="6"/>
  <c r="M52" i="6"/>
  <c r="N52" i="6"/>
  <c r="O52" i="6"/>
  <c r="P52" i="6"/>
  <c r="Q52" i="6"/>
  <c r="E52" i="6" l="1"/>
  <c r="G115" i="6"/>
  <c r="H115" i="6"/>
  <c r="I115" i="6"/>
  <c r="J115" i="6"/>
  <c r="K115" i="6"/>
  <c r="M115" i="6"/>
  <c r="N115" i="6"/>
  <c r="O115" i="6"/>
  <c r="P115" i="6"/>
  <c r="Q115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M17" i="6"/>
  <c r="E18" i="6"/>
  <c r="O59" i="6" l="1"/>
  <c r="I94" i="6"/>
  <c r="E22" i="6"/>
  <c r="Q17" i="6"/>
  <c r="O17" i="6"/>
  <c r="G17" i="6"/>
  <c r="K17" i="6"/>
  <c r="I17" i="6"/>
  <c r="E19" i="6"/>
  <c r="E21" i="6"/>
  <c r="L17" i="6"/>
  <c r="P94" i="6"/>
  <c r="H94" i="6"/>
  <c r="F94" i="6"/>
  <c r="O94" i="6"/>
  <c r="K94" i="6"/>
  <c r="G94" i="6"/>
  <c r="G59" i="6"/>
  <c r="M59" i="6"/>
  <c r="H17" i="6"/>
  <c r="N17" i="6"/>
  <c r="H59" i="6"/>
  <c r="Q94" i="6"/>
  <c r="M94" i="6"/>
  <c r="J94" i="6"/>
  <c r="N94" i="6"/>
  <c r="L94" i="6"/>
  <c r="P17" i="6"/>
  <c r="E20" i="6"/>
  <c r="J17" i="6"/>
  <c r="N59" i="6"/>
  <c r="L59" i="6"/>
  <c r="K59" i="6"/>
  <c r="J59" i="6"/>
  <c r="I59" i="6"/>
  <c r="F59" i="6"/>
  <c r="E96" i="6"/>
  <c r="E98" i="6"/>
  <c r="E99" i="6"/>
  <c r="E100" i="6"/>
  <c r="E74" i="6"/>
  <c r="E75" i="6"/>
  <c r="E76" i="6"/>
  <c r="E77" i="6"/>
  <c r="E78" i="6"/>
  <c r="E79" i="6"/>
  <c r="E67" i="6"/>
  <c r="E68" i="6"/>
  <c r="E69" i="6"/>
  <c r="E70" i="6"/>
  <c r="E71" i="6"/>
  <c r="E17" i="6" l="1"/>
  <c r="E94" i="6"/>
  <c r="E177" i="6" l="1"/>
  <c r="E116" i="6"/>
  <c r="E117" i="6"/>
  <c r="E118" i="6"/>
  <c r="E119" i="6"/>
  <c r="E120" i="6"/>
  <c r="E121" i="6"/>
  <c r="E107" i="6"/>
  <c r="E106" i="6"/>
  <c r="E105" i="6"/>
  <c r="E102" i="6"/>
  <c r="E104" i="6"/>
  <c r="F73" i="6"/>
  <c r="G73" i="6"/>
  <c r="H73" i="6"/>
  <c r="I73" i="6"/>
  <c r="J73" i="6"/>
  <c r="K73" i="6"/>
  <c r="L73" i="6"/>
  <c r="M73" i="6"/>
  <c r="N73" i="6"/>
  <c r="O73" i="6"/>
  <c r="P73" i="6"/>
  <c r="Q73" i="6"/>
  <c r="E115" i="6" l="1"/>
  <c r="Q171" i="6"/>
  <c r="Q59" i="6"/>
  <c r="E72" i="6"/>
  <c r="Q66" i="6"/>
  <c r="E66" i="6" s="1"/>
  <c r="E101" i="6"/>
  <c r="E176" i="6"/>
  <c r="E172" i="6"/>
  <c r="E175" i="6"/>
  <c r="E73" i="6"/>
  <c r="E26" i="6"/>
  <c r="E27" i="6"/>
  <c r="E28" i="6"/>
  <c r="E29" i="6"/>
  <c r="E30" i="6"/>
  <c r="E25" i="6"/>
  <c r="E113" i="6" l="1"/>
  <c r="E112" i="6"/>
  <c r="E64" i="6"/>
  <c r="E63" i="6"/>
  <c r="E50" i="6"/>
  <c r="E49" i="6"/>
  <c r="F45" i="6"/>
  <c r="G45" i="6"/>
  <c r="H45" i="6"/>
  <c r="I45" i="6"/>
  <c r="J45" i="6"/>
  <c r="K45" i="6"/>
  <c r="L45" i="6"/>
  <c r="M45" i="6"/>
  <c r="N45" i="6"/>
  <c r="O45" i="6"/>
  <c r="P45" i="6"/>
  <c r="Q45" i="6"/>
  <c r="F24" i="6"/>
  <c r="G24" i="6"/>
  <c r="H24" i="6"/>
  <c r="I24" i="6"/>
  <c r="J24" i="6"/>
  <c r="K24" i="6"/>
  <c r="L24" i="6"/>
  <c r="M24" i="6"/>
  <c r="N24" i="6"/>
  <c r="O24" i="6"/>
  <c r="P24" i="6"/>
  <c r="Q24" i="6"/>
  <c r="E24" i="6" l="1"/>
  <c r="E60" i="6" l="1"/>
  <c r="E62" i="6"/>
  <c r="E65" i="6"/>
  <c r="E59" i="6" l="1"/>
  <c r="E114" i="6"/>
  <c r="E110" i="6"/>
  <c r="E109" i="6"/>
  <c r="E51" i="6"/>
  <c r="E48" i="6"/>
  <c r="E47" i="6"/>
  <c r="E46" i="6"/>
  <c r="E108" i="6" l="1"/>
  <c r="E45" i="6"/>
  <c r="E171" i="6" l="1"/>
</calcChain>
</file>

<file path=xl/sharedStrings.xml><?xml version="1.0" encoding="utf-8"?>
<sst xmlns="http://schemas.openxmlformats.org/spreadsheetml/2006/main" count="1038" uniqueCount="100">
  <si>
    <t xml:space="preserve">№ </t>
  </si>
  <si>
    <t>1.</t>
  </si>
  <si>
    <t>1.1.</t>
  </si>
  <si>
    <t>2.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</si>
  <si>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</si>
  <si>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</si>
  <si>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</si>
  <si>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</si>
  <si>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</si>
  <si>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</si>
  <si>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</si>
  <si>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</si>
  <si>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</si>
  <si>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</si>
  <si>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</si>
  <si>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</si>
  <si>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</si>
  <si>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</si>
  <si>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</si>
  <si>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</si>
  <si>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</si>
  <si>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</si>
  <si>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</si>
  <si>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</si>
  <si>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</si>
  <si>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</si>
  <si>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</si>
  <si>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</si>
  <si>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 xml:space="preserve">Обеспечение 
информирования населения через средства массовой информации 
(печатные издания, телевидение) </t>
  </si>
  <si>
    <t>Участие 
в международной экологической 
акции «Спасти и сохранить"</t>
  </si>
  <si>
    <t>3.</t>
  </si>
  <si>
    <t>3.1.</t>
  </si>
  <si>
    <t>3.2.</t>
  </si>
  <si>
    <t>Ликвидация мест захламления</t>
  </si>
  <si>
    <t>администрация сп.Лемпино (Н.Н.Фоменкина, глава сп.Лемпино, 259601)</t>
  </si>
  <si>
    <t>(куратор ответственного исполнителя)</t>
  </si>
  <si>
    <t>(куратор соисполнителя)</t>
  </si>
  <si>
    <t>Департамент образования и молодежной политики Нефтеюганского района (департамент образования и молодежной политики, С.Д.Пайвина,заместитель директора департамента, 223812)</t>
  </si>
  <si>
    <t>Департамент строительства и жилищно-коммунального комплекса / МКУ "УКС и ЖКК" (МКУ "УКС и ЖКК", Е.В.Калита, начальник отдела проектных работ и обеспечения текущей застройки, 250308)</t>
  </si>
  <si>
    <t>2.1.</t>
  </si>
  <si>
    <t>2.2.</t>
  </si>
  <si>
    <t>2.3.</t>
  </si>
  <si>
    <t>1.3.</t>
  </si>
  <si>
    <t>Организация деятельности школьных лесничеств</t>
  </si>
  <si>
    <t xml:space="preserve"> Субвенции на осуществление отдельных полномочий Ханты-Мансийского автономного округа – Югры по организации деятельности по обращению с твердыми коммунальными отходами</t>
  </si>
  <si>
    <t>3.3.</t>
  </si>
  <si>
    <t>Утилизация ЖБО сп. Лемпино</t>
  </si>
  <si>
    <t>Утилизация ЖБО сп.Усть-Юган</t>
  </si>
  <si>
    <t>1.4.</t>
  </si>
  <si>
    <t>Департамент строительства и жилищно-коммунального комплекса (О.Н.Петрова, заместитель директора ДСиЖКК,  250280)</t>
  </si>
  <si>
    <t>3.4.</t>
  </si>
  <si>
    <t>Директор ДСиЖКК- заместитель главы района                                В.С.Кошаков</t>
  </si>
  <si>
    <t>1.5.</t>
  </si>
  <si>
    <t>администрация сп.Усть-Юган, В.А.Мякишев, глава сп.Усть-Юган, 316030)</t>
  </si>
  <si>
    <t>1.2.</t>
  </si>
  <si>
    <t xml:space="preserve">Администрация Нефтеюганского района - комитет по делам народов Севера, охраны окружающей среды и водных ресурсов/ МКУ "Управление по делам администрации Нефтеюганского района" (комитет по делам народов Севера, охраны окружающей среды и водных ресурсов, Т.П.Чокан,заместитель председателя комитета, 250238)  </t>
  </si>
  <si>
    <t>Приобретение хозяйственного инвентаря для очистки береговой линии территрории района</t>
  </si>
  <si>
    <t>Реконструкция КНС с увеличение мощности сп.Сингапай Нефтеюганского района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</si>
  <si>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</si>
  <si>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 мероприятия
( структурное подразделение, ФИО, должность, № тел.)</t>
  </si>
  <si>
    <t>Поощрение общественных деятелей, приобретение призов, изготовление жилетов</t>
  </si>
  <si>
    <t>Строительство стационарной инженерно-оборудованной площадки снеготаяния (с естественным таянием снега) в гп.Пойковский Нефтеюганского района</t>
  </si>
  <si>
    <t>Рекультивация объекта "Полигон для складирования бытовых и промышленных отходов гп. Пойковский"</t>
  </si>
  <si>
    <t>2.4.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</si>
  <si>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</si>
  <si>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</si>
  <si>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</si>
  <si>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 xml:space="preserve">Организация деятельности по обращению с отходами производства и потребления         (показатель 3 паспорта)         </t>
    </r>
  </si>
  <si>
    <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>Повышение экологически безопасного уровня обращения с отходами и качества жизни 
населения                   (показатель 1 таблицы 8)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</si>
  <si>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мероприятие: </t>
    </r>
    <r>
      <rPr>
        <b/>
        <sz val="11"/>
        <color theme="1"/>
        <rFont val="Times New Roman"/>
        <family val="1"/>
        <charset val="204"/>
      </rPr>
      <t>Региональный проект "Сохранение уникальных водных объектов" (показатель 1,2 паспорта)</t>
    </r>
  </si>
  <si>
    <t xml:space="preserve">Администрация Нефтеюганского района - комитет по делам народов Севера, охраны окружающей среды и водных ресурсов/ МКУ "Управление по делам администрации Нефтеюганского района" (комитет по делам народов Севера, охраны окружающей среды и водных ресурсов, А.А.Загородных, начальник отдела, 250234)  </t>
  </si>
  <si>
    <t>епартамент строительства и жилищно-коммунального комплекса / МКУ "УКС и ЖКК" (МКУ "УКС и ЖКК", О.В.Великий, главный инженер, 250276)</t>
  </si>
  <si>
    <t>Председателяь комитета</t>
  </si>
  <si>
    <t>О.Ю.Воронова</t>
  </si>
  <si>
    <t>Директор МКУ "УКСиЖКК"</t>
  </si>
  <si>
    <t>С.М.Бабин</t>
  </si>
  <si>
    <t>___________________________________________</t>
  </si>
  <si>
    <t xml:space="preserve">Специалист-эксперт </t>
  </si>
  <si>
    <t>Заруднева А.С.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</si>
  <si>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   </t>
    </r>
    <r>
      <rPr>
        <b/>
        <sz val="11"/>
        <color theme="1"/>
        <rFont val="Times New Roman"/>
        <family val="1"/>
        <charset val="204"/>
      </rPr>
      <t xml:space="preserve">Организация и развитие системы экологического образования, просвещения и формирования экологической культуры, в том числе участие 
в международной экологической 
акции "Спасти  
и сохранить"              (показатель 4 паспорта)          </t>
    </r>
  </si>
  <si>
    <t>к муниципальной программе Нефтеюганского района  "Экологическая безопасность"  на  2023 год</t>
  </si>
  <si>
    <t>"____"________________2022</t>
  </si>
  <si>
    <t>Реконструкция  КОС - 400 куб.м в сп.Салым</t>
  </si>
  <si>
    <t xml:space="preserve">КНС и сети канализации 5 микрорайона г.п.Пойковский </t>
  </si>
  <si>
    <t xml:space="preserve">Реконструкция КОС - 400 сп. Салым </t>
  </si>
  <si>
    <t>Реконструкция напорного коллектора от КНС-9 до КК сп. Сингапай</t>
  </si>
  <si>
    <t>Реконструкция здания подземной автономной насосной станции с. Чеускино</t>
  </si>
  <si>
    <t>Сети канализации по ул. Новая от СОШ № 1 до ближайшего колодца КК 67 сп. Салым</t>
  </si>
  <si>
    <t>3.5.</t>
  </si>
  <si>
    <t>3.6.</t>
  </si>
  <si>
    <t>3.7.</t>
  </si>
  <si>
    <t>3.8.</t>
  </si>
  <si>
    <t>3.9.</t>
  </si>
  <si>
    <t>4.</t>
  </si>
  <si>
    <t xml:space="preserve">Департамент строительства и жилищно-коммунального комплекса / МКУ "УКС и ЖКК" </t>
  </si>
  <si>
    <t>И.о. директора ДОиМП</t>
  </si>
  <si>
    <t>А.Н.Кривуля</t>
  </si>
  <si>
    <t>утвержденной постановлением администрации Нефтеюганского района  от 31.10.2022 №2070-па-нпа</t>
  </si>
  <si>
    <t>Рекультивация несанкционированной свалки твердых коммунальных отходов в гп. Пойковский Нефтеюганского района</t>
  </si>
  <si>
    <t>"____"________________2023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</si>
</sst>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0_ ;\-#,##0.00000\ "/>
    <numFmt numFmtId="166" formatCode="_-* #,##0.00000_р_._-;\-* #,##0.000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165" fontId="1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166" fontId="1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vertical="center" wrapText="1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166" fontId="1" fillId="0" borderId="2" xfId="0" applyNumberFormat="1" applyFont="1" applyBorder="1"/>
    <xf numFmtId="166" fontId="1" fillId="2" borderId="2" xfId="0" applyNumberFormat="1" applyFont="1" applyFill="1" applyBorder="1"/>
    <xf numFmtId="166" fontId="2" fillId="0" borderId="2" xfId="0" applyNumberFormat="1" applyFont="1" applyBorder="1"/>
    <xf numFmtId="166" fontId="2" fillId="2" borderId="2" xfId="0" applyNumberFormat="1" applyFont="1" applyFill="1" applyBorder="1"/>
    <xf numFmtId="166" fontId="7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view="pageBreakPreview" zoomScale="70" zoomScaleNormal="70" zoomScaleSheetLayoutView="70" workbookViewId="0">
      <pane xSplit="10" ySplit="15" topLeftCell="K37" activePane="bottomRight" state="frozen"/>
      <selection pane="topRight" activeCell="K1" sqref="K1"/>
      <selection pane="bottomLeft" activeCell="A16" sqref="A16"/>
      <selection pane="bottomRight" activeCell="A12" sqref="A12:Q12"/>
    </sheetView>
  </sheetViews>
  <sheetFormatPr defaultRowHeight="15" x14ac:dyDescent="0.25"/>
  <cols>
    <col min="1" max="1" width="8" style="2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8.710937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01" t="s">
        <v>26</v>
      </c>
      <c r="N1" s="101"/>
      <c r="O1" s="101"/>
      <c r="P1" s="101"/>
      <c r="Q1" s="101"/>
    </row>
    <row r="2" spans="1:17" ht="16.5" x14ac:dyDescent="0.25">
      <c r="G2" s="4"/>
      <c r="M2" s="92" t="s">
        <v>51</v>
      </c>
      <c r="N2" s="92"/>
      <c r="O2" s="92"/>
      <c r="P2" s="92"/>
      <c r="Q2" s="92"/>
    </row>
    <row r="3" spans="1:17" ht="16.5" x14ac:dyDescent="0.25">
      <c r="G3" s="4"/>
      <c r="M3" s="91" t="s">
        <v>35</v>
      </c>
      <c r="N3" s="91"/>
      <c r="O3" s="91"/>
      <c r="P3" s="91"/>
      <c r="Q3" s="91"/>
    </row>
    <row r="4" spans="1:17" ht="16.5" x14ac:dyDescent="0.25">
      <c r="G4" s="4"/>
      <c r="M4" s="90"/>
      <c r="N4" s="90"/>
      <c r="O4" s="90"/>
      <c r="P4" s="90"/>
      <c r="Q4" s="90"/>
    </row>
    <row r="5" spans="1:17" ht="16.5" x14ac:dyDescent="0.25">
      <c r="G5" s="4"/>
      <c r="M5" s="91" t="s">
        <v>36</v>
      </c>
      <c r="N5" s="91"/>
      <c r="O5" s="91"/>
      <c r="P5" s="91"/>
      <c r="Q5" s="91"/>
    </row>
    <row r="6" spans="1:17" ht="16.5" x14ac:dyDescent="0.25">
      <c r="G6" s="4"/>
      <c r="M6" s="90"/>
      <c r="N6" s="90"/>
      <c r="O6" s="90"/>
      <c r="P6" s="90"/>
      <c r="Q6" s="90"/>
    </row>
    <row r="7" spans="1:17" ht="16.5" x14ac:dyDescent="0.25">
      <c r="A7" s="14"/>
      <c r="G7" s="4"/>
      <c r="M7" s="91" t="s">
        <v>36</v>
      </c>
      <c r="N7" s="91"/>
      <c r="O7" s="91"/>
      <c r="P7" s="91"/>
      <c r="Q7" s="91"/>
    </row>
    <row r="8" spans="1:17" ht="16.5" x14ac:dyDescent="0.25">
      <c r="A8" s="14"/>
      <c r="G8" s="4"/>
      <c r="M8" s="92"/>
      <c r="N8" s="92"/>
      <c r="O8" s="92"/>
      <c r="P8" s="92"/>
      <c r="Q8" s="92"/>
    </row>
    <row r="9" spans="1:17" ht="17.25" customHeight="1" x14ac:dyDescent="0.25">
      <c r="G9" s="4"/>
      <c r="M9" s="93" t="s">
        <v>81</v>
      </c>
      <c r="N9" s="93"/>
      <c r="O9" s="93"/>
      <c r="P9" s="93"/>
      <c r="Q9" s="93"/>
    </row>
    <row r="10" spans="1:17" ht="21" customHeight="1" x14ac:dyDescent="0.25">
      <c r="A10" s="75" t="s">
        <v>23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42" customHeight="1" x14ac:dyDescent="0.25">
      <c r="A11" s="82" t="s">
        <v>80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23.25" customHeight="1" x14ac:dyDescent="0.25">
      <c r="A12" s="83" t="s">
        <v>97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 hidden="1" x14ac:dyDescent="0.25">
      <c r="P13" s="89" t="s">
        <v>24</v>
      </c>
      <c r="Q13" s="89"/>
    </row>
    <row r="14" spans="1:17" ht="69" customHeight="1" x14ac:dyDescent="0.25">
      <c r="A14" s="84" t="s">
        <v>0</v>
      </c>
      <c r="B14" s="88" t="s">
        <v>58</v>
      </c>
      <c r="C14" s="85" t="s">
        <v>59</v>
      </c>
      <c r="D14" s="84" t="s">
        <v>19</v>
      </c>
      <c r="E14" s="84" t="s">
        <v>21</v>
      </c>
      <c r="F14" s="84" t="s">
        <v>25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7" ht="68.25" customHeight="1" x14ac:dyDescent="0.25">
      <c r="A15" s="84"/>
      <c r="B15" s="88"/>
      <c r="C15" s="86"/>
      <c r="D15" s="84"/>
      <c r="E15" s="84"/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17</v>
      </c>
      <c r="Q15" s="18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79" t="s">
        <v>1</v>
      </c>
      <c r="B17" s="76" t="s">
        <v>79</v>
      </c>
      <c r="C17" s="79"/>
      <c r="D17" s="6" t="s">
        <v>20</v>
      </c>
      <c r="E17" s="27">
        <f>E18+E19+E20+E21+E22+E23</f>
        <v>1413.171</v>
      </c>
      <c r="F17" s="26">
        <f>F18+F19+F20+F21+F22+F23</f>
        <v>0</v>
      </c>
      <c r="G17" s="26">
        <f t="shared" ref="G17:Q17" si="0">G18+G19+G20+G21+G22+G23</f>
        <v>0</v>
      </c>
      <c r="H17" s="26">
        <f t="shared" si="0"/>
        <v>272.8</v>
      </c>
      <c r="I17" s="26">
        <f t="shared" si="0"/>
        <v>250</v>
      </c>
      <c r="J17" s="26">
        <f t="shared" si="0"/>
        <v>0</v>
      </c>
      <c r="K17" s="26">
        <f t="shared" si="0"/>
        <v>0</v>
      </c>
      <c r="L17" s="26">
        <f t="shared" si="0"/>
        <v>239.19</v>
      </c>
      <c r="M17" s="26">
        <f t="shared" si="0"/>
        <v>134.92699999999999</v>
      </c>
      <c r="N17" s="26">
        <f t="shared" si="0"/>
        <v>177.06399999999999</v>
      </c>
      <c r="O17" s="26">
        <f t="shared" si="0"/>
        <v>0</v>
      </c>
      <c r="P17" s="26">
        <f t="shared" si="0"/>
        <v>100</v>
      </c>
      <c r="Q17" s="28">
        <f t="shared" si="0"/>
        <v>239.19</v>
      </c>
    </row>
    <row r="18" spans="1:17" x14ac:dyDescent="0.25">
      <c r="A18" s="80"/>
      <c r="B18" s="77"/>
      <c r="C18" s="80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80"/>
      <c r="B19" s="77"/>
      <c r="C19" s="80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80"/>
      <c r="B20" s="77"/>
      <c r="C20" s="80"/>
      <c r="D20" s="10" t="s">
        <v>6</v>
      </c>
      <c r="E20" s="27">
        <f t="shared" si="2"/>
        <v>1173.981</v>
      </c>
      <c r="F20" s="20">
        <f t="shared" si="3"/>
        <v>0</v>
      </c>
      <c r="G20" s="20"/>
      <c r="H20" s="20">
        <f t="shared" si="3"/>
        <v>272.8</v>
      </c>
      <c r="I20" s="20">
        <f t="shared" si="3"/>
        <v>250</v>
      </c>
      <c r="J20" s="20">
        <f t="shared" si="3"/>
        <v>0</v>
      </c>
      <c r="K20" s="20">
        <f t="shared" si="3"/>
        <v>0</v>
      </c>
      <c r="L20" s="20">
        <f t="shared" si="3"/>
        <v>239.19</v>
      </c>
      <c r="M20" s="20">
        <f t="shared" si="3"/>
        <v>134.92699999999999</v>
      </c>
      <c r="N20" s="20">
        <f t="shared" si="3"/>
        <v>177.06399999999999</v>
      </c>
      <c r="O20" s="20">
        <f t="shared" si="3"/>
        <v>0</v>
      </c>
      <c r="P20" s="20">
        <f t="shared" si="3"/>
        <v>100</v>
      </c>
      <c r="Q20" s="20">
        <f t="shared" si="3"/>
        <v>0</v>
      </c>
    </row>
    <row r="21" spans="1:17" ht="60" x14ac:dyDescent="0.25">
      <c r="A21" s="80"/>
      <c r="B21" s="77"/>
      <c r="C21" s="80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80"/>
      <c r="B22" s="77"/>
      <c r="C22" s="80"/>
      <c r="D22" s="12" t="s">
        <v>64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81"/>
      <c r="B23" s="78"/>
      <c r="C23" s="81"/>
      <c r="D23" s="12" t="s">
        <v>65</v>
      </c>
      <c r="E23" s="27">
        <f>F23+G23+H23+I23+J23+K23+L23+M23+N23+O23+P23+Q23</f>
        <v>239.19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239.19</v>
      </c>
    </row>
    <row r="24" spans="1:17" x14ac:dyDescent="0.25">
      <c r="A24" s="84" t="s">
        <v>2</v>
      </c>
      <c r="B24" s="96" t="s">
        <v>28</v>
      </c>
      <c r="C24" s="79" t="s">
        <v>70</v>
      </c>
      <c r="D24" s="11" t="s">
        <v>20</v>
      </c>
      <c r="E24" s="27">
        <f>E25+E26+E27+E28+E29+E30</f>
        <v>655.44399999999996</v>
      </c>
      <c r="F24" s="26">
        <f>F25+F26+F27+F28+F29+F30</f>
        <v>0</v>
      </c>
      <c r="G24" s="26">
        <f t="shared" ref="G24" si="4">G25+G26+G27+G28+G29+G30</f>
        <v>0</v>
      </c>
      <c r="H24" s="26">
        <f t="shared" ref="H24" si="5">H25+H26+H27+H28+H29+H30</f>
        <v>0</v>
      </c>
      <c r="I24" s="26">
        <f t="shared" ref="I24" si="6">I25+I26+I27+I28+I29+I30</f>
        <v>0</v>
      </c>
      <c r="J24" s="26">
        <f t="shared" ref="J24" si="7">J25+J26+J27+J28+J29+J30</f>
        <v>0</v>
      </c>
      <c r="K24" s="26">
        <f t="shared" ref="K24" si="8">K25+K26+K27+K28+K29+K30</f>
        <v>0</v>
      </c>
      <c r="L24" s="26">
        <f t="shared" ref="L24" si="9">L25+L26+L27+L28+L29+L30</f>
        <v>239.19</v>
      </c>
      <c r="M24" s="26">
        <f t="shared" ref="M24" si="10">M25+M26+M27+M28+M29+M30</f>
        <v>0</v>
      </c>
      <c r="N24" s="26">
        <f t="shared" ref="N24" si="11">N25+N26+N27+N28+N29+N30</f>
        <v>177.06399999999999</v>
      </c>
      <c r="O24" s="26">
        <f t="shared" ref="O24" si="12">O25+O26+O27+O28+O29+O30</f>
        <v>0</v>
      </c>
      <c r="P24" s="26">
        <f t="shared" ref="P24" si="13">P25+P26+P27+P28+P29+P30</f>
        <v>0</v>
      </c>
      <c r="Q24" s="28">
        <f t="shared" ref="Q24" si="14">Q25+Q26+Q27+Q28+Q29+Q30</f>
        <v>239.19</v>
      </c>
    </row>
    <row r="25" spans="1:17" x14ac:dyDescent="0.25">
      <c r="A25" s="84"/>
      <c r="B25" s="97"/>
      <c r="C25" s="80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84"/>
      <c r="B26" s="97"/>
      <c r="C26" s="80"/>
      <c r="D26" s="7" t="s">
        <v>5</v>
      </c>
      <c r="E26" s="29">
        <f t="shared" ref="E26:E30" si="1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84"/>
      <c r="B27" s="97"/>
      <c r="C27" s="80"/>
      <c r="D27" s="7" t="s">
        <v>6</v>
      </c>
      <c r="E27" s="29">
        <f t="shared" si="15"/>
        <v>416.25400000000002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0</v>
      </c>
      <c r="L27" s="20">
        <v>239.19</v>
      </c>
      <c r="M27" s="30">
        <v>0</v>
      </c>
      <c r="N27" s="20">
        <v>177.06399999999999</v>
      </c>
      <c r="O27" s="20">
        <v>0</v>
      </c>
      <c r="P27" s="20">
        <v>0</v>
      </c>
      <c r="Q27" s="30">
        <v>0</v>
      </c>
    </row>
    <row r="28" spans="1:17" ht="60" x14ac:dyDescent="0.25">
      <c r="A28" s="84"/>
      <c r="B28" s="97"/>
      <c r="C28" s="80"/>
      <c r="D28" s="12" t="s">
        <v>27</v>
      </c>
      <c r="E28" s="29">
        <f t="shared" si="1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84"/>
      <c r="B29" s="97"/>
      <c r="C29" s="80"/>
      <c r="D29" s="12" t="s">
        <v>64</v>
      </c>
      <c r="E29" s="29">
        <f t="shared" si="1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84"/>
      <c r="B30" s="98"/>
      <c r="C30" s="81"/>
      <c r="D30" s="12" t="s">
        <v>65</v>
      </c>
      <c r="E30" s="29">
        <f t="shared" si="15"/>
        <v>239.19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239.19</v>
      </c>
    </row>
    <row r="31" spans="1:17" ht="27" customHeight="1" x14ac:dyDescent="0.25">
      <c r="A31" s="79" t="s">
        <v>54</v>
      </c>
      <c r="B31" s="79" t="s">
        <v>60</v>
      </c>
      <c r="C31" s="79" t="s">
        <v>55</v>
      </c>
      <c r="D31" s="21" t="s">
        <v>20</v>
      </c>
      <c r="E31" s="27">
        <f>E32+E33+E34+E35+E36+E37</f>
        <v>134.92699999999999</v>
      </c>
      <c r="F31" s="26">
        <f>F32+F33+F34+F35+F36+F37</f>
        <v>0</v>
      </c>
      <c r="G31" s="26">
        <f t="shared" ref="G31:Q31" si="16">G32+G33+G34+G35+G36+G37</f>
        <v>0</v>
      </c>
      <c r="H31" s="26">
        <f t="shared" si="16"/>
        <v>0</v>
      </c>
      <c r="I31" s="26">
        <f t="shared" si="16"/>
        <v>0</v>
      </c>
      <c r="J31" s="26">
        <f t="shared" si="16"/>
        <v>0</v>
      </c>
      <c r="K31" s="26">
        <f t="shared" si="16"/>
        <v>0</v>
      </c>
      <c r="L31" s="26">
        <f t="shared" si="16"/>
        <v>0</v>
      </c>
      <c r="M31" s="26">
        <f t="shared" si="16"/>
        <v>134.92699999999999</v>
      </c>
      <c r="N31" s="26">
        <f t="shared" si="16"/>
        <v>0</v>
      </c>
      <c r="O31" s="26">
        <f t="shared" si="16"/>
        <v>0</v>
      </c>
      <c r="P31" s="26">
        <f t="shared" si="16"/>
        <v>0</v>
      </c>
      <c r="Q31" s="28">
        <f t="shared" si="16"/>
        <v>0</v>
      </c>
    </row>
    <row r="32" spans="1:17" ht="22.5" customHeight="1" x14ac:dyDescent="0.25">
      <c r="A32" s="80"/>
      <c r="B32" s="80"/>
      <c r="C32" s="80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80"/>
      <c r="B33" s="80"/>
      <c r="C33" s="80"/>
      <c r="D33" s="7" t="s">
        <v>5</v>
      </c>
      <c r="E33" s="29">
        <f t="shared" ref="E33:E37" si="1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80"/>
      <c r="B34" s="80"/>
      <c r="C34" s="80"/>
      <c r="D34" s="7" t="s">
        <v>6</v>
      </c>
      <c r="E34" s="29">
        <f t="shared" si="17"/>
        <v>134.92699999999999</v>
      </c>
      <c r="F34" s="20">
        <v>0</v>
      </c>
      <c r="G34" s="20">
        <v>0</v>
      </c>
      <c r="H34" s="30">
        <v>0</v>
      </c>
      <c r="I34" s="20">
        <v>0</v>
      </c>
      <c r="J34" s="20"/>
      <c r="K34" s="30"/>
      <c r="L34" s="20"/>
      <c r="M34" s="30">
        <f>126.37+8.557</f>
        <v>134.92699999999999</v>
      </c>
      <c r="N34" s="20"/>
      <c r="O34" s="20"/>
      <c r="P34" s="20">
        <v>0</v>
      </c>
      <c r="Q34" s="30">
        <v>0</v>
      </c>
    </row>
    <row r="35" spans="1:17" ht="65.25" customHeight="1" x14ac:dyDescent="0.25">
      <c r="A35" s="80"/>
      <c r="B35" s="80"/>
      <c r="C35" s="80"/>
      <c r="D35" s="12" t="s">
        <v>27</v>
      </c>
      <c r="E35" s="29">
        <f t="shared" si="1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80"/>
      <c r="B36" s="80"/>
      <c r="C36" s="80"/>
      <c r="D36" s="12" t="s">
        <v>64</v>
      </c>
      <c r="E36" s="29">
        <f t="shared" si="1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81"/>
      <c r="B37" s="81"/>
      <c r="C37" s="81"/>
      <c r="D37" s="12" t="s">
        <v>65</v>
      </c>
      <c r="E37" s="29">
        <f t="shared" si="1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79" t="s">
        <v>42</v>
      </c>
      <c r="B38" s="79" t="s">
        <v>56</v>
      </c>
      <c r="C38" s="79" t="s">
        <v>55</v>
      </c>
      <c r="D38" s="21" t="s">
        <v>20</v>
      </c>
      <c r="E38" s="27">
        <f>E39+E40+E41+E42+E43+E44</f>
        <v>22.8</v>
      </c>
      <c r="F38" s="26">
        <f>F39+F40+F41+F42+F43+F44</f>
        <v>0</v>
      </c>
      <c r="G38" s="26">
        <f t="shared" ref="G38:Q38" si="18">G39+G40+G41+G42+G43+G44</f>
        <v>0</v>
      </c>
      <c r="H38" s="26">
        <f t="shared" si="18"/>
        <v>22.8</v>
      </c>
      <c r="I38" s="26">
        <f t="shared" si="18"/>
        <v>0</v>
      </c>
      <c r="J38" s="26">
        <f t="shared" si="18"/>
        <v>0</v>
      </c>
      <c r="K38" s="26">
        <f t="shared" si="18"/>
        <v>0</v>
      </c>
      <c r="L38" s="26">
        <f t="shared" si="18"/>
        <v>0</v>
      </c>
      <c r="M38" s="26">
        <f t="shared" si="18"/>
        <v>0</v>
      </c>
      <c r="N38" s="26">
        <f t="shared" si="18"/>
        <v>0</v>
      </c>
      <c r="O38" s="26">
        <f t="shared" si="18"/>
        <v>0</v>
      </c>
      <c r="P38" s="26">
        <f t="shared" si="18"/>
        <v>0</v>
      </c>
      <c r="Q38" s="28">
        <f t="shared" si="18"/>
        <v>0</v>
      </c>
    </row>
    <row r="39" spans="1:17" ht="22.5" customHeight="1" x14ac:dyDescent="0.25">
      <c r="A39" s="80"/>
      <c r="B39" s="80"/>
      <c r="C39" s="80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80"/>
      <c r="B40" s="80"/>
      <c r="C40" s="80"/>
      <c r="D40" s="7" t="s">
        <v>5</v>
      </c>
      <c r="E40" s="29">
        <f t="shared" ref="E40:E44" si="1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80"/>
      <c r="B41" s="80"/>
      <c r="C41" s="80"/>
      <c r="D41" s="7" t="s">
        <v>6</v>
      </c>
      <c r="E41" s="29">
        <f t="shared" si="19"/>
        <v>22.8</v>
      </c>
      <c r="F41" s="20">
        <v>0</v>
      </c>
      <c r="G41" s="20">
        <v>0</v>
      </c>
      <c r="H41" s="30">
        <f>15.6+7.2</f>
        <v>22.8</v>
      </c>
      <c r="I41" s="20"/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80"/>
      <c r="B42" s="80"/>
      <c r="C42" s="80"/>
      <c r="D42" s="12" t="s">
        <v>27</v>
      </c>
      <c r="E42" s="29">
        <f t="shared" si="1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80"/>
      <c r="B43" s="80"/>
      <c r="C43" s="80"/>
      <c r="D43" s="12" t="s">
        <v>64</v>
      </c>
      <c r="E43" s="29">
        <f t="shared" si="1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81"/>
      <c r="B44" s="81"/>
      <c r="C44" s="81"/>
      <c r="D44" s="12" t="s">
        <v>65</v>
      </c>
      <c r="E44" s="29">
        <f t="shared" si="1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84" t="s">
        <v>48</v>
      </c>
      <c r="B45" s="96" t="s">
        <v>29</v>
      </c>
      <c r="C45" s="79" t="s">
        <v>37</v>
      </c>
      <c r="D45" s="6" t="s">
        <v>20</v>
      </c>
      <c r="E45" s="31">
        <f>E46+E47+E48+E49+E50+E51</f>
        <v>500</v>
      </c>
      <c r="F45" s="31">
        <f t="shared" ref="F45:Q45" si="20">F46+F47+F48+F49+F50+F51</f>
        <v>0</v>
      </c>
      <c r="G45" s="31">
        <f t="shared" si="20"/>
        <v>0</v>
      </c>
      <c r="H45" s="31">
        <f t="shared" si="20"/>
        <v>250</v>
      </c>
      <c r="I45" s="31">
        <f t="shared" si="20"/>
        <v>250</v>
      </c>
      <c r="J45" s="31">
        <f t="shared" si="20"/>
        <v>0</v>
      </c>
      <c r="K45" s="31">
        <f t="shared" si="20"/>
        <v>0</v>
      </c>
      <c r="L45" s="31">
        <f t="shared" si="20"/>
        <v>0</v>
      </c>
      <c r="M45" s="31">
        <f t="shared" si="20"/>
        <v>0</v>
      </c>
      <c r="N45" s="31">
        <f t="shared" si="20"/>
        <v>0</v>
      </c>
      <c r="O45" s="31">
        <f t="shared" si="20"/>
        <v>0</v>
      </c>
      <c r="P45" s="31">
        <f t="shared" si="20"/>
        <v>0</v>
      </c>
      <c r="Q45" s="32">
        <f t="shared" si="20"/>
        <v>0</v>
      </c>
    </row>
    <row r="46" spans="1:17" x14ac:dyDescent="0.25">
      <c r="A46" s="84"/>
      <c r="B46" s="97"/>
      <c r="C46" s="80"/>
      <c r="D46" s="7" t="s">
        <v>4</v>
      </c>
      <c r="E46" s="29">
        <f t="shared" ref="E46:E51" si="2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84"/>
      <c r="B47" s="97"/>
      <c r="C47" s="80"/>
      <c r="D47" s="7" t="s">
        <v>5</v>
      </c>
      <c r="E47" s="29">
        <f t="shared" si="2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84"/>
      <c r="B48" s="97"/>
      <c r="C48" s="80"/>
      <c r="D48" s="7" t="s">
        <v>6</v>
      </c>
      <c r="E48" s="29">
        <f t="shared" si="21"/>
        <v>500</v>
      </c>
      <c r="F48" s="30">
        <v>0</v>
      </c>
      <c r="G48" s="30"/>
      <c r="H48" s="33">
        <v>250</v>
      </c>
      <c r="I48" s="33">
        <v>250</v>
      </c>
      <c r="J48" s="33"/>
      <c r="K48" s="33"/>
      <c r="L48" s="30"/>
      <c r="M48" s="30"/>
      <c r="N48" s="30"/>
      <c r="O48" s="30"/>
      <c r="P48" s="30">
        <v>0</v>
      </c>
      <c r="Q48" s="30">
        <v>0</v>
      </c>
    </row>
    <row r="49" spans="1:17" ht="60" x14ac:dyDescent="0.25">
      <c r="A49" s="84"/>
      <c r="B49" s="97"/>
      <c r="C49" s="80"/>
      <c r="D49" s="12" t="s">
        <v>27</v>
      </c>
      <c r="E49" s="29">
        <f t="shared" si="2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84"/>
      <c r="B50" s="97"/>
      <c r="C50" s="80"/>
      <c r="D50" s="12" t="s">
        <v>64</v>
      </c>
      <c r="E50" s="29">
        <f t="shared" si="2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84"/>
      <c r="B51" s="98"/>
      <c r="C51" s="81"/>
      <c r="D51" s="12" t="s">
        <v>65</v>
      </c>
      <c r="E51" s="29">
        <f t="shared" si="2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79" t="s">
        <v>52</v>
      </c>
      <c r="B52" s="96" t="s">
        <v>43</v>
      </c>
      <c r="C52" s="79" t="s">
        <v>37</v>
      </c>
      <c r="D52" s="6" t="s">
        <v>20</v>
      </c>
      <c r="E52" s="29">
        <f>E53+E54+E55+E56+E57+E58</f>
        <v>100</v>
      </c>
      <c r="F52" s="29">
        <f t="shared" ref="F52:Q52" si="22">F53+F54+F55+F56+F57+F58</f>
        <v>0</v>
      </c>
      <c r="G52" s="29">
        <f t="shared" si="22"/>
        <v>0</v>
      </c>
      <c r="H52" s="29">
        <f t="shared" si="22"/>
        <v>0</v>
      </c>
      <c r="I52" s="29">
        <f t="shared" si="22"/>
        <v>0</v>
      </c>
      <c r="J52" s="29">
        <f t="shared" si="22"/>
        <v>0</v>
      </c>
      <c r="K52" s="29">
        <f t="shared" si="22"/>
        <v>0</v>
      </c>
      <c r="L52" s="29">
        <f t="shared" si="22"/>
        <v>0</v>
      </c>
      <c r="M52" s="29">
        <f t="shared" si="22"/>
        <v>0</v>
      </c>
      <c r="N52" s="29">
        <f t="shared" si="22"/>
        <v>0</v>
      </c>
      <c r="O52" s="29">
        <f t="shared" si="22"/>
        <v>0</v>
      </c>
      <c r="P52" s="29">
        <f t="shared" si="22"/>
        <v>100</v>
      </c>
      <c r="Q52" s="35">
        <f t="shared" si="22"/>
        <v>0</v>
      </c>
    </row>
    <row r="53" spans="1:17" x14ac:dyDescent="0.25">
      <c r="A53" s="94"/>
      <c r="B53" s="99"/>
      <c r="C53" s="80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94"/>
      <c r="B54" s="99"/>
      <c r="C54" s="80"/>
      <c r="D54" s="7" t="s">
        <v>5</v>
      </c>
      <c r="E54" s="29">
        <f t="shared" ref="E54:E58" si="2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94"/>
      <c r="B55" s="99"/>
      <c r="C55" s="80"/>
      <c r="D55" s="7" t="s">
        <v>6</v>
      </c>
      <c r="E55" s="29">
        <f t="shared" si="23"/>
        <v>100</v>
      </c>
      <c r="F55" s="20">
        <v>0</v>
      </c>
      <c r="G55" s="20">
        <v>0</v>
      </c>
      <c r="H55" s="20">
        <v>0</v>
      </c>
      <c r="I55" s="34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100</v>
      </c>
      <c r="Q55" s="30">
        <v>0</v>
      </c>
    </row>
    <row r="56" spans="1:17" ht="60" x14ac:dyDescent="0.25">
      <c r="A56" s="94"/>
      <c r="B56" s="99"/>
      <c r="C56" s="80"/>
      <c r="D56" s="12" t="s">
        <v>27</v>
      </c>
      <c r="E56" s="29">
        <f t="shared" si="2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94"/>
      <c r="B57" s="99"/>
      <c r="C57" s="80"/>
      <c r="D57" s="12" t="s">
        <v>64</v>
      </c>
      <c r="E57" s="29">
        <f t="shared" si="2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95"/>
      <c r="B58" s="100"/>
      <c r="C58" s="81"/>
      <c r="D58" s="12" t="s">
        <v>65</v>
      </c>
      <c r="E58" s="29">
        <f t="shared" si="2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84" t="s">
        <v>3</v>
      </c>
      <c r="B59" s="76" t="s">
        <v>67</v>
      </c>
      <c r="C59" s="79"/>
      <c r="D59" s="6" t="s">
        <v>20</v>
      </c>
      <c r="E59" s="31">
        <f>E60+E61+E62+E63+E64+E65</f>
        <v>142661.70000000001</v>
      </c>
      <c r="F59" s="31">
        <f t="shared" ref="F59:O59" si="24">F60+F61+F62+F63+F64+F65</f>
        <v>136065.60000000001</v>
      </c>
      <c r="G59" s="31">
        <f t="shared" si="24"/>
        <v>0</v>
      </c>
      <c r="H59" s="31">
        <f t="shared" si="24"/>
        <v>36</v>
      </c>
      <c r="I59" s="31">
        <f t="shared" si="24"/>
        <v>0</v>
      </c>
      <c r="J59" s="31">
        <f t="shared" si="24"/>
        <v>36</v>
      </c>
      <c r="K59" s="31">
        <f t="shared" si="24"/>
        <v>500</v>
      </c>
      <c r="L59" s="31">
        <f t="shared" si="24"/>
        <v>0</v>
      </c>
      <c r="M59" s="31">
        <f t="shared" si="24"/>
        <v>531.1</v>
      </c>
      <c r="N59" s="31">
        <f t="shared" si="24"/>
        <v>500</v>
      </c>
      <c r="O59" s="31">
        <f t="shared" si="24"/>
        <v>500</v>
      </c>
      <c r="P59" s="31">
        <f>P60+P61+P62+P63+P64+P65</f>
        <v>4493</v>
      </c>
      <c r="Q59" s="32">
        <f>Q60+Q61+Q62+Q63+Q64+Q65</f>
        <v>0</v>
      </c>
    </row>
    <row r="60" spans="1:17" x14ac:dyDescent="0.25">
      <c r="A60" s="84"/>
      <c r="B60" s="77"/>
      <c r="C60" s="80"/>
      <c r="D60" s="7" t="s">
        <v>4</v>
      </c>
      <c r="E60" s="29">
        <f t="shared" ref="E60:E65" si="25">F60+G60+H60+I60+J60+K60+L60+M60+N60+O60+P60+Q60</f>
        <v>0</v>
      </c>
      <c r="F60" s="20">
        <f>F67+F74+F81+F88</f>
        <v>0</v>
      </c>
      <c r="G60" s="20">
        <f t="shared" ref="G60:Q60" si="26">G67+G74+G81+G88</f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20">
        <f t="shared" si="26"/>
        <v>0</v>
      </c>
      <c r="P60" s="20">
        <f t="shared" si="26"/>
        <v>0</v>
      </c>
      <c r="Q60" s="20">
        <f t="shared" si="26"/>
        <v>0</v>
      </c>
    </row>
    <row r="61" spans="1:17" x14ac:dyDescent="0.25">
      <c r="A61" s="84"/>
      <c r="B61" s="77"/>
      <c r="C61" s="80"/>
      <c r="D61" s="7" t="s">
        <v>5</v>
      </c>
      <c r="E61" s="29">
        <f>F61+G61+H61+I61+J61+K61+L61+M61+N61+O61+P61+Q61</f>
        <v>103.1</v>
      </c>
      <c r="F61" s="20">
        <f t="shared" ref="F61:Q65" si="27">F68+F75+F82+F89</f>
        <v>0</v>
      </c>
      <c r="G61" s="20">
        <f t="shared" si="27"/>
        <v>0</v>
      </c>
      <c r="H61" s="20">
        <f t="shared" si="27"/>
        <v>36</v>
      </c>
      <c r="I61" s="20">
        <f t="shared" si="27"/>
        <v>0</v>
      </c>
      <c r="J61" s="20">
        <f t="shared" si="27"/>
        <v>36</v>
      </c>
      <c r="K61" s="20">
        <f t="shared" si="27"/>
        <v>0</v>
      </c>
      <c r="L61" s="20">
        <f t="shared" si="27"/>
        <v>0</v>
      </c>
      <c r="M61" s="20">
        <f t="shared" si="27"/>
        <v>31.1</v>
      </c>
      <c r="N61" s="20">
        <f t="shared" si="27"/>
        <v>0</v>
      </c>
      <c r="O61" s="20">
        <f t="shared" si="27"/>
        <v>0</v>
      </c>
      <c r="P61" s="20">
        <f t="shared" si="27"/>
        <v>0</v>
      </c>
      <c r="Q61" s="20">
        <f t="shared" si="27"/>
        <v>0</v>
      </c>
    </row>
    <row r="62" spans="1:17" x14ac:dyDescent="0.25">
      <c r="A62" s="84"/>
      <c r="B62" s="77"/>
      <c r="C62" s="80"/>
      <c r="D62" s="7" t="s">
        <v>6</v>
      </c>
      <c r="E62" s="29">
        <f t="shared" si="25"/>
        <v>142558.6</v>
      </c>
      <c r="F62" s="20">
        <f t="shared" si="27"/>
        <v>136065.60000000001</v>
      </c>
      <c r="G62" s="20">
        <f t="shared" si="27"/>
        <v>0</v>
      </c>
      <c r="H62" s="20">
        <f t="shared" si="27"/>
        <v>0</v>
      </c>
      <c r="I62" s="20">
        <f t="shared" si="27"/>
        <v>0</v>
      </c>
      <c r="J62" s="20">
        <f t="shared" si="27"/>
        <v>0</v>
      </c>
      <c r="K62" s="20">
        <f t="shared" si="27"/>
        <v>500</v>
      </c>
      <c r="L62" s="20">
        <f t="shared" si="27"/>
        <v>0</v>
      </c>
      <c r="M62" s="20">
        <f t="shared" si="27"/>
        <v>500</v>
      </c>
      <c r="N62" s="20">
        <f t="shared" si="27"/>
        <v>500</v>
      </c>
      <c r="O62" s="20">
        <f t="shared" si="27"/>
        <v>500</v>
      </c>
      <c r="P62" s="20">
        <f t="shared" si="27"/>
        <v>4493</v>
      </c>
      <c r="Q62" s="20">
        <f t="shared" si="27"/>
        <v>0</v>
      </c>
    </row>
    <row r="63" spans="1:17" ht="60" x14ac:dyDescent="0.25">
      <c r="A63" s="84"/>
      <c r="B63" s="77"/>
      <c r="C63" s="80"/>
      <c r="D63" s="12" t="s">
        <v>27</v>
      </c>
      <c r="E63" s="29">
        <f t="shared" si="25"/>
        <v>0</v>
      </c>
      <c r="F63" s="20">
        <f t="shared" si="27"/>
        <v>0</v>
      </c>
      <c r="G63" s="20">
        <f t="shared" si="27"/>
        <v>0</v>
      </c>
      <c r="H63" s="20">
        <f t="shared" si="27"/>
        <v>0</v>
      </c>
      <c r="I63" s="20">
        <f t="shared" si="27"/>
        <v>0</v>
      </c>
      <c r="J63" s="20">
        <f t="shared" si="27"/>
        <v>0</v>
      </c>
      <c r="K63" s="20">
        <f t="shared" si="27"/>
        <v>0</v>
      </c>
      <c r="L63" s="20">
        <f t="shared" si="27"/>
        <v>0</v>
      </c>
      <c r="M63" s="20">
        <f t="shared" si="27"/>
        <v>0</v>
      </c>
      <c r="N63" s="20">
        <f t="shared" si="27"/>
        <v>0</v>
      </c>
      <c r="O63" s="20">
        <f t="shared" si="27"/>
        <v>0</v>
      </c>
      <c r="P63" s="20">
        <f t="shared" si="27"/>
        <v>0</v>
      </c>
      <c r="Q63" s="20">
        <f t="shared" si="27"/>
        <v>0</v>
      </c>
    </row>
    <row r="64" spans="1:17" ht="30" x14ac:dyDescent="0.25">
      <c r="A64" s="84"/>
      <c r="B64" s="77"/>
      <c r="C64" s="80"/>
      <c r="D64" s="12" t="s">
        <v>64</v>
      </c>
      <c r="E64" s="29">
        <f t="shared" si="25"/>
        <v>0</v>
      </c>
      <c r="F64" s="20">
        <f t="shared" si="27"/>
        <v>0</v>
      </c>
      <c r="G64" s="20">
        <f t="shared" si="27"/>
        <v>0</v>
      </c>
      <c r="H64" s="20">
        <f t="shared" si="27"/>
        <v>0</v>
      </c>
      <c r="I64" s="20">
        <f t="shared" si="27"/>
        <v>0</v>
      </c>
      <c r="J64" s="20">
        <f t="shared" si="27"/>
        <v>0</v>
      </c>
      <c r="K64" s="20">
        <f t="shared" si="27"/>
        <v>0</v>
      </c>
      <c r="L64" s="20">
        <f t="shared" si="27"/>
        <v>0</v>
      </c>
      <c r="M64" s="20">
        <f t="shared" si="27"/>
        <v>0</v>
      </c>
      <c r="N64" s="20">
        <f t="shared" si="27"/>
        <v>0</v>
      </c>
      <c r="O64" s="20">
        <f t="shared" si="27"/>
        <v>0</v>
      </c>
      <c r="P64" s="20">
        <f t="shared" si="27"/>
        <v>0</v>
      </c>
      <c r="Q64" s="20">
        <f t="shared" si="27"/>
        <v>0</v>
      </c>
    </row>
    <row r="65" spans="1:18" ht="30" x14ac:dyDescent="0.25">
      <c r="A65" s="84"/>
      <c r="B65" s="78"/>
      <c r="C65" s="81"/>
      <c r="D65" s="12" t="s">
        <v>65</v>
      </c>
      <c r="E65" s="29">
        <f t="shared" si="25"/>
        <v>0</v>
      </c>
      <c r="F65" s="20">
        <f t="shared" si="27"/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  <c r="J65" s="20">
        <f t="shared" si="27"/>
        <v>0</v>
      </c>
      <c r="K65" s="20">
        <f t="shared" si="27"/>
        <v>0</v>
      </c>
      <c r="L65" s="20">
        <f t="shared" si="27"/>
        <v>0</v>
      </c>
      <c r="M65" s="20">
        <f t="shared" si="27"/>
        <v>0</v>
      </c>
      <c r="N65" s="20">
        <f t="shared" si="27"/>
        <v>0</v>
      </c>
      <c r="O65" s="20">
        <f t="shared" si="27"/>
        <v>0</v>
      </c>
      <c r="P65" s="20">
        <f t="shared" si="27"/>
        <v>0</v>
      </c>
      <c r="Q65" s="20">
        <f t="shared" si="27"/>
        <v>0</v>
      </c>
    </row>
    <row r="66" spans="1:18" ht="15" customHeight="1" x14ac:dyDescent="0.25">
      <c r="A66" s="103" t="s">
        <v>39</v>
      </c>
      <c r="B66" s="85" t="s">
        <v>44</v>
      </c>
      <c r="C66" s="79" t="s">
        <v>49</v>
      </c>
      <c r="D66" s="6" t="s">
        <v>20</v>
      </c>
      <c r="E66" s="31">
        <f>F66+G66+H66+I66+J66+K66+L66+M66+N66+O66+P66+Q66</f>
        <v>103.1</v>
      </c>
      <c r="F66" s="26">
        <f>F67+F68+F69+F70+F71+F72</f>
        <v>0</v>
      </c>
      <c r="G66" s="26">
        <f t="shared" ref="G66:Q66" si="28">G67+G68+G69+G70+G71+G72</f>
        <v>0</v>
      </c>
      <c r="H66" s="26">
        <f t="shared" si="28"/>
        <v>36</v>
      </c>
      <c r="I66" s="26">
        <f t="shared" si="28"/>
        <v>0</v>
      </c>
      <c r="J66" s="26">
        <f t="shared" si="28"/>
        <v>36</v>
      </c>
      <c r="K66" s="26">
        <f t="shared" si="28"/>
        <v>0</v>
      </c>
      <c r="L66" s="26">
        <f t="shared" si="28"/>
        <v>0</v>
      </c>
      <c r="M66" s="26">
        <f t="shared" si="28"/>
        <v>31.1</v>
      </c>
      <c r="N66" s="26">
        <f t="shared" si="28"/>
        <v>0</v>
      </c>
      <c r="O66" s="26">
        <f t="shared" si="28"/>
        <v>0</v>
      </c>
      <c r="P66" s="26">
        <f t="shared" si="28"/>
        <v>0</v>
      </c>
      <c r="Q66" s="28">
        <f t="shared" si="28"/>
        <v>0</v>
      </c>
    </row>
    <row r="67" spans="1:18" x14ac:dyDescent="0.25">
      <c r="A67" s="104"/>
      <c r="B67" s="102"/>
      <c r="C67" s="80"/>
      <c r="D67" s="7" t="s">
        <v>4</v>
      </c>
      <c r="E67" s="31">
        <f t="shared" ref="E67:E72" si="2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04"/>
      <c r="B68" s="102"/>
      <c r="C68" s="80"/>
      <c r="D68" s="7" t="s">
        <v>5</v>
      </c>
      <c r="E68" s="25">
        <f t="shared" si="29"/>
        <v>103.1</v>
      </c>
      <c r="F68" s="25"/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31.1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04"/>
      <c r="B69" s="102"/>
      <c r="C69" s="80"/>
      <c r="D69" s="7" t="s">
        <v>6</v>
      </c>
      <c r="E69" s="31">
        <f t="shared" si="29"/>
        <v>0</v>
      </c>
      <c r="F69" s="38">
        <v>0</v>
      </c>
      <c r="G69" s="38">
        <v>0</v>
      </c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5"/>
    </row>
    <row r="70" spans="1:18" ht="60" x14ac:dyDescent="0.25">
      <c r="A70" s="104"/>
      <c r="B70" s="102"/>
      <c r="C70" s="80"/>
      <c r="D70" s="12" t="s">
        <v>27</v>
      </c>
      <c r="E70" s="31">
        <f t="shared" si="29"/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30"/>
    </row>
    <row r="71" spans="1:18" ht="30" x14ac:dyDescent="0.25">
      <c r="A71" s="104"/>
      <c r="B71" s="102"/>
      <c r="C71" s="80"/>
      <c r="D71" s="12" t="s">
        <v>64</v>
      </c>
      <c r="E71" s="31">
        <f t="shared" si="29"/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  <c r="Q71" s="30"/>
    </row>
    <row r="72" spans="1:18" ht="30" x14ac:dyDescent="0.25">
      <c r="A72" s="105"/>
      <c r="B72" s="86"/>
      <c r="C72" s="81"/>
      <c r="D72" s="12" t="s">
        <v>65</v>
      </c>
      <c r="E72" s="31">
        <f t="shared" si="29"/>
        <v>0</v>
      </c>
      <c r="F72" s="31">
        <v>0</v>
      </c>
      <c r="G72" s="31">
        <v>0</v>
      </c>
      <c r="H72" s="31"/>
      <c r="I72" s="31"/>
      <c r="J72" s="31"/>
      <c r="K72" s="31"/>
      <c r="L72" s="31"/>
      <c r="M72" s="31"/>
      <c r="N72" s="31"/>
      <c r="O72" s="31"/>
      <c r="P72" s="31"/>
      <c r="Q72" s="30"/>
    </row>
    <row r="73" spans="1:18" ht="15" customHeight="1" x14ac:dyDescent="0.25">
      <c r="A73" s="88" t="s">
        <v>40</v>
      </c>
      <c r="B73" s="106" t="s">
        <v>33</v>
      </c>
      <c r="C73" s="85" t="s">
        <v>94</v>
      </c>
      <c r="D73" s="22" t="s">
        <v>20</v>
      </c>
      <c r="E73" s="32">
        <f t="shared" ref="E73:E79" si="30">F73+G73+H73+I73+J73+K73+L73+M73+N73+O73+P73+Q73</f>
        <v>2000</v>
      </c>
      <c r="F73" s="28">
        <f t="shared" ref="F73:Q73" si="31">F74+F75+F76+F79</f>
        <v>0</v>
      </c>
      <c r="G73" s="28">
        <f t="shared" si="31"/>
        <v>0</v>
      </c>
      <c r="H73" s="28">
        <f t="shared" si="31"/>
        <v>0</v>
      </c>
      <c r="I73" s="28">
        <f t="shared" si="31"/>
        <v>0</v>
      </c>
      <c r="J73" s="28">
        <f t="shared" si="31"/>
        <v>0</v>
      </c>
      <c r="K73" s="28">
        <f t="shared" si="31"/>
        <v>500</v>
      </c>
      <c r="L73" s="28">
        <f t="shared" si="31"/>
        <v>0</v>
      </c>
      <c r="M73" s="28">
        <f t="shared" si="31"/>
        <v>500</v>
      </c>
      <c r="N73" s="28">
        <f t="shared" si="31"/>
        <v>500</v>
      </c>
      <c r="O73" s="28">
        <f t="shared" si="31"/>
        <v>500</v>
      </c>
      <c r="P73" s="28">
        <f t="shared" si="31"/>
        <v>0</v>
      </c>
      <c r="Q73" s="28">
        <f t="shared" si="31"/>
        <v>0</v>
      </c>
    </row>
    <row r="74" spans="1:18" x14ac:dyDescent="0.25">
      <c r="A74" s="88"/>
      <c r="B74" s="107"/>
      <c r="C74" s="102"/>
      <c r="D74" s="23" t="s">
        <v>4</v>
      </c>
      <c r="E74" s="32">
        <f t="shared" si="30"/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</row>
    <row r="75" spans="1:18" x14ac:dyDescent="0.25">
      <c r="A75" s="88"/>
      <c r="B75" s="107"/>
      <c r="C75" s="102"/>
      <c r="D75" s="23" t="s">
        <v>5</v>
      </c>
      <c r="E75" s="32">
        <f t="shared" si="30"/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</row>
    <row r="76" spans="1:18" x14ac:dyDescent="0.25">
      <c r="A76" s="88"/>
      <c r="B76" s="107"/>
      <c r="C76" s="102"/>
      <c r="D76" s="23" t="s">
        <v>6</v>
      </c>
      <c r="E76" s="32">
        <f t="shared" si="30"/>
        <v>2000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500</v>
      </c>
      <c r="L76" s="30">
        <v>0</v>
      </c>
      <c r="M76" s="30">
        <v>500</v>
      </c>
      <c r="N76" s="30">
        <v>500</v>
      </c>
      <c r="O76" s="30">
        <v>500</v>
      </c>
      <c r="P76" s="30">
        <v>0</v>
      </c>
      <c r="Q76" s="30">
        <v>0</v>
      </c>
    </row>
    <row r="77" spans="1:18" ht="60" x14ac:dyDescent="0.25">
      <c r="A77" s="88"/>
      <c r="B77" s="107"/>
      <c r="C77" s="102"/>
      <c r="D77" s="24" t="s">
        <v>27</v>
      </c>
      <c r="E77" s="32">
        <f t="shared" si="30"/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</row>
    <row r="78" spans="1:18" ht="30" x14ac:dyDescent="0.25">
      <c r="A78" s="88"/>
      <c r="B78" s="107"/>
      <c r="C78" s="102"/>
      <c r="D78" s="24" t="s">
        <v>64</v>
      </c>
      <c r="E78" s="32">
        <f t="shared" si="30"/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</row>
    <row r="79" spans="1:18" ht="30" x14ac:dyDescent="0.25">
      <c r="A79" s="88"/>
      <c r="B79" s="108"/>
      <c r="C79" s="86"/>
      <c r="D79" s="24" t="s">
        <v>65</v>
      </c>
      <c r="E79" s="32">
        <f t="shared" si="30"/>
        <v>0</v>
      </c>
      <c r="F79" s="30">
        <v>0</v>
      </c>
      <c r="G79" s="30">
        <v>0</v>
      </c>
      <c r="H79" s="30">
        <v>0</v>
      </c>
      <c r="I79" s="30">
        <v>0</v>
      </c>
      <c r="J79" s="30">
        <f>500-500</f>
        <v>0</v>
      </c>
      <c r="K79" s="30">
        <f>500-500</f>
        <v>0</v>
      </c>
      <c r="L79" s="30"/>
      <c r="M79" s="30"/>
      <c r="N79" s="30"/>
      <c r="O79" s="30"/>
      <c r="P79" s="30"/>
      <c r="Q79" s="30"/>
    </row>
    <row r="80" spans="1:18" x14ac:dyDescent="0.25">
      <c r="A80" s="85" t="s">
        <v>41</v>
      </c>
      <c r="B80" s="106" t="s">
        <v>61</v>
      </c>
      <c r="C80" s="88" t="s">
        <v>71</v>
      </c>
      <c r="D80" s="22" t="s">
        <v>20</v>
      </c>
      <c r="E80" s="32">
        <f>E81+E82+E83+E84+E85+E86</f>
        <v>136065.60000000001</v>
      </c>
      <c r="F80" s="32">
        <f t="shared" ref="F80:Q80" si="32">F81+F82+F83+F84+F85+F86</f>
        <v>136065.60000000001</v>
      </c>
      <c r="G80" s="32">
        <f t="shared" si="32"/>
        <v>0</v>
      </c>
      <c r="H80" s="32">
        <f t="shared" si="32"/>
        <v>0</v>
      </c>
      <c r="I80" s="32">
        <f t="shared" si="32"/>
        <v>0</v>
      </c>
      <c r="J80" s="32">
        <f t="shared" si="32"/>
        <v>0</v>
      </c>
      <c r="K80" s="32">
        <f t="shared" si="32"/>
        <v>0</v>
      </c>
      <c r="L80" s="32">
        <f t="shared" si="32"/>
        <v>0</v>
      </c>
      <c r="M80" s="32">
        <f t="shared" si="32"/>
        <v>0</v>
      </c>
      <c r="N80" s="32">
        <f t="shared" si="32"/>
        <v>0</v>
      </c>
      <c r="O80" s="32">
        <f t="shared" si="32"/>
        <v>0</v>
      </c>
      <c r="P80" s="32">
        <f t="shared" si="32"/>
        <v>0</v>
      </c>
      <c r="Q80" s="32">
        <f t="shared" si="32"/>
        <v>0</v>
      </c>
    </row>
    <row r="81" spans="1:17" x14ac:dyDescent="0.25">
      <c r="A81" s="102"/>
      <c r="B81" s="107"/>
      <c r="C81" s="88"/>
      <c r="D81" s="23" t="s">
        <v>4</v>
      </c>
      <c r="E81" s="32">
        <f>F81+G81+H81+I81+J81+K81+L81+M81+N81+O81+P81+Q81</f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02"/>
      <c r="B82" s="107"/>
      <c r="C82" s="88"/>
      <c r="D82" s="23" t="s">
        <v>5</v>
      </c>
      <c r="E82" s="32">
        <f t="shared" ref="E82:E86" si="33">F82+G82+H82+I82+J82+K82+L82+M82+N82+O82+P82+Q82</f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02"/>
      <c r="B83" s="107"/>
      <c r="C83" s="88"/>
      <c r="D83" s="23" t="s">
        <v>6</v>
      </c>
      <c r="E83" s="32">
        <f t="shared" si="33"/>
        <v>136065.60000000001</v>
      </c>
      <c r="F83" s="30">
        <v>136065.60000000001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</row>
    <row r="84" spans="1:17" ht="60" x14ac:dyDescent="0.25">
      <c r="A84" s="102"/>
      <c r="B84" s="107"/>
      <c r="C84" s="88"/>
      <c r="D84" s="24" t="s">
        <v>27</v>
      </c>
      <c r="E84" s="32">
        <f t="shared" si="33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02"/>
      <c r="B85" s="107"/>
      <c r="C85" s="88"/>
      <c r="D85" s="24" t="s">
        <v>64</v>
      </c>
      <c r="E85" s="32">
        <f t="shared" si="33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86"/>
      <c r="B86" s="108"/>
      <c r="C86" s="88"/>
      <c r="D86" s="24" t="s">
        <v>65</v>
      </c>
      <c r="E86" s="32">
        <f t="shared" si="33"/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/>
    </row>
    <row r="87" spans="1:17" x14ac:dyDescent="0.25">
      <c r="A87" s="85" t="s">
        <v>63</v>
      </c>
      <c r="B87" s="106" t="s">
        <v>62</v>
      </c>
      <c r="C87" s="88" t="s">
        <v>38</v>
      </c>
      <c r="D87" s="22" t="s">
        <v>20</v>
      </c>
      <c r="E87" s="32">
        <f>E88+E89+E90+E91+E92+E93</f>
        <v>4493</v>
      </c>
      <c r="F87" s="32">
        <f t="shared" ref="F87" si="34">F88+F89+F90+F91+F92+F93</f>
        <v>0</v>
      </c>
      <c r="G87" s="32">
        <f t="shared" ref="G87" si="35">G88+G89+G90+G91+G92+G93</f>
        <v>0</v>
      </c>
      <c r="H87" s="32">
        <f t="shared" ref="H87" si="36">H88+H89+H90+H91+H92+H93</f>
        <v>0</v>
      </c>
      <c r="I87" s="32">
        <f t="shared" ref="I87" si="37">I88+I89+I90+I91+I92+I93</f>
        <v>0</v>
      </c>
      <c r="J87" s="32">
        <f t="shared" ref="J87" si="38">J88+J89+J90+J91+J92+J93</f>
        <v>0</v>
      </c>
      <c r="K87" s="32">
        <f t="shared" ref="K87" si="39">K88+K89+K90+K91+K92+K93</f>
        <v>0</v>
      </c>
      <c r="L87" s="32">
        <f t="shared" ref="L87" si="40">L88+L89+L90+L91+L92+L93</f>
        <v>0</v>
      </c>
      <c r="M87" s="32">
        <f t="shared" ref="M87" si="41">M88+M89+M90+M91+M92+M93</f>
        <v>0</v>
      </c>
      <c r="N87" s="32">
        <f t="shared" ref="N87" si="42">N88+N89+N90+N91+N92+N93</f>
        <v>0</v>
      </c>
      <c r="O87" s="32">
        <f t="shared" ref="O87" si="43">O88+O89+O90+O91+O92+O93</f>
        <v>0</v>
      </c>
      <c r="P87" s="32">
        <f t="shared" ref="P87" si="44">P88+P89+P90+P91+P92+P93</f>
        <v>4493</v>
      </c>
      <c r="Q87" s="32">
        <f t="shared" ref="Q87" si="45">Q88+Q89+Q90+Q91+Q92+Q93</f>
        <v>0</v>
      </c>
    </row>
    <row r="88" spans="1:17" x14ac:dyDescent="0.25">
      <c r="A88" s="102"/>
      <c r="B88" s="107"/>
      <c r="C88" s="88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02"/>
      <c r="B89" s="107"/>
      <c r="C89" s="88"/>
      <c r="D89" s="23" t="s">
        <v>5</v>
      </c>
      <c r="E89" s="32">
        <f t="shared" ref="E89:E93" si="46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02"/>
      <c r="B90" s="107"/>
      <c r="C90" s="88"/>
      <c r="D90" s="23" t="s">
        <v>6</v>
      </c>
      <c r="E90" s="32">
        <f t="shared" si="46"/>
        <v>4493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4493</v>
      </c>
      <c r="Q90" s="30">
        <v>0</v>
      </c>
    </row>
    <row r="91" spans="1:17" ht="60" x14ac:dyDescent="0.25">
      <c r="A91" s="102"/>
      <c r="B91" s="107"/>
      <c r="C91" s="88"/>
      <c r="D91" s="24" t="s">
        <v>27</v>
      </c>
      <c r="E91" s="32">
        <f t="shared" si="46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02"/>
      <c r="B92" s="107"/>
      <c r="C92" s="88"/>
      <c r="D92" s="24" t="s">
        <v>64</v>
      </c>
      <c r="E92" s="32">
        <f t="shared" si="46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86"/>
      <c r="B93" s="108"/>
      <c r="C93" s="88"/>
      <c r="D93" s="24" t="s">
        <v>65</v>
      </c>
      <c r="E93" s="32">
        <f t="shared" si="46"/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/>
    </row>
    <row r="94" spans="1:17" x14ac:dyDescent="0.25">
      <c r="A94" s="109" t="s">
        <v>30</v>
      </c>
      <c r="B94" s="111" t="s">
        <v>68</v>
      </c>
      <c r="C94" s="80"/>
      <c r="D94" s="16" t="s">
        <v>20</v>
      </c>
      <c r="E94" s="40">
        <f>E95+E96+E97+E98+E99+E100</f>
        <v>116260.974</v>
      </c>
      <c r="F94" s="40">
        <f t="shared" ref="F94:Q94" si="47">F95+F96+F97+F98+F99+F100</f>
        <v>2850</v>
      </c>
      <c r="G94" s="40">
        <f t="shared" si="47"/>
        <v>1795</v>
      </c>
      <c r="H94" s="40">
        <f t="shared" si="47"/>
        <v>1550</v>
      </c>
      <c r="I94" s="40">
        <f t="shared" si="47"/>
        <v>2050</v>
      </c>
      <c r="J94" s="40">
        <f t="shared" si="47"/>
        <v>2050</v>
      </c>
      <c r="K94" s="40">
        <f t="shared" si="47"/>
        <v>411.4</v>
      </c>
      <c r="L94" s="40">
        <f t="shared" si="47"/>
        <v>50</v>
      </c>
      <c r="M94" s="40">
        <f t="shared" si="47"/>
        <v>50</v>
      </c>
      <c r="N94" s="40">
        <f t="shared" si="47"/>
        <v>74</v>
      </c>
      <c r="O94" s="40">
        <f t="shared" si="47"/>
        <v>50</v>
      </c>
      <c r="P94" s="40">
        <f t="shared" si="47"/>
        <v>50</v>
      </c>
      <c r="Q94" s="41">
        <f t="shared" si="47"/>
        <v>105280.57400000001</v>
      </c>
    </row>
    <row r="95" spans="1:17" x14ac:dyDescent="0.25">
      <c r="A95" s="84"/>
      <c r="B95" s="77"/>
      <c r="C95" s="80"/>
      <c r="D95" s="7" t="s">
        <v>4</v>
      </c>
      <c r="E95" s="40"/>
      <c r="F95" s="20">
        <f>F102+F109+F116+F158+F123+F130+F137+F144+F151</f>
        <v>0</v>
      </c>
      <c r="G95" s="20">
        <f t="shared" ref="G95:Q95" si="48">G102+G109+G116+G158+G123+G130+G137+G144+G151</f>
        <v>0</v>
      </c>
      <c r="H95" s="20">
        <f t="shared" si="48"/>
        <v>0</v>
      </c>
      <c r="I95" s="20">
        <f t="shared" si="48"/>
        <v>0</v>
      </c>
      <c r="J95" s="20">
        <f t="shared" si="48"/>
        <v>0</v>
      </c>
      <c r="K95" s="20">
        <f t="shared" si="48"/>
        <v>0</v>
      </c>
      <c r="L95" s="20">
        <f t="shared" si="48"/>
        <v>0</v>
      </c>
      <c r="M95" s="20">
        <f t="shared" si="48"/>
        <v>0</v>
      </c>
      <c r="N95" s="20">
        <f t="shared" si="48"/>
        <v>0</v>
      </c>
      <c r="O95" s="20">
        <f t="shared" si="48"/>
        <v>0</v>
      </c>
      <c r="P95" s="20">
        <f t="shared" si="48"/>
        <v>0</v>
      </c>
      <c r="Q95" s="20">
        <f t="shared" si="48"/>
        <v>0</v>
      </c>
    </row>
    <row r="96" spans="1:17" x14ac:dyDescent="0.25">
      <c r="A96" s="84"/>
      <c r="B96" s="77"/>
      <c r="C96" s="80"/>
      <c r="D96" s="7" t="s">
        <v>5</v>
      </c>
      <c r="E96" s="33">
        <f>F96+G96+H96+I96+J96+K96+L96+M96+N96+O96+P96+Q96</f>
        <v>0</v>
      </c>
      <c r="F96" s="20">
        <f t="shared" ref="F96:Q100" si="49">F103+F110+F117+F159+F124+F131+F138+F145+F152</f>
        <v>0</v>
      </c>
      <c r="G96" s="20">
        <f t="shared" si="49"/>
        <v>0</v>
      </c>
      <c r="H96" s="20">
        <f t="shared" si="49"/>
        <v>0</v>
      </c>
      <c r="I96" s="20">
        <f t="shared" si="49"/>
        <v>0</v>
      </c>
      <c r="J96" s="20">
        <f t="shared" si="49"/>
        <v>0</v>
      </c>
      <c r="K96" s="20">
        <f t="shared" si="49"/>
        <v>0</v>
      </c>
      <c r="L96" s="20">
        <f t="shared" si="49"/>
        <v>0</v>
      </c>
      <c r="M96" s="20">
        <f t="shared" si="49"/>
        <v>0</v>
      </c>
      <c r="N96" s="20">
        <f t="shared" si="49"/>
        <v>0</v>
      </c>
      <c r="O96" s="20">
        <f t="shared" si="49"/>
        <v>0</v>
      </c>
      <c r="P96" s="20">
        <f t="shared" si="49"/>
        <v>0</v>
      </c>
      <c r="Q96" s="20">
        <f t="shared" si="49"/>
        <v>0</v>
      </c>
    </row>
    <row r="97" spans="1:17" x14ac:dyDescent="0.25">
      <c r="A97" s="84"/>
      <c r="B97" s="77"/>
      <c r="C97" s="80"/>
      <c r="D97" s="7" t="s">
        <v>6</v>
      </c>
      <c r="E97" s="33">
        <f>F97+G97+H97+I97+J97+K97+L97+M97+N97+O97+P97+Q97</f>
        <v>11030.4</v>
      </c>
      <c r="F97" s="20">
        <f t="shared" si="49"/>
        <v>2850</v>
      </c>
      <c r="G97" s="20">
        <f t="shared" si="49"/>
        <v>1795</v>
      </c>
      <c r="H97" s="20">
        <f t="shared" si="49"/>
        <v>1550</v>
      </c>
      <c r="I97" s="20">
        <f t="shared" si="49"/>
        <v>2050</v>
      </c>
      <c r="J97" s="20">
        <f t="shared" si="49"/>
        <v>2050</v>
      </c>
      <c r="K97" s="20">
        <f t="shared" si="49"/>
        <v>411.4</v>
      </c>
      <c r="L97" s="20">
        <f t="shared" si="49"/>
        <v>50</v>
      </c>
      <c r="M97" s="20">
        <f t="shared" si="49"/>
        <v>50</v>
      </c>
      <c r="N97" s="20">
        <f t="shared" si="49"/>
        <v>74</v>
      </c>
      <c r="O97" s="20">
        <f t="shared" si="49"/>
        <v>50</v>
      </c>
      <c r="P97" s="20">
        <f t="shared" si="49"/>
        <v>50</v>
      </c>
      <c r="Q97" s="20">
        <f t="shared" si="49"/>
        <v>50</v>
      </c>
    </row>
    <row r="98" spans="1:17" ht="60" x14ac:dyDescent="0.25">
      <c r="A98" s="84"/>
      <c r="B98" s="77"/>
      <c r="C98" s="80"/>
      <c r="D98" s="12" t="s">
        <v>27</v>
      </c>
      <c r="E98" s="33">
        <f t="shared" ref="E98:E100" si="50">F98+G98+H98+I98+J98+K98+L98+M98+N98+O98+P98+Q98</f>
        <v>0</v>
      </c>
      <c r="F98" s="20">
        <f t="shared" si="49"/>
        <v>0</v>
      </c>
      <c r="G98" s="20">
        <f t="shared" si="49"/>
        <v>0</v>
      </c>
      <c r="H98" s="20">
        <f t="shared" si="49"/>
        <v>0</v>
      </c>
      <c r="I98" s="20">
        <f t="shared" si="49"/>
        <v>0</v>
      </c>
      <c r="J98" s="20">
        <f t="shared" si="49"/>
        <v>0</v>
      </c>
      <c r="K98" s="20">
        <f t="shared" si="49"/>
        <v>0</v>
      </c>
      <c r="L98" s="20">
        <f t="shared" si="49"/>
        <v>0</v>
      </c>
      <c r="M98" s="20">
        <f t="shared" si="49"/>
        <v>0</v>
      </c>
      <c r="N98" s="20">
        <f t="shared" si="49"/>
        <v>0</v>
      </c>
      <c r="O98" s="20">
        <f t="shared" si="49"/>
        <v>0</v>
      </c>
      <c r="P98" s="20">
        <f t="shared" si="49"/>
        <v>0</v>
      </c>
      <c r="Q98" s="20">
        <f t="shared" si="49"/>
        <v>0</v>
      </c>
    </row>
    <row r="99" spans="1:17" ht="30" x14ac:dyDescent="0.25">
      <c r="A99" s="84"/>
      <c r="B99" s="77"/>
      <c r="C99" s="80"/>
      <c r="D99" s="12" t="s">
        <v>64</v>
      </c>
      <c r="E99" s="33">
        <f t="shared" si="50"/>
        <v>0</v>
      </c>
      <c r="F99" s="20">
        <f t="shared" si="49"/>
        <v>0</v>
      </c>
      <c r="G99" s="20">
        <f t="shared" si="49"/>
        <v>0</v>
      </c>
      <c r="H99" s="20">
        <f t="shared" si="49"/>
        <v>0</v>
      </c>
      <c r="I99" s="20">
        <f t="shared" si="49"/>
        <v>0</v>
      </c>
      <c r="J99" s="20">
        <f t="shared" si="49"/>
        <v>0</v>
      </c>
      <c r="K99" s="20">
        <f t="shared" si="49"/>
        <v>0</v>
      </c>
      <c r="L99" s="20">
        <f t="shared" si="49"/>
        <v>0</v>
      </c>
      <c r="M99" s="20">
        <f t="shared" si="49"/>
        <v>0</v>
      </c>
      <c r="N99" s="20">
        <f t="shared" si="49"/>
        <v>0</v>
      </c>
      <c r="O99" s="20">
        <f t="shared" si="49"/>
        <v>0</v>
      </c>
      <c r="P99" s="20">
        <f t="shared" si="49"/>
        <v>0</v>
      </c>
      <c r="Q99" s="20">
        <f t="shared" si="49"/>
        <v>0</v>
      </c>
    </row>
    <row r="100" spans="1:17" ht="30" x14ac:dyDescent="0.25">
      <c r="A100" s="84"/>
      <c r="B100" s="78"/>
      <c r="C100" s="81"/>
      <c r="D100" s="12" t="s">
        <v>65</v>
      </c>
      <c r="E100" s="33">
        <f t="shared" si="50"/>
        <v>105230.57400000001</v>
      </c>
      <c r="F100" s="20">
        <f t="shared" si="49"/>
        <v>0</v>
      </c>
      <c r="G100" s="20">
        <f t="shared" si="49"/>
        <v>0</v>
      </c>
      <c r="H100" s="20">
        <f t="shared" si="49"/>
        <v>0</v>
      </c>
      <c r="I100" s="20">
        <f t="shared" si="49"/>
        <v>0</v>
      </c>
      <c r="J100" s="20">
        <f t="shared" si="49"/>
        <v>0</v>
      </c>
      <c r="K100" s="20">
        <f t="shared" si="49"/>
        <v>0</v>
      </c>
      <c r="L100" s="20">
        <f t="shared" si="49"/>
        <v>0</v>
      </c>
      <c r="M100" s="20">
        <f t="shared" si="49"/>
        <v>0</v>
      </c>
      <c r="N100" s="20">
        <f t="shared" si="49"/>
        <v>0</v>
      </c>
      <c r="O100" s="20">
        <f t="shared" si="49"/>
        <v>0</v>
      </c>
      <c r="P100" s="20">
        <f t="shared" si="49"/>
        <v>0</v>
      </c>
      <c r="Q100" s="20">
        <f t="shared" si="49"/>
        <v>105230.57400000001</v>
      </c>
    </row>
    <row r="101" spans="1:17" x14ac:dyDescent="0.25">
      <c r="A101" s="110" t="s">
        <v>31</v>
      </c>
      <c r="B101" s="96" t="s">
        <v>46</v>
      </c>
      <c r="C101" s="79" t="s">
        <v>34</v>
      </c>
      <c r="D101" s="6" t="s">
        <v>20</v>
      </c>
      <c r="E101" s="26">
        <f>E102+E103+E104+E105+E106+E107</f>
        <v>819</v>
      </c>
      <c r="F101" s="26">
        <f t="shared" ref="F101:Q101" si="51">F102+F103+F104+F105+F106+F107</f>
        <v>0</v>
      </c>
      <c r="G101" s="26">
        <f t="shared" si="51"/>
        <v>295</v>
      </c>
      <c r="H101" s="26">
        <f t="shared" si="51"/>
        <v>50</v>
      </c>
      <c r="I101" s="26">
        <f t="shared" si="51"/>
        <v>50</v>
      </c>
      <c r="J101" s="26">
        <f t="shared" si="51"/>
        <v>50</v>
      </c>
      <c r="K101" s="26">
        <f t="shared" si="51"/>
        <v>50</v>
      </c>
      <c r="L101" s="26">
        <f t="shared" si="51"/>
        <v>50</v>
      </c>
      <c r="M101" s="26">
        <f t="shared" si="51"/>
        <v>50</v>
      </c>
      <c r="N101" s="26">
        <f t="shared" si="51"/>
        <v>74</v>
      </c>
      <c r="O101" s="26">
        <f t="shared" si="51"/>
        <v>50</v>
      </c>
      <c r="P101" s="26">
        <f t="shared" si="51"/>
        <v>50</v>
      </c>
      <c r="Q101" s="28">
        <f t="shared" si="51"/>
        <v>50</v>
      </c>
    </row>
    <row r="102" spans="1:17" x14ac:dyDescent="0.25">
      <c r="A102" s="84"/>
      <c r="B102" s="97"/>
      <c r="C102" s="80"/>
      <c r="D102" s="7" t="s">
        <v>4</v>
      </c>
      <c r="E102" s="33">
        <f>F102+G102+H102+I102+J102+K102+L102+M102+N102+O102+P102+Q102</f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30">
        <v>0</v>
      </c>
    </row>
    <row r="103" spans="1:17" x14ac:dyDescent="0.25">
      <c r="A103" s="84"/>
      <c r="B103" s="97"/>
      <c r="C103" s="80"/>
      <c r="D103" s="7" t="s">
        <v>5</v>
      </c>
      <c r="E103" s="33">
        <f>F103+G103+H103+I103+J103+K103+L103+M103+N103+O103+P103+Q103</f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30">
        <v>0</v>
      </c>
    </row>
    <row r="104" spans="1:17" x14ac:dyDescent="0.25">
      <c r="A104" s="84"/>
      <c r="B104" s="97"/>
      <c r="C104" s="80"/>
      <c r="D104" s="7" t="s">
        <v>6</v>
      </c>
      <c r="E104" s="33">
        <f>F104+G104+H104+I104+J104+K104+L104+M104+N104+O104+P104+Q104</f>
        <v>819</v>
      </c>
      <c r="F104" s="20">
        <v>0</v>
      </c>
      <c r="G104" s="20">
        <v>295</v>
      </c>
      <c r="H104" s="20">
        <v>50</v>
      </c>
      <c r="I104" s="20">
        <v>50</v>
      </c>
      <c r="J104" s="20">
        <v>50</v>
      </c>
      <c r="K104" s="20">
        <v>50</v>
      </c>
      <c r="L104" s="20">
        <v>50</v>
      </c>
      <c r="M104" s="20">
        <v>50</v>
      </c>
      <c r="N104" s="20">
        <v>74</v>
      </c>
      <c r="O104" s="20">
        <v>50</v>
      </c>
      <c r="P104" s="20">
        <v>50</v>
      </c>
      <c r="Q104" s="42">
        <v>50</v>
      </c>
    </row>
    <row r="105" spans="1:17" ht="60" x14ac:dyDescent="0.25">
      <c r="A105" s="84"/>
      <c r="B105" s="97"/>
      <c r="C105" s="80"/>
      <c r="D105" s="12" t="s">
        <v>27</v>
      </c>
      <c r="E105" s="33">
        <f>F105+G105+H105+I105+J105+K105+L105+M105+N105+O105+P105+Q105</f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30">
        <v>0</v>
      </c>
    </row>
    <row r="106" spans="1:17" ht="30" x14ac:dyDescent="0.25">
      <c r="A106" s="84"/>
      <c r="B106" s="97"/>
      <c r="C106" s="80"/>
      <c r="D106" s="12" t="s">
        <v>64</v>
      </c>
      <c r="E106" s="33">
        <f>F106+G106+H106+J106+K106+L106+M106+N106+O106+P106+Q106</f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30">
        <v>0</v>
      </c>
    </row>
    <row r="107" spans="1:17" ht="30" x14ac:dyDescent="0.25">
      <c r="A107" s="84"/>
      <c r="B107" s="98"/>
      <c r="C107" s="81"/>
      <c r="D107" s="12" t="s">
        <v>65</v>
      </c>
      <c r="E107" s="33">
        <f>F107+G107+H107+I107+J107+K107+L107+M107+N107+O107+P107+Q107</f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30">
        <v>0</v>
      </c>
    </row>
    <row r="108" spans="1:17" x14ac:dyDescent="0.25">
      <c r="A108" s="84" t="s">
        <v>32</v>
      </c>
      <c r="B108" s="106" t="s">
        <v>47</v>
      </c>
      <c r="C108" s="79" t="s">
        <v>53</v>
      </c>
      <c r="D108" s="6" t="s">
        <v>20</v>
      </c>
      <c r="E108" s="31">
        <f>E109+E110+E111+E112+E113+E114</f>
        <v>29445.233999999997</v>
      </c>
      <c r="F108" s="31">
        <f t="shared" ref="F108:Q108" si="52">F109+F110+F111+F112+F113+F114</f>
        <v>0</v>
      </c>
      <c r="G108" s="31">
        <f t="shared" si="52"/>
        <v>1500</v>
      </c>
      <c r="H108" s="31">
        <f t="shared" si="52"/>
        <v>1500</v>
      </c>
      <c r="I108" s="31">
        <f t="shared" si="52"/>
        <v>2000</v>
      </c>
      <c r="J108" s="31">
        <f t="shared" si="52"/>
        <v>2000</v>
      </c>
      <c r="K108" s="31">
        <f t="shared" si="52"/>
        <v>361.4</v>
      </c>
      <c r="L108" s="31">
        <f t="shared" si="52"/>
        <v>0</v>
      </c>
      <c r="M108" s="31">
        <f t="shared" si="52"/>
        <v>0</v>
      </c>
      <c r="N108" s="31">
        <f t="shared" si="52"/>
        <v>0</v>
      </c>
      <c r="O108" s="31">
        <f t="shared" si="52"/>
        <v>0</v>
      </c>
      <c r="P108" s="31">
        <f t="shared" si="52"/>
        <v>0</v>
      </c>
      <c r="Q108" s="32">
        <f t="shared" si="52"/>
        <v>22083.833999999999</v>
      </c>
    </row>
    <row r="109" spans="1:17" x14ac:dyDescent="0.25">
      <c r="A109" s="84"/>
      <c r="B109" s="107"/>
      <c r="C109" s="80"/>
      <c r="D109" s="7" t="s">
        <v>4</v>
      </c>
      <c r="E109" s="29">
        <f t="shared" ref="E109:E114" si="53"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84"/>
      <c r="B110" s="107"/>
      <c r="C110" s="80"/>
      <c r="D110" s="7" t="s">
        <v>5</v>
      </c>
      <c r="E110" s="29">
        <f t="shared" si="53"/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84"/>
      <c r="B111" s="107"/>
      <c r="C111" s="80"/>
      <c r="D111" s="7" t="s">
        <v>6</v>
      </c>
      <c r="E111" s="29">
        <f>Q111+P111+O111+N111+M111+L111+K111+J111+I111+H111+G111</f>
        <v>7361.4</v>
      </c>
      <c r="F111" s="20">
        <v>0</v>
      </c>
      <c r="G111" s="20">
        <v>1500</v>
      </c>
      <c r="H111" s="20">
        <v>1500</v>
      </c>
      <c r="I111" s="20">
        <v>2000</v>
      </c>
      <c r="J111" s="20">
        <v>2000</v>
      </c>
      <c r="K111" s="20">
        <v>361.4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30">
        <v>0</v>
      </c>
    </row>
    <row r="112" spans="1:17" ht="60" x14ac:dyDescent="0.25">
      <c r="A112" s="84"/>
      <c r="B112" s="107"/>
      <c r="C112" s="80"/>
      <c r="D112" s="12" t="s">
        <v>27</v>
      </c>
      <c r="E112" s="29">
        <f t="shared" si="53"/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84"/>
      <c r="B113" s="107"/>
      <c r="C113" s="80"/>
      <c r="D113" s="12" t="s">
        <v>64</v>
      </c>
      <c r="E113" s="29">
        <f t="shared" si="53"/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84"/>
      <c r="B114" s="108"/>
      <c r="C114" s="81"/>
      <c r="D114" s="12" t="s">
        <v>65</v>
      </c>
      <c r="E114" s="29">
        <f t="shared" si="53"/>
        <v>22083.833999999999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f>12130.6392-7200+2091.34341-3636.5531-3385.42951</f>
        <v>0</v>
      </c>
      <c r="Q114" s="30">
        <v>22083.833999999999</v>
      </c>
    </row>
    <row r="115" spans="1:17" x14ac:dyDescent="0.25">
      <c r="A115" s="84" t="s">
        <v>45</v>
      </c>
      <c r="B115" s="96" t="s">
        <v>83</v>
      </c>
      <c r="C115" s="79" t="s">
        <v>38</v>
      </c>
      <c r="D115" s="6" t="s">
        <v>20</v>
      </c>
      <c r="E115" s="31">
        <f>E116+E117+E118+E119+E120+E121</f>
        <v>45850</v>
      </c>
      <c r="F115" s="31">
        <f>F116+F117+F118+F119+F120+F121</f>
        <v>2850</v>
      </c>
      <c r="G115" s="31">
        <f t="shared" ref="G115:Q115" si="54">G116+G117+G118+G119+G120+G121</f>
        <v>0</v>
      </c>
      <c r="H115" s="31">
        <f t="shared" si="54"/>
        <v>0</v>
      </c>
      <c r="I115" s="31">
        <f t="shared" si="54"/>
        <v>0</v>
      </c>
      <c r="J115" s="31">
        <f t="shared" si="54"/>
        <v>0</v>
      </c>
      <c r="K115" s="31">
        <f t="shared" si="54"/>
        <v>0</v>
      </c>
      <c r="L115" s="31">
        <f>L116+L117+L118+L119+L120+L121</f>
        <v>0</v>
      </c>
      <c r="M115" s="31">
        <f t="shared" si="54"/>
        <v>0</v>
      </c>
      <c r="N115" s="31">
        <f t="shared" si="54"/>
        <v>0</v>
      </c>
      <c r="O115" s="31">
        <f t="shared" si="54"/>
        <v>0</v>
      </c>
      <c r="P115" s="31">
        <f t="shared" si="54"/>
        <v>0</v>
      </c>
      <c r="Q115" s="32">
        <f t="shared" si="54"/>
        <v>43000</v>
      </c>
    </row>
    <row r="116" spans="1:17" x14ac:dyDescent="0.25">
      <c r="A116" s="84"/>
      <c r="B116" s="97"/>
      <c r="C116" s="80"/>
      <c r="D116" s="7" t="s">
        <v>4</v>
      </c>
      <c r="E116" s="31">
        <f t="shared" ref="E116:E121" si="55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84"/>
      <c r="B117" s="97"/>
      <c r="C117" s="80"/>
      <c r="D117" s="7" t="s">
        <v>5</v>
      </c>
      <c r="E117" s="31">
        <f t="shared" si="55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84"/>
      <c r="B118" s="97"/>
      <c r="C118" s="80"/>
      <c r="D118" s="7" t="s">
        <v>6</v>
      </c>
      <c r="E118" s="31">
        <f t="shared" si="55"/>
        <v>2850</v>
      </c>
      <c r="F118" s="20">
        <v>2850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34">
        <v>0</v>
      </c>
      <c r="O118" s="30">
        <v>0</v>
      </c>
      <c r="P118" s="20">
        <v>0</v>
      </c>
      <c r="Q118" s="30">
        <v>0</v>
      </c>
    </row>
    <row r="119" spans="1:17" ht="60" x14ac:dyDescent="0.25">
      <c r="A119" s="84"/>
      <c r="B119" s="97"/>
      <c r="C119" s="80"/>
      <c r="D119" s="12" t="s">
        <v>27</v>
      </c>
      <c r="E119" s="31">
        <f t="shared" si="55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84"/>
      <c r="B120" s="97"/>
      <c r="C120" s="80"/>
      <c r="D120" s="12" t="s">
        <v>64</v>
      </c>
      <c r="E120" s="31">
        <f t="shared" si="55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84"/>
      <c r="B121" s="98"/>
      <c r="C121" s="81"/>
      <c r="D121" s="12" t="s">
        <v>65</v>
      </c>
      <c r="E121" s="25">
        <f t="shared" si="55"/>
        <v>43000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43000</v>
      </c>
    </row>
    <row r="122" spans="1:17" x14ac:dyDescent="0.25">
      <c r="A122" s="79" t="s">
        <v>50</v>
      </c>
      <c r="B122" s="79" t="s">
        <v>87</v>
      </c>
      <c r="C122" s="79" t="s">
        <v>38</v>
      </c>
      <c r="D122" s="6" t="s">
        <v>20</v>
      </c>
      <c r="E122" s="25">
        <f>E123+E124+E125+E126+E127+E128</f>
        <v>4000</v>
      </c>
      <c r="F122" s="25">
        <f t="shared" ref="F122:Q122" si="56">F123+F124+F125+F126+F127+F128</f>
        <v>0</v>
      </c>
      <c r="G122" s="25">
        <f t="shared" si="56"/>
        <v>0</v>
      </c>
      <c r="H122" s="25">
        <f t="shared" si="56"/>
        <v>0</v>
      </c>
      <c r="I122" s="25">
        <f t="shared" si="56"/>
        <v>0</v>
      </c>
      <c r="J122" s="25">
        <f t="shared" si="56"/>
        <v>0</v>
      </c>
      <c r="K122" s="25">
        <f t="shared" si="56"/>
        <v>0</v>
      </c>
      <c r="L122" s="25">
        <f t="shared" si="56"/>
        <v>0</v>
      </c>
      <c r="M122" s="25">
        <f t="shared" si="56"/>
        <v>0</v>
      </c>
      <c r="N122" s="25">
        <f t="shared" si="56"/>
        <v>0</v>
      </c>
      <c r="O122" s="25">
        <f t="shared" si="56"/>
        <v>0</v>
      </c>
      <c r="P122" s="25">
        <f t="shared" si="56"/>
        <v>0</v>
      </c>
      <c r="Q122" s="25">
        <f t="shared" si="56"/>
        <v>4000</v>
      </c>
    </row>
    <row r="123" spans="1:17" x14ac:dyDescent="0.25">
      <c r="A123" s="80"/>
      <c r="B123" s="80"/>
      <c r="C123" s="80"/>
      <c r="D123" s="7" t="s">
        <v>4</v>
      </c>
      <c r="E123" s="25">
        <f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</row>
    <row r="124" spans="1:17" x14ac:dyDescent="0.25">
      <c r="A124" s="80"/>
      <c r="B124" s="80"/>
      <c r="C124" s="80"/>
      <c r="D124" s="7" t="s">
        <v>5</v>
      </c>
      <c r="E124" s="25">
        <f t="shared" ref="E124:E128" si="57">F124+G124+H124+I124+J124+K124+L124+M124+N124+O124+P124+Q124</f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</row>
    <row r="125" spans="1:17" x14ac:dyDescent="0.25">
      <c r="A125" s="80"/>
      <c r="B125" s="80"/>
      <c r="C125" s="80"/>
      <c r="D125" s="7" t="s">
        <v>6</v>
      </c>
      <c r="E125" s="25">
        <f t="shared" si="57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</row>
    <row r="126" spans="1:17" ht="60" x14ac:dyDescent="0.25">
      <c r="A126" s="80"/>
      <c r="B126" s="80"/>
      <c r="C126" s="80"/>
      <c r="D126" s="12" t="s">
        <v>27</v>
      </c>
      <c r="E126" s="25">
        <f t="shared" si="57"/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</row>
    <row r="127" spans="1:17" ht="30" x14ac:dyDescent="0.25">
      <c r="A127" s="80"/>
      <c r="B127" s="80"/>
      <c r="C127" s="80"/>
      <c r="D127" s="12" t="s">
        <v>64</v>
      </c>
      <c r="E127" s="25">
        <f t="shared" si="57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1:17" ht="30" x14ac:dyDescent="0.25">
      <c r="A128" s="81"/>
      <c r="B128" s="81"/>
      <c r="C128" s="81"/>
      <c r="D128" s="12" t="s">
        <v>65</v>
      </c>
      <c r="E128" s="25">
        <f t="shared" si="57"/>
        <v>4000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4000</v>
      </c>
    </row>
    <row r="129" spans="1:17" x14ac:dyDescent="0.25">
      <c r="A129" s="79" t="s">
        <v>88</v>
      </c>
      <c r="B129" s="79" t="s">
        <v>86</v>
      </c>
      <c r="C129" s="79" t="s">
        <v>38</v>
      </c>
      <c r="D129" s="6" t="s">
        <v>20</v>
      </c>
      <c r="E129" s="25">
        <f>E130+E131+E132+E133+E134+E135</f>
        <v>4000</v>
      </c>
      <c r="F129" s="25">
        <f t="shared" ref="F129:Q129" si="58">F130+F131+F132+F133+F134+F135</f>
        <v>0</v>
      </c>
      <c r="G129" s="25">
        <f t="shared" si="58"/>
        <v>0</v>
      </c>
      <c r="H129" s="25">
        <f t="shared" si="58"/>
        <v>0</v>
      </c>
      <c r="I129" s="25">
        <f t="shared" si="58"/>
        <v>0</v>
      </c>
      <c r="J129" s="25">
        <f t="shared" si="58"/>
        <v>0</v>
      </c>
      <c r="K129" s="25">
        <f t="shared" si="58"/>
        <v>0</v>
      </c>
      <c r="L129" s="25">
        <f t="shared" si="58"/>
        <v>0</v>
      </c>
      <c r="M129" s="25">
        <f t="shared" si="58"/>
        <v>0</v>
      </c>
      <c r="N129" s="25">
        <f t="shared" si="58"/>
        <v>0</v>
      </c>
      <c r="O129" s="25">
        <f t="shared" si="58"/>
        <v>0</v>
      </c>
      <c r="P129" s="25">
        <f t="shared" si="58"/>
        <v>0</v>
      </c>
      <c r="Q129" s="25">
        <f t="shared" si="58"/>
        <v>4000</v>
      </c>
    </row>
    <row r="130" spans="1:17" x14ac:dyDescent="0.25">
      <c r="A130" s="80"/>
      <c r="B130" s="80"/>
      <c r="C130" s="80"/>
      <c r="D130" s="7" t="s">
        <v>4</v>
      </c>
      <c r="E130" s="25">
        <f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x14ac:dyDescent="0.25">
      <c r="A131" s="80"/>
      <c r="B131" s="80"/>
      <c r="C131" s="80"/>
      <c r="D131" s="7" t="s">
        <v>5</v>
      </c>
      <c r="E131" s="25">
        <f t="shared" ref="E131:E134" si="59">F131+G131+H131+I131+J131+K131+L131+M131+N131+O131+P131+Q131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</row>
    <row r="132" spans="1:17" x14ac:dyDescent="0.25">
      <c r="A132" s="80"/>
      <c r="B132" s="80"/>
      <c r="C132" s="80"/>
      <c r="D132" s="7" t="s">
        <v>6</v>
      </c>
      <c r="E132" s="25">
        <f t="shared" si="59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ht="60" x14ac:dyDescent="0.25">
      <c r="A133" s="80"/>
      <c r="B133" s="80"/>
      <c r="C133" s="80"/>
      <c r="D133" s="12" t="s">
        <v>27</v>
      </c>
      <c r="E133" s="25">
        <f t="shared" si="59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ht="30" x14ac:dyDescent="0.25">
      <c r="A134" s="80"/>
      <c r="B134" s="80"/>
      <c r="C134" s="80"/>
      <c r="D134" s="12" t="s">
        <v>64</v>
      </c>
      <c r="E134" s="25">
        <f t="shared" si="5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</row>
    <row r="135" spans="1:17" ht="30" x14ac:dyDescent="0.25">
      <c r="A135" s="81"/>
      <c r="B135" s="81"/>
      <c r="C135" s="81"/>
      <c r="D135" s="12" t="s">
        <v>65</v>
      </c>
      <c r="E135" s="25">
        <f>F135+G135+H135+I135+J135+K135+L135+M135+N135+O135+P135+Q135</f>
        <v>4000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4000</v>
      </c>
    </row>
    <row r="136" spans="1:17" x14ac:dyDescent="0.25">
      <c r="A136" s="79" t="s">
        <v>89</v>
      </c>
      <c r="B136" s="79" t="s">
        <v>85</v>
      </c>
      <c r="C136" s="79" t="s">
        <v>38</v>
      </c>
      <c r="D136" s="6" t="s">
        <v>20</v>
      </c>
      <c r="E136" s="25">
        <f>E137+E138+E139+E140+E141+E142</f>
        <v>3000</v>
      </c>
      <c r="F136" s="25">
        <f t="shared" ref="F136:Q136" si="60">F137+F138+F139+F140+F141+F142</f>
        <v>0</v>
      </c>
      <c r="G136" s="25">
        <f t="shared" si="60"/>
        <v>0</v>
      </c>
      <c r="H136" s="25">
        <f t="shared" si="60"/>
        <v>0</v>
      </c>
      <c r="I136" s="25">
        <f t="shared" si="60"/>
        <v>0</v>
      </c>
      <c r="J136" s="25">
        <f t="shared" si="60"/>
        <v>0</v>
      </c>
      <c r="K136" s="25">
        <f t="shared" si="60"/>
        <v>0</v>
      </c>
      <c r="L136" s="25">
        <f t="shared" si="60"/>
        <v>0</v>
      </c>
      <c r="M136" s="25">
        <f t="shared" si="60"/>
        <v>0</v>
      </c>
      <c r="N136" s="25">
        <f t="shared" si="60"/>
        <v>0</v>
      </c>
      <c r="O136" s="25">
        <f t="shared" si="60"/>
        <v>0</v>
      </c>
      <c r="P136" s="25">
        <f t="shared" si="60"/>
        <v>0</v>
      </c>
      <c r="Q136" s="25">
        <f t="shared" si="60"/>
        <v>3000</v>
      </c>
    </row>
    <row r="137" spans="1:17" x14ac:dyDescent="0.25">
      <c r="A137" s="80"/>
      <c r="B137" s="80"/>
      <c r="C137" s="80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x14ac:dyDescent="0.25">
      <c r="A138" s="80"/>
      <c r="B138" s="80"/>
      <c r="C138" s="80"/>
      <c r="D138" s="7" t="s">
        <v>5</v>
      </c>
      <c r="E138" s="25">
        <f t="shared" ref="E138:E142" si="6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x14ac:dyDescent="0.25">
      <c r="A139" s="80"/>
      <c r="B139" s="80"/>
      <c r="C139" s="80"/>
      <c r="D139" s="7" t="s">
        <v>6</v>
      </c>
      <c r="E139" s="25">
        <f t="shared" si="6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0" x14ac:dyDescent="0.25">
      <c r="A140" s="80"/>
      <c r="B140" s="80"/>
      <c r="C140" s="80"/>
      <c r="D140" s="12" t="s">
        <v>27</v>
      </c>
      <c r="E140" s="25">
        <f t="shared" si="6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x14ac:dyDescent="0.25">
      <c r="A141" s="80"/>
      <c r="B141" s="80"/>
      <c r="C141" s="80"/>
      <c r="D141" s="12" t="s">
        <v>64</v>
      </c>
      <c r="E141" s="25">
        <f t="shared" si="6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x14ac:dyDescent="0.25">
      <c r="A142" s="81"/>
      <c r="B142" s="81"/>
      <c r="C142" s="81"/>
      <c r="D142" s="12" t="s">
        <v>65</v>
      </c>
      <c r="E142" s="25">
        <f t="shared" si="61"/>
        <v>3000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3000</v>
      </c>
    </row>
    <row r="143" spans="1:17" x14ac:dyDescent="0.25">
      <c r="A143" s="79" t="s">
        <v>90</v>
      </c>
      <c r="B143" s="79" t="s">
        <v>84</v>
      </c>
      <c r="C143" s="79" t="s">
        <v>38</v>
      </c>
      <c r="D143" s="6" t="s">
        <v>20</v>
      </c>
      <c r="E143" s="25">
        <f>E144+E145+E146+E147+E148+E149</f>
        <v>11472.74</v>
      </c>
      <c r="F143" s="25">
        <f>F144+F145+F146+F147+F148+F149</f>
        <v>0</v>
      </c>
      <c r="G143" s="25">
        <f t="shared" ref="G143:Q143" si="62">G144+G145+G146+G147+G148+G149</f>
        <v>0</v>
      </c>
      <c r="H143" s="25">
        <f t="shared" si="62"/>
        <v>0</v>
      </c>
      <c r="I143" s="25">
        <f t="shared" si="62"/>
        <v>0</v>
      </c>
      <c r="J143" s="25">
        <f t="shared" si="62"/>
        <v>0</v>
      </c>
      <c r="K143" s="25">
        <f t="shared" si="62"/>
        <v>0</v>
      </c>
      <c r="L143" s="25">
        <f t="shared" si="62"/>
        <v>0</v>
      </c>
      <c r="M143" s="25">
        <f t="shared" si="62"/>
        <v>0</v>
      </c>
      <c r="N143" s="25">
        <f t="shared" si="62"/>
        <v>0</v>
      </c>
      <c r="O143" s="25">
        <f t="shared" si="62"/>
        <v>0</v>
      </c>
      <c r="P143" s="25">
        <f t="shared" si="62"/>
        <v>0</v>
      </c>
      <c r="Q143" s="25">
        <f t="shared" si="62"/>
        <v>11472.74</v>
      </c>
    </row>
    <row r="144" spans="1:17" x14ac:dyDescent="0.25">
      <c r="A144" s="80"/>
      <c r="B144" s="80"/>
      <c r="C144" s="80"/>
      <c r="D144" s="7" t="s">
        <v>4</v>
      </c>
      <c r="E144" s="25">
        <f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1:17" x14ac:dyDescent="0.25">
      <c r="A145" s="80"/>
      <c r="B145" s="80"/>
      <c r="C145" s="80"/>
      <c r="D145" s="7" t="s">
        <v>5</v>
      </c>
      <c r="E145" s="25">
        <f t="shared" ref="E145:E149" si="63">F145+G145+H145+I145+J145+K145+L145+M145+N145+O145+P145+Q145</f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x14ac:dyDescent="0.25">
      <c r="A146" s="80"/>
      <c r="B146" s="80"/>
      <c r="C146" s="80"/>
      <c r="D146" s="7" t="s">
        <v>6</v>
      </c>
      <c r="E146" s="25">
        <f t="shared" si="63"/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</row>
    <row r="147" spans="1:17" ht="60" x14ac:dyDescent="0.25">
      <c r="A147" s="80"/>
      <c r="B147" s="80"/>
      <c r="C147" s="80"/>
      <c r="D147" s="12" t="s">
        <v>27</v>
      </c>
      <c r="E147" s="25">
        <f t="shared" si="63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x14ac:dyDescent="0.25">
      <c r="A148" s="80"/>
      <c r="B148" s="80"/>
      <c r="C148" s="80"/>
      <c r="D148" s="12" t="s">
        <v>64</v>
      </c>
      <c r="E148" s="25">
        <f t="shared" si="63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x14ac:dyDescent="0.25">
      <c r="A149" s="81"/>
      <c r="B149" s="81"/>
      <c r="C149" s="81"/>
      <c r="D149" s="12" t="s">
        <v>65</v>
      </c>
      <c r="E149" s="25">
        <f t="shared" si="63"/>
        <v>11472.74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11472.74</v>
      </c>
    </row>
    <row r="150" spans="1:17" x14ac:dyDescent="0.25">
      <c r="A150" s="79" t="s">
        <v>91</v>
      </c>
      <c r="B150" s="79" t="s">
        <v>82</v>
      </c>
      <c r="C150" s="79" t="s">
        <v>38</v>
      </c>
      <c r="D150" s="6" t="s">
        <v>20</v>
      </c>
      <c r="E150" s="25">
        <f>E151+E152+E153+E154+E155+E156</f>
        <v>15674</v>
      </c>
      <c r="F150" s="25">
        <f t="shared" ref="F150:Q150" si="64">F151+F152+F153+F154+F155+F156</f>
        <v>0</v>
      </c>
      <c r="G150" s="25">
        <f t="shared" si="64"/>
        <v>0</v>
      </c>
      <c r="H150" s="25">
        <f t="shared" si="64"/>
        <v>0</v>
      </c>
      <c r="I150" s="25">
        <f t="shared" si="64"/>
        <v>0</v>
      </c>
      <c r="J150" s="25">
        <f t="shared" si="64"/>
        <v>0</v>
      </c>
      <c r="K150" s="25">
        <f t="shared" si="64"/>
        <v>0</v>
      </c>
      <c r="L150" s="25">
        <f t="shared" si="64"/>
        <v>0</v>
      </c>
      <c r="M150" s="25">
        <f t="shared" si="64"/>
        <v>0</v>
      </c>
      <c r="N150" s="25">
        <f t="shared" si="64"/>
        <v>0</v>
      </c>
      <c r="O150" s="25">
        <f t="shared" si="64"/>
        <v>0</v>
      </c>
      <c r="P150" s="25">
        <f t="shared" si="64"/>
        <v>0</v>
      </c>
      <c r="Q150" s="25">
        <f t="shared" si="64"/>
        <v>15674</v>
      </c>
    </row>
    <row r="151" spans="1:17" x14ac:dyDescent="0.25">
      <c r="A151" s="80"/>
      <c r="B151" s="80"/>
      <c r="C151" s="80"/>
      <c r="D151" s="7" t="s">
        <v>4</v>
      </c>
      <c r="E151" s="25">
        <f>F151+G151+H151+I151+J151+K151+L151+M151+N151+O151+P151+Q151</f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</row>
    <row r="152" spans="1:17" x14ac:dyDescent="0.25">
      <c r="A152" s="80"/>
      <c r="B152" s="80"/>
      <c r="C152" s="80"/>
      <c r="D152" s="7" t="s">
        <v>5</v>
      </c>
      <c r="E152" s="25">
        <f>F152+G152+H152+I152+J152+K152+L152+M152+N152+O152+P152+Q152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x14ac:dyDescent="0.25">
      <c r="A153" s="80"/>
      <c r="B153" s="80"/>
      <c r="C153" s="80"/>
      <c r="D153" s="7" t="s">
        <v>6</v>
      </c>
      <c r="E153" s="25">
        <f t="shared" ref="E153:E156" si="65">F153+G153+H153+I153+J153+K153+L153+M153+N153+O153+P153+Q153</f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ht="60" x14ac:dyDescent="0.25">
      <c r="A154" s="80"/>
      <c r="B154" s="80"/>
      <c r="C154" s="80"/>
      <c r="D154" s="12" t="s">
        <v>27</v>
      </c>
      <c r="E154" s="25">
        <f t="shared" si="65"/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</row>
    <row r="155" spans="1:17" ht="30" x14ac:dyDescent="0.25">
      <c r="A155" s="80"/>
      <c r="B155" s="80"/>
      <c r="C155" s="80"/>
      <c r="D155" s="12" t="s">
        <v>64</v>
      </c>
      <c r="E155" s="25">
        <f t="shared" si="65"/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ht="30" x14ac:dyDescent="0.25">
      <c r="A156" s="81"/>
      <c r="B156" s="81"/>
      <c r="C156" s="81"/>
      <c r="D156" s="12" t="s">
        <v>65</v>
      </c>
      <c r="E156" s="25">
        <f t="shared" si="65"/>
        <v>15674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15674</v>
      </c>
    </row>
    <row r="157" spans="1:17" x14ac:dyDescent="0.25">
      <c r="A157" s="79" t="s">
        <v>92</v>
      </c>
      <c r="B157" s="79" t="s">
        <v>57</v>
      </c>
      <c r="C157" s="79" t="s">
        <v>38</v>
      </c>
      <c r="D157" s="6" t="s">
        <v>20</v>
      </c>
      <c r="E157" s="31">
        <f>E158+E159+E160+E161+E162+E163</f>
        <v>2000</v>
      </c>
      <c r="F157" s="31">
        <f t="shared" ref="F157:K157" si="66">F158+F159+F160+F161+F162+F163</f>
        <v>0</v>
      </c>
      <c r="G157" s="31">
        <f t="shared" si="66"/>
        <v>0</v>
      </c>
      <c r="H157" s="31">
        <f t="shared" si="66"/>
        <v>0</v>
      </c>
      <c r="I157" s="31">
        <f t="shared" si="66"/>
        <v>0</v>
      </c>
      <c r="J157" s="31">
        <f t="shared" si="66"/>
        <v>0</v>
      </c>
      <c r="K157" s="31">
        <f t="shared" si="66"/>
        <v>0</v>
      </c>
      <c r="L157" s="31">
        <f>L158+L159+L160+L161+L162+L163</f>
        <v>0</v>
      </c>
      <c r="M157" s="31">
        <f t="shared" ref="M157:Q157" si="67">M158+M159+M160+M161+M162+M163</f>
        <v>0</v>
      </c>
      <c r="N157" s="31">
        <f t="shared" si="67"/>
        <v>0</v>
      </c>
      <c r="O157" s="31">
        <f t="shared" si="67"/>
        <v>0</v>
      </c>
      <c r="P157" s="31">
        <f t="shared" si="67"/>
        <v>0</v>
      </c>
      <c r="Q157" s="32">
        <f t="shared" si="67"/>
        <v>2000</v>
      </c>
    </row>
    <row r="158" spans="1:17" x14ac:dyDescent="0.25">
      <c r="A158" s="80"/>
      <c r="B158" s="80"/>
      <c r="C158" s="80"/>
      <c r="D158" s="7" t="s">
        <v>4</v>
      </c>
      <c r="E158" s="31">
        <f t="shared" ref="E158:E163" si="68">F158+G158+H158+I158+J158+K158+L158+M158+N158+O158+P158+Q158</f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30">
        <v>0</v>
      </c>
    </row>
    <row r="159" spans="1:17" x14ac:dyDescent="0.25">
      <c r="A159" s="80"/>
      <c r="B159" s="80"/>
      <c r="C159" s="80"/>
      <c r="D159" s="7" t="s">
        <v>5</v>
      </c>
      <c r="E159" s="31">
        <f t="shared" si="68"/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30">
        <v>0</v>
      </c>
    </row>
    <row r="160" spans="1:17" x14ac:dyDescent="0.25">
      <c r="A160" s="80"/>
      <c r="B160" s="80"/>
      <c r="C160" s="80"/>
      <c r="D160" s="7" t="s">
        <v>6</v>
      </c>
      <c r="E160" s="31">
        <f t="shared" si="68"/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34">
        <v>0</v>
      </c>
      <c r="O160" s="30">
        <v>0</v>
      </c>
      <c r="P160" s="20">
        <v>0</v>
      </c>
      <c r="Q160" s="30">
        <v>0</v>
      </c>
    </row>
    <row r="161" spans="1:17" ht="60" x14ac:dyDescent="0.25">
      <c r="A161" s="80"/>
      <c r="B161" s="80"/>
      <c r="C161" s="80"/>
      <c r="D161" s="12" t="s">
        <v>27</v>
      </c>
      <c r="E161" s="31">
        <f t="shared" si="68"/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30">
        <v>0</v>
      </c>
    </row>
    <row r="162" spans="1:17" ht="30" x14ac:dyDescent="0.25">
      <c r="A162" s="80"/>
      <c r="B162" s="80"/>
      <c r="C162" s="80"/>
      <c r="D162" s="12" t="s">
        <v>64</v>
      </c>
      <c r="E162" s="31">
        <f t="shared" si="68"/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30">
        <v>0</v>
      </c>
    </row>
    <row r="163" spans="1:17" ht="30" x14ac:dyDescent="0.25">
      <c r="A163" s="81"/>
      <c r="B163" s="81"/>
      <c r="C163" s="81"/>
      <c r="D163" s="12" t="s">
        <v>65</v>
      </c>
      <c r="E163" s="25">
        <f t="shared" si="68"/>
        <v>2000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2000</v>
      </c>
    </row>
    <row r="164" spans="1:17" ht="30" customHeight="1" x14ac:dyDescent="0.25">
      <c r="A164" s="79" t="s">
        <v>93</v>
      </c>
      <c r="B164" s="76" t="s">
        <v>69</v>
      </c>
      <c r="C164" s="79"/>
      <c r="D164" s="6" t="s">
        <v>20</v>
      </c>
      <c r="E164" s="31">
        <f>E165+E166+E167+E168+E169+E170</f>
        <v>0</v>
      </c>
      <c r="F164" s="25">
        <f t="shared" ref="F164:Q164" si="69">F165+F166+F167+F168+F169+F170</f>
        <v>0</v>
      </c>
      <c r="G164" s="25">
        <f t="shared" si="69"/>
        <v>0</v>
      </c>
      <c r="H164" s="25">
        <f t="shared" si="69"/>
        <v>0</v>
      </c>
      <c r="I164" s="25">
        <f t="shared" si="69"/>
        <v>0</v>
      </c>
      <c r="J164" s="25">
        <f t="shared" si="69"/>
        <v>0</v>
      </c>
      <c r="K164" s="25">
        <f t="shared" si="69"/>
        <v>0</v>
      </c>
      <c r="L164" s="25">
        <f t="shared" si="69"/>
        <v>0</v>
      </c>
      <c r="M164" s="25">
        <f t="shared" si="69"/>
        <v>0</v>
      </c>
      <c r="N164" s="25">
        <f t="shared" si="69"/>
        <v>0</v>
      </c>
      <c r="O164" s="25">
        <f t="shared" si="69"/>
        <v>0</v>
      </c>
      <c r="P164" s="25">
        <f t="shared" si="69"/>
        <v>0</v>
      </c>
      <c r="Q164" s="25">
        <f t="shared" si="69"/>
        <v>0</v>
      </c>
    </row>
    <row r="165" spans="1:17" ht="30" customHeight="1" x14ac:dyDescent="0.25">
      <c r="A165" s="80"/>
      <c r="B165" s="97"/>
      <c r="C165" s="80"/>
      <c r="D165" s="7" t="s">
        <v>4</v>
      </c>
      <c r="E165" s="25">
        <f>F165+G165+H165+I165+J165+K165+L165+M165+N165+O165+P165+Q165</f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</row>
    <row r="166" spans="1:17" ht="30" customHeight="1" x14ac:dyDescent="0.25">
      <c r="A166" s="80"/>
      <c r="B166" s="97"/>
      <c r="C166" s="80"/>
      <c r="D166" s="7" t="s">
        <v>5</v>
      </c>
      <c r="E166" s="25">
        <f t="shared" ref="E166:E170" si="70">F166+G166+H166+I166+J166+K166+L166+M166+N166+O166+P166+Q166</f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</row>
    <row r="167" spans="1:17" ht="30" customHeight="1" x14ac:dyDescent="0.25">
      <c r="A167" s="80"/>
      <c r="B167" s="97"/>
      <c r="C167" s="80"/>
      <c r="D167" s="7" t="s">
        <v>6</v>
      </c>
      <c r="E167" s="25">
        <f t="shared" si="70"/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</row>
    <row r="168" spans="1:17" ht="63.75" customHeight="1" x14ac:dyDescent="0.25">
      <c r="A168" s="80"/>
      <c r="B168" s="97"/>
      <c r="C168" s="80"/>
      <c r="D168" s="12" t="s">
        <v>27</v>
      </c>
      <c r="E168" s="25">
        <f t="shared" si="70"/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</row>
    <row r="169" spans="1:17" ht="30" customHeight="1" x14ac:dyDescent="0.25">
      <c r="A169" s="80"/>
      <c r="B169" s="97"/>
      <c r="C169" s="80"/>
      <c r="D169" s="12" t="s">
        <v>64</v>
      </c>
      <c r="E169" s="25">
        <f t="shared" si="70"/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</row>
    <row r="170" spans="1:17" ht="30" customHeight="1" x14ac:dyDescent="0.25">
      <c r="A170" s="81"/>
      <c r="B170" s="98"/>
      <c r="C170" s="81"/>
      <c r="D170" s="12" t="s">
        <v>65</v>
      </c>
      <c r="E170" s="25">
        <f t="shared" si="70"/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x14ac:dyDescent="0.25">
      <c r="A171" s="118" t="s">
        <v>22</v>
      </c>
      <c r="B171" s="118"/>
      <c r="C171" s="115"/>
      <c r="D171" s="6" t="s">
        <v>20</v>
      </c>
      <c r="E171" s="26">
        <f t="shared" ref="E171:E172" si="71">F171+G171+H171+I171+J171+K171+L171+M171+N171+O171+P171+Q171</f>
        <v>260335.84500000003</v>
      </c>
      <c r="F171" s="26">
        <f>F172+F173+F174+F175+F176+F177</f>
        <v>138915.6</v>
      </c>
      <c r="G171" s="26">
        <f t="shared" ref="G171:Q171" si="72">G172+G173+G174+G175+G176+G177</f>
        <v>1795</v>
      </c>
      <c r="H171" s="26">
        <f t="shared" si="72"/>
        <v>1858.8</v>
      </c>
      <c r="I171" s="26">
        <f t="shared" si="72"/>
        <v>2300</v>
      </c>
      <c r="J171" s="26">
        <f t="shared" si="72"/>
        <v>2086</v>
      </c>
      <c r="K171" s="26">
        <f t="shared" si="72"/>
        <v>911.4</v>
      </c>
      <c r="L171" s="26">
        <f t="shared" si="72"/>
        <v>289.19</v>
      </c>
      <c r="M171" s="26">
        <f t="shared" si="72"/>
        <v>716.02700000000004</v>
      </c>
      <c r="N171" s="26">
        <f t="shared" si="72"/>
        <v>751.06399999999996</v>
      </c>
      <c r="O171" s="26">
        <f t="shared" si="72"/>
        <v>550</v>
      </c>
      <c r="P171" s="26">
        <f t="shared" si="72"/>
        <v>4643</v>
      </c>
      <c r="Q171" s="26">
        <f t="shared" si="72"/>
        <v>105519.76400000001</v>
      </c>
    </row>
    <row r="172" spans="1:17" x14ac:dyDescent="0.25">
      <c r="A172" s="118"/>
      <c r="B172" s="118"/>
      <c r="C172" s="116"/>
      <c r="D172" s="6" t="s">
        <v>4</v>
      </c>
      <c r="E172" s="26">
        <f t="shared" si="71"/>
        <v>0</v>
      </c>
      <c r="F172" s="26">
        <f t="shared" ref="F172:Q172" si="73">F95+F60+F18+F165</f>
        <v>0</v>
      </c>
      <c r="G172" s="26">
        <f t="shared" si="73"/>
        <v>0</v>
      </c>
      <c r="H172" s="26">
        <f t="shared" si="73"/>
        <v>0</v>
      </c>
      <c r="I172" s="26">
        <f t="shared" si="73"/>
        <v>0</v>
      </c>
      <c r="J172" s="26">
        <f t="shared" si="73"/>
        <v>0</v>
      </c>
      <c r="K172" s="26">
        <f t="shared" si="73"/>
        <v>0</v>
      </c>
      <c r="L172" s="26">
        <f t="shared" si="73"/>
        <v>0</v>
      </c>
      <c r="M172" s="26">
        <f t="shared" si="73"/>
        <v>0</v>
      </c>
      <c r="N172" s="26">
        <f t="shared" si="73"/>
        <v>0</v>
      </c>
      <c r="O172" s="26">
        <f t="shared" si="73"/>
        <v>0</v>
      </c>
      <c r="P172" s="26">
        <f t="shared" si="73"/>
        <v>0</v>
      </c>
      <c r="Q172" s="26">
        <f t="shared" si="73"/>
        <v>0</v>
      </c>
    </row>
    <row r="173" spans="1:17" x14ac:dyDescent="0.25">
      <c r="A173" s="118"/>
      <c r="B173" s="118"/>
      <c r="C173" s="116"/>
      <c r="D173" s="6" t="s">
        <v>5</v>
      </c>
      <c r="E173" s="26">
        <f>F173+G173+H173+I173+J173+K173+L173+M173+N173+O173+P173+Q173</f>
        <v>103.1</v>
      </c>
      <c r="F173" s="26">
        <f t="shared" ref="F173:Q173" si="74">F96+F61+F19+F166</f>
        <v>0</v>
      </c>
      <c r="G173" s="26">
        <f t="shared" si="74"/>
        <v>0</v>
      </c>
      <c r="H173" s="26">
        <f t="shared" si="74"/>
        <v>36</v>
      </c>
      <c r="I173" s="26">
        <f t="shared" si="74"/>
        <v>0</v>
      </c>
      <c r="J173" s="26">
        <f t="shared" si="74"/>
        <v>36</v>
      </c>
      <c r="K173" s="26">
        <f t="shared" si="74"/>
        <v>0</v>
      </c>
      <c r="L173" s="26">
        <f t="shared" si="74"/>
        <v>0</v>
      </c>
      <c r="M173" s="26">
        <f t="shared" si="74"/>
        <v>31.1</v>
      </c>
      <c r="N173" s="26">
        <f t="shared" si="74"/>
        <v>0</v>
      </c>
      <c r="O173" s="26">
        <f t="shared" si="74"/>
        <v>0</v>
      </c>
      <c r="P173" s="26">
        <f t="shared" si="74"/>
        <v>0</v>
      </c>
      <c r="Q173" s="26">
        <f t="shared" si="74"/>
        <v>0</v>
      </c>
    </row>
    <row r="174" spans="1:17" x14ac:dyDescent="0.25">
      <c r="A174" s="118"/>
      <c r="B174" s="118"/>
      <c r="C174" s="116"/>
      <c r="D174" s="6" t="s">
        <v>6</v>
      </c>
      <c r="E174" s="26">
        <f>F174+G174+H174+I174+J174+K174+L174+M174+N174+O174+P174+Q174</f>
        <v>154762.981</v>
      </c>
      <c r="F174" s="26">
        <f t="shared" ref="F174:Q174" si="75">F97+F62+F20+F167</f>
        <v>138915.6</v>
      </c>
      <c r="G174" s="26">
        <f t="shared" si="75"/>
        <v>1795</v>
      </c>
      <c r="H174" s="26">
        <f t="shared" si="75"/>
        <v>1822.8</v>
      </c>
      <c r="I174" s="26">
        <f t="shared" si="75"/>
        <v>2300</v>
      </c>
      <c r="J174" s="26">
        <f t="shared" si="75"/>
        <v>2050</v>
      </c>
      <c r="K174" s="26">
        <f t="shared" si="75"/>
        <v>911.4</v>
      </c>
      <c r="L174" s="26">
        <f t="shared" si="75"/>
        <v>289.19</v>
      </c>
      <c r="M174" s="26">
        <f t="shared" si="75"/>
        <v>684.92700000000002</v>
      </c>
      <c r="N174" s="26">
        <f t="shared" si="75"/>
        <v>751.06399999999996</v>
      </c>
      <c r="O174" s="26">
        <f t="shared" si="75"/>
        <v>550</v>
      </c>
      <c r="P174" s="26">
        <f t="shared" si="75"/>
        <v>4643</v>
      </c>
      <c r="Q174" s="26">
        <f t="shared" si="75"/>
        <v>50</v>
      </c>
    </row>
    <row r="175" spans="1:17" ht="57" x14ac:dyDescent="0.25">
      <c r="A175" s="118"/>
      <c r="B175" s="118"/>
      <c r="C175" s="116"/>
      <c r="D175" s="13" t="s">
        <v>27</v>
      </c>
      <c r="E175" s="26">
        <f t="shared" ref="E175:E176" si="76">F175+G175+H175+I175+J175+K175+L175+M175+N175+O175+P175+Q175</f>
        <v>0</v>
      </c>
      <c r="F175" s="26">
        <f t="shared" ref="F175:Q175" si="77">F98+F63+F21+F168</f>
        <v>0</v>
      </c>
      <c r="G175" s="26">
        <f t="shared" si="77"/>
        <v>0</v>
      </c>
      <c r="H175" s="26">
        <f t="shared" si="77"/>
        <v>0</v>
      </c>
      <c r="I175" s="26">
        <f t="shared" si="77"/>
        <v>0</v>
      </c>
      <c r="J175" s="26">
        <f t="shared" si="77"/>
        <v>0</v>
      </c>
      <c r="K175" s="26">
        <f t="shared" si="77"/>
        <v>0</v>
      </c>
      <c r="L175" s="26">
        <f t="shared" si="77"/>
        <v>0</v>
      </c>
      <c r="M175" s="26">
        <f t="shared" si="77"/>
        <v>0</v>
      </c>
      <c r="N175" s="26">
        <f t="shared" si="77"/>
        <v>0</v>
      </c>
      <c r="O175" s="26">
        <f t="shared" si="77"/>
        <v>0</v>
      </c>
      <c r="P175" s="26">
        <f t="shared" si="77"/>
        <v>0</v>
      </c>
      <c r="Q175" s="26">
        <f t="shared" si="77"/>
        <v>0</v>
      </c>
    </row>
    <row r="176" spans="1:17" ht="28.5" x14ac:dyDescent="0.25">
      <c r="A176" s="118"/>
      <c r="B176" s="118"/>
      <c r="C176" s="116"/>
      <c r="D176" s="13" t="s">
        <v>64</v>
      </c>
      <c r="E176" s="26">
        <f t="shared" si="76"/>
        <v>0</v>
      </c>
      <c r="F176" s="26">
        <f t="shared" ref="F176:Q176" si="78">F99+F64+F22+F169</f>
        <v>0</v>
      </c>
      <c r="G176" s="26">
        <f t="shared" si="78"/>
        <v>0</v>
      </c>
      <c r="H176" s="26">
        <f t="shared" si="78"/>
        <v>0</v>
      </c>
      <c r="I176" s="26">
        <f t="shared" si="78"/>
        <v>0</v>
      </c>
      <c r="J176" s="26">
        <f t="shared" si="78"/>
        <v>0</v>
      </c>
      <c r="K176" s="26">
        <f t="shared" si="78"/>
        <v>0</v>
      </c>
      <c r="L176" s="26">
        <f t="shared" si="78"/>
        <v>0</v>
      </c>
      <c r="M176" s="26">
        <f t="shared" si="78"/>
        <v>0</v>
      </c>
      <c r="N176" s="26">
        <f t="shared" si="78"/>
        <v>0</v>
      </c>
      <c r="O176" s="26">
        <f t="shared" si="78"/>
        <v>0</v>
      </c>
      <c r="P176" s="26">
        <f t="shared" si="78"/>
        <v>0</v>
      </c>
      <c r="Q176" s="26">
        <f t="shared" si="78"/>
        <v>0</v>
      </c>
    </row>
    <row r="177" spans="1:17" ht="42.75" x14ac:dyDescent="0.25">
      <c r="A177" s="118"/>
      <c r="B177" s="118"/>
      <c r="C177" s="117"/>
      <c r="D177" s="13" t="s">
        <v>65</v>
      </c>
      <c r="E177" s="26">
        <f>F177+G177+H177+I177+J177+K177+L177+M177+N177+O177+P177+Q177</f>
        <v>105469.76400000001</v>
      </c>
      <c r="F177" s="26">
        <f t="shared" ref="F177:Q177" si="79">F100+F65+F23+F170</f>
        <v>0</v>
      </c>
      <c r="G177" s="26">
        <f t="shared" si="79"/>
        <v>0</v>
      </c>
      <c r="H177" s="26">
        <f t="shared" si="79"/>
        <v>0</v>
      </c>
      <c r="I177" s="26">
        <f t="shared" si="79"/>
        <v>0</v>
      </c>
      <c r="J177" s="26">
        <f t="shared" si="79"/>
        <v>0</v>
      </c>
      <c r="K177" s="26">
        <f t="shared" si="79"/>
        <v>0</v>
      </c>
      <c r="L177" s="26">
        <f t="shared" si="79"/>
        <v>0</v>
      </c>
      <c r="M177" s="26">
        <f t="shared" si="79"/>
        <v>0</v>
      </c>
      <c r="N177" s="26">
        <f t="shared" si="79"/>
        <v>0</v>
      </c>
      <c r="O177" s="26">
        <f t="shared" si="79"/>
        <v>0</v>
      </c>
      <c r="P177" s="26">
        <f t="shared" si="79"/>
        <v>0</v>
      </c>
      <c r="Q177" s="26">
        <f t="shared" si="79"/>
        <v>105469.76400000001</v>
      </c>
    </row>
    <row r="178" spans="1:17" ht="28.5" customHeight="1" x14ac:dyDescent="0.25">
      <c r="A178" s="112" t="s">
        <v>66</v>
      </c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1:17" ht="16.5" customHeight="1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M179" s="17"/>
    </row>
    <row r="180" spans="1:17" ht="16.5" customHeight="1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7" ht="16.5" customHeight="1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7" ht="16.5" customHeight="1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7" ht="16.5" customHeight="1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7" ht="16.5" customHeight="1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</row>
    <row r="185" spans="1:17" ht="16.5" customHeight="1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</row>
    <row r="186" spans="1:17" ht="16.5" customHeight="1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</row>
    <row r="187" spans="1:17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</row>
    <row r="188" spans="1:17" ht="18" customHeight="1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</row>
    <row r="189" spans="1:17" ht="16.5" customHeight="1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</row>
    <row r="190" spans="1:17" ht="22.5" customHeight="1" x14ac:dyDescent="0.25"/>
    <row r="191" spans="1:17" ht="16.5" x14ac:dyDescent="0.25">
      <c r="B191" s="43"/>
      <c r="C191" s="4" t="s">
        <v>72</v>
      </c>
      <c r="D191" s="4"/>
      <c r="E191" s="74"/>
      <c r="F191" s="74"/>
      <c r="G191" s="74"/>
      <c r="H191" s="73" t="s">
        <v>73</v>
      </c>
      <c r="I191" s="73"/>
      <c r="J191" s="73"/>
    </row>
    <row r="192" spans="1:17" ht="16.5" x14ac:dyDescent="0.25">
      <c r="B192" s="43"/>
      <c r="C192" s="4"/>
      <c r="D192" s="4"/>
      <c r="E192" s="68"/>
      <c r="F192" s="68"/>
      <c r="G192" s="68"/>
    </row>
    <row r="193" spans="2:10" ht="16.5" x14ac:dyDescent="0.25">
      <c r="B193" s="43"/>
      <c r="C193" s="4" t="s">
        <v>74</v>
      </c>
      <c r="D193" s="4"/>
      <c r="E193" s="74"/>
      <c r="F193" s="74"/>
      <c r="G193" s="74"/>
      <c r="H193" s="73" t="s">
        <v>75</v>
      </c>
      <c r="I193" s="73"/>
      <c r="J193" s="73"/>
    </row>
    <row r="194" spans="2:10" ht="16.5" x14ac:dyDescent="0.25">
      <c r="B194" s="43"/>
      <c r="C194" s="4"/>
      <c r="D194" s="4"/>
      <c r="E194" s="44"/>
      <c r="F194" s="44"/>
      <c r="G194" s="44"/>
      <c r="H194" s="45"/>
      <c r="I194" s="45"/>
      <c r="J194" s="45"/>
    </row>
    <row r="195" spans="2:10" ht="16.5" x14ac:dyDescent="0.25">
      <c r="B195" s="43"/>
      <c r="C195" s="4" t="s">
        <v>95</v>
      </c>
      <c r="D195" s="4"/>
      <c r="E195" s="69" t="s">
        <v>76</v>
      </c>
      <c r="F195" s="70"/>
      <c r="G195" s="70"/>
      <c r="H195" s="45"/>
      <c r="I195" s="45" t="s">
        <v>96</v>
      </c>
      <c r="J195" s="45"/>
    </row>
    <row r="196" spans="2:10" ht="16.5" x14ac:dyDescent="0.25">
      <c r="B196" s="43"/>
      <c r="C196" s="4"/>
      <c r="D196" s="4"/>
      <c r="E196" s="44"/>
      <c r="F196" s="44"/>
      <c r="G196" s="44"/>
      <c r="H196" s="45"/>
      <c r="I196" s="45"/>
      <c r="J196" s="45"/>
    </row>
    <row r="197" spans="2:10" ht="16.5" x14ac:dyDescent="0.25">
      <c r="B197" s="43"/>
      <c r="C197" s="4"/>
      <c r="D197" s="4"/>
      <c r="E197" s="69"/>
      <c r="F197" s="70"/>
      <c r="G197" s="70"/>
      <c r="H197" s="45"/>
      <c r="I197" s="45"/>
      <c r="J197" s="45"/>
    </row>
    <row r="198" spans="2:10" x14ac:dyDescent="0.25">
      <c r="B198" s="43"/>
      <c r="E198" s="71"/>
      <c r="F198" s="71"/>
      <c r="G198" s="71"/>
    </row>
    <row r="199" spans="2:10" ht="16.5" x14ac:dyDescent="0.25">
      <c r="B199" s="43"/>
      <c r="C199" s="4" t="s">
        <v>77</v>
      </c>
      <c r="D199" s="4"/>
      <c r="E199" s="72"/>
      <c r="F199" s="72"/>
      <c r="G199" s="72"/>
      <c r="H199" s="73" t="s">
        <v>78</v>
      </c>
      <c r="I199" s="73"/>
      <c r="J199" s="73"/>
    </row>
    <row r="200" spans="2:10" ht="16.5" x14ac:dyDescent="0.25">
      <c r="B200" s="43"/>
      <c r="C200" s="46">
        <v>250239</v>
      </c>
      <c r="D200" s="4"/>
      <c r="E200" s="68"/>
      <c r="F200" s="68"/>
      <c r="G200" s="68"/>
    </row>
  </sheetData>
  <mergeCells count="99">
    <mergeCell ref="A178:J189"/>
    <mergeCell ref="A164:A170"/>
    <mergeCell ref="B164:B170"/>
    <mergeCell ref="C164:C170"/>
    <mergeCell ref="C108:C114"/>
    <mergeCell ref="C171:C177"/>
    <mergeCell ref="A171:B177"/>
    <mergeCell ref="A115:A121"/>
    <mergeCell ref="A150:A156"/>
    <mergeCell ref="B150:B156"/>
    <mergeCell ref="C150:C156"/>
    <mergeCell ref="A143:A149"/>
    <mergeCell ref="B143:B149"/>
    <mergeCell ref="C143:C149"/>
    <mergeCell ref="A136:A142"/>
    <mergeCell ref="B136:B142"/>
    <mergeCell ref="B87:B93"/>
    <mergeCell ref="C87:C93"/>
    <mergeCell ref="A87:A93"/>
    <mergeCell ref="A101:A107"/>
    <mergeCell ref="B101:B107"/>
    <mergeCell ref="C101:C107"/>
    <mergeCell ref="B94:B100"/>
    <mergeCell ref="A157:A163"/>
    <mergeCell ref="B157:B163"/>
    <mergeCell ref="C157:C163"/>
    <mergeCell ref="C94:C100"/>
    <mergeCell ref="C115:C121"/>
    <mergeCell ref="B115:B121"/>
    <mergeCell ref="A94:A100"/>
    <mergeCell ref="B108:B114"/>
    <mergeCell ref="A108:A114"/>
    <mergeCell ref="C136:C142"/>
    <mergeCell ref="A129:A135"/>
    <mergeCell ref="B129:B135"/>
    <mergeCell ref="C129:C135"/>
    <mergeCell ref="A122:A128"/>
    <mergeCell ref="B122:B128"/>
    <mergeCell ref="C122:C128"/>
    <mergeCell ref="B66:B72"/>
    <mergeCell ref="A66:A72"/>
    <mergeCell ref="B80:B86"/>
    <mergeCell ref="C80:C86"/>
    <mergeCell ref="A80:A86"/>
    <mergeCell ref="C73:C79"/>
    <mergeCell ref="A73:A79"/>
    <mergeCell ref="B73:B79"/>
    <mergeCell ref="C66:C72"/>
    <mergeCell ref="M1:Q1"/>
    <mergeCell ref="M2:Q2"/>
    <mergeCell ref="M3:Q3"/>
    <mergeCell ref="M4:Q4"/>
    <mergeCell ref="M5:Q5"/>
    <mergeCell ref="A59:A65"/>
    <mergeCell ref="B59:B65"/>
    <mergeCell ref="C59:C65"/>
    <mergeCell ref="M6:Q6"/>
    <mergeCell ref="M7:Q7"/>
    <mergeCell ref="M8:Q8"/>
    <mergeCell ref="M9:Q9"/>
    <mergeCell ref="C24:C30"/>
    <mergeCell ref="C45:C51"/>
    <mergeCell ref="A52:A58"/>
    <mergeCell ref="B24:B30"/>
    <mergeCell ref="A24:A30"/>
    <mergeCell ref="B45:B51"/>
    <mergeCell ref="A45:A51"/>
    <mergeCell ref="B52:B58"/>
    <mergeCell ref="C52:C58"/>
    <mergeCell ref="A31:A37"/>
    <mergeCell ref="B31:B37"/>
    <mergeCell ref="C31:C37"/>
    <mergeCell ref="A38:A44"/>
    <mergeCell ref="B38:B44"/>
    <mergeCell ref="C38:C44"/>
    <mergeCell ref="A10:Q10"/>
    <mergeCell ref="B17:B23"/>
    <mergeCell ref="A17:A23"/>
    <mergeCell ref="A11:Q11"/>
    <mergeCell ref="D14:D15"/>
    <mergeCell ref="C14:C15"/>
    <mergeCell ref="E14:E15"/>
    <mergeCell ref="A12:Q12"/>
    <mergeCell ref="A14:A15"/>
    <mergeCell ref="C17:C23"/>
    <mergeCell ref="F14:Q14"/>
    <mergeCell ref="B14:B15"/>
    <mergeCell ref="P13:Q13"/>
    <mergeCell ref="H199:J199"/>
    <mergeCell ref="E191:G191"/>
    <mergeCell ref="H191:J191"/>
    <mergeCell ref="E192:G192"/>
    <mergeCell ref="E193:G193"/>
    <mergeCell ref="H193:J193"/>
    <mergeCell ref="E200:G200"/>
    <mergeCell ref="E195:G195"/>
    <mergeCell ref="E197:G197"/>
    <mergeCell ref="E198:G198"/>
    <mergeCell ref="E199:G199"/>
  </mergeCells>
  <pageMargins left="0.11811023622047245" right="0" top="0.39370078740157483" bottom="0" header="0" footer="0"/>
  <pageSetup paperSize="9" scale="41" fitToHeight="0" orientation="landscape" r:id="rId1"/>
  <rowBreaks count="5" manualBreakCount="5">
    <brk id="44" max="16383" man="1"/>
    <brk id="72" max="16383" man="1"/>
    <brk id="114" max="16" man="1"/>
    <brk id="149" max="16" man="1"/>
    <brk id="17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view="pageBreakPreview" zoomScale="70" zoomScaleNormal="70" zoomScaleSheetLayoutView="70" workbookViewId="0">
      <pane xSplit="10" ySplit="15" topLeftCell="K109" activePane="bottomRight" state="frozen"/>
      <selection pane="topRight" activeCell="K1" sqref="K1"/>
      <selection pane="bottomLeft" activeCell="A16" sqref="A16"/>
      <selection pane="bottomRight" activeCell="M9" sqref="M9:Q9"/>
    </sheetView>
  </sheetViews>
  <sheetFormatPr defaultRowHeight="15" x14ac:dyDescent="0.25"/>
  <cols>
    <col min="1" max="1" width="8" style="50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8.710937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01" t="s">
        <v>26</v>
      </c>
      <c r="N1" s="101"/>
      <c r="O1" s="101"/>
      <c r="P1" s="101"/>
      <c r="Q1" s="101"/>
    </row>
    <row r="2" spans="1:17" ht="16.5" x14ac:dyDescent="0.25">
      <c r="G2" s="4"/>
      <c r="M2" s="92" t="s">
        <v>51</v>
      </c>
      <c r="N2" s="92"/>
      <c r="O2" s="92"/>
      <c r="P2" s="92"/>
      <c r="Q2" s="92"/>
    </row>
    <row r="3" spans="1:17" ht="16.5" x14ac:dyDescent="0.25">
      <c r="G3" s="4"/>
      <c r="M3" s="91" t="s">
        <v>35</v>
      </c>
      <c r="N3" s="91"/>
      <c r="O3" s="91"/>
      <c r="P3" s="91"/>
      <c r="Q3" s="91"/>
    </row>
    <row r="4" spans="1:17" ht="16.5" x14ac:dyDescent="0.25">
      <c r="G4" s="4"/>
      <c r="M4" s="90"/>
      <c r="N4" s="90"/>
      <c r="O4" s="90"/>
      <c r="P4" s="90"/>
      <c r="Q4" s="90"/>
    </row>
    <row r="5" spans="1:17" ht="16.5" x14ac:dyDescent="0.25">
      <c r="G5" s="4"/>
      <c r="M5" s="91" t="s">
        <v>36</v>
      </c>
      <c r="N5" s="91"/>
      <c r="O5" s="91"/>
      <c r="P5" s="91"/>
      <c r="Q5" s="91"/>
    </row>
    <row r="6" spans="1:17" ht="16.5" x14ac:dyDescent="0.25">
      <c r="G6" s="4"/>
      <c r="M6" s="90"/>
      <c r="N6" s="90"/>
      <c r="O6" s="90"/>
      <c r="P6" s="90"/>
      <c r="Q6" s="90"/>
    </row>
    <row r="7" spans="1:17" ht="16.5" x14ac:dyDescent="0.25">
      <c r="G7" s="4"/>
      <c r="M7" s="91" t="s">
        <v>36</v>
      </c>
      <c r="N7" s="91"/>
      <c r="O7" s="91"/>
      <c r="P7" s="91"/>
      <c r="Q7" s="91"/>
    </row>
    <row r="8" spans="1:17" ht="16.5" x14ac:dyDescent="0.25">
      <c r="G8" s="4"/>
      <c r="M8" s="92"/>
      <c r="N8" s="92"/>
      <c r="O8" s="92"/>
      <c r="P8" s="92"/>
      <c r="Q8" s="92"/>
    </row>
    <row r="9" spans="1:17" ht="17.25" customHeight="1" x14ac:dyDescent="0.25">
      <c r="G9" s="4"/>
      <c r="M9" s="93" t="s">
        <v>99</v>
      </c>
      <c r="N9" s="93"/>
      <c r="O9" s="93"/>
      <c r="P9" s="93"/>
      <c r="Q9" s="93"/>
    </row>
    <row r="10" spans="1:17" ht="21" customHeight="1" x14ac:dyDescent="0.25">
      <c r="A10" s="75" t="s">
        <v>23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42" customHeight="1" x14ac:dyDescent="0.25">
      <c r="A11" s="82" t="s">
        <v>80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23.25" customHeight="1" x14ac:dyDescent="0.25">
      <c r="A12" s="83" t="s">
        <v>97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 hidden="1" x14ac:dyDescent="0.25">
      <c r="P13" s="89" t="s">
        <v>24</v>
      </c>
      <c r="Q13" s="89"/>
    </row>
    <row r="14" spans="1:17" ht="69" customHeight="1" x14ac:dyDescent="0.25">
      <c r="A14" s="84" t="s">
        <v>0</v>
      </c>
      <c r="B14" s="88" t="s">
        <v>58</v>
      </c>
      <c r="C14" s="85" t="s">
        <v>59</v>
      </c>
      <c r="D14" s="84" t="s">
        <v>19</v>
      </c>
      <c r="E14" s="84" t="s">
        <v>21</v>
      </c>
      <c r="F14" s="84" t="s">
        <v>25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7" ht="68.25" customHeight="1" x14ac:dyDescent="0.25">
      <c r="A15" s="84"/>
      <c r="B15" s="88"/>
      <c r="C15" s="86"/>
      <c r="D15" s="84"/>
      <c r="E15" s="84"/>
      <c r="F15" s="51" t="s">
        <v>7</v>
      </c>
      <c r="G15" s="51" t="s">
        <v>8</v>
      </c>
      <c r="H15" s="51" t="s">
        <v>9</v>
      </c>
      <c r="I15" s="51" t="s">
        <v>10</v>
      </c>
      <c r="J15" s="51" t="s">
        <v>11</v>
      </c>
      <c r="K15" s="51" t="s">
        <v>12</v>
      </c>
      <c r="L15" s="51" t="s">
        <v>13</v>
      </c>
      <c r="M15" s="51" t="s">
        <v>14</v>
      </c>
      <c r="N15" s="51" t="s">
        <v>15</v>
      </c>
      <c r="O15" s="51" t="s">
        <v>16</v>
      </c>
      <c r="P15" s="51" t="s">
        <v>17</v>
      </c>
      <c r="Q15" s="52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79" t="s">
        <v>1</v>
      </c>
      <c r="B17" s="76" t="s">
        <v>79</v>
      </c>
      <c r="C17" s="79"/>
      <c r="D17" s="6" t="s">
        <v>20</v>
      </c>
      <c r="E17" s="27">
        <f>E18+E19+E20+E21+E22+E23</f>
        <v>1413.171</v>
      </c>
      <c r="F17" s="26">
        <f>F18+F19+F20+F21+F22+F23</f>
        <v>0</v>
      </c>
      <c r="G17" s="26">
        <f t="shared" ref="G17:Q17" si="0">G18+G19+G20+G21+G22+G23</f>
        <v>0</v>
      </c>
      <c r="H17" s="26">
        <f t="shared" si="0"/>
        <v>272.8</v>
      </c>
      <c r="I17" s="26">
        <f t="shared" si="0"/>
        <v>250</v>
      </c>
      <c r="J17" s="26">
        <f t="shared" si="0"/>
        <v>0</v>
      </c>
      <c r="K17" s="26">
        <f t="shared" si="0"/>
        <v>0</v>
      </c>
      <c r="L17" s="26">
        <f t="shared" si="0"/>
        <v>239.19</v>
      </c>
      <c r="M17" s="26">
        <f t="shared" si="0"/>
        <v>134.92699999999999</v>
      </c>
      <c r="N17" s="26">
        <f t="shared" si="0"/>
        <v>177.06399999999999</v>
      </c>
      <c r="O17" s="26">
        <f t="shared" si="0"/>
        <v>0</v>
      </c>
      <c r="P17" s="26">
        <f t="shared" si="0"/>
        <v>100</v>
      </c>
      <c r="Q17" s="28">
        <f t="shared" si="0"/>
        <v>239.19</v>
      </c>
    </row>
    <row r="18" spans="1:17" x14ac:dyDescent="0.25">
      <c r="A18" s="80"/>
      <c r="B18" s="77"/>
      <c r="C18" s="80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80"/>
      <c r="B19" s="77"/>
      <c r="C19" s="80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80"/>
      <c r="B20" s="77"/>
      <c r="C20" s="80"/>
      <c r="D20" s="53" t="s">
        <v>6</v>
      </c>
      <c r="E20" s="27">
        <f t="shared" si="2"/>
        <v>1173.981</v>
      </c>
      <c r="F20" s="20">
        <f t="shared" si="3"/>
        <v>0</v>
      </c>
      <c r="G20" s="20"/>
      <c r="H20" s="20">
        <f t="shared" si="3"/>
        <v>272.8</v>
      </c>
      <c r="I20" s="20">
        <f t="shared" si="3"/>
        <v>250</v>
      </c>
      <c r="J20" s="20">
        <f t="shared" si="3"/>
        <v>0</v>
      </c>
      <c r="K20" s="20">
        <f t="shared" si="3"/>
        <v>0</v>
      </c>
      <c r="L20" s="20">
        <f t="shared" si="3"/>
        <v>239.19</v>
      </c>
      <c r="M20" s="20">
        <f t="shared" si="3"/>
        <v>134.92699999999999</v>
      </c>
      <c r="N20" s="20">
        <f t="shared" si="3"/>
        <v>177.06399999999999</v>
      </c>
      <c r="O20" s="20">
        <f t="shared" si="3"/>
        <v>0</v>
      </c>
      <c r="P20" s="20">
        <f t="shared" si="3"/>
        <v>100</v>
      </c>
      <c r="Q20" s="20">
        <f t="shared" si="3"/>
        <v>0</v>
      </c>
    </row>
    <row r="21" spans="1:17" ht="60" x14ac:dyDescent="0.25">
      <c r="A21" s="80"/>
      <c r="B21" s="77"/>
      <c r="C21" s="80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80"/>
      <c r="B22" s="77"/>
      <c r="C22" s="80"/>
      <c r="D22" s="12" t="s">
        <v>64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81"/>
      <c r="B23" s="78"/>
      <c r="C23" s="81"/>
      <c r="D23" s="12" t="s">
        <v>65</v>
      </c>
      <c r="E23" s="27">
        <f>F23+G23+H23+I23+J23+K23+L23+M23+N23+O23+P23+Q23</f>
        <v>239.19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239.19</v>
      </c>
    </row>
    <row r="24" spans="1:17" x14ac:dyDescent="0.25">
      <c r="A24" s="84" t="s">
        <v>2</v>
      </c>
      <c r="B24" s="96" t="s">
        <v>28</v>
      </c>
      <c r="C24" s="79" t="s">
        <v>70</v>
      </c>
      <c r="D24" s="49" t="s">
        <v>20</v>
      </c>
      <c r="E24" s="27">
        <f>E25+E26+E27+E28+E29+E30</f>
        <v>655.44399999999996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0</v>
      </c>
      <c r="L24" s="26">
        <f t="shared" si="4"/>
        <v>239.19</v>
      </c>
      <c r="M24" s="26">
        <f t="shared" si="4"/>
        <v>0</v>
      </c>
      <c r="N24" s="26">
        <f t="shared" si="4"/>
        <v>177.06399999999999</v>
      </c>
      <c r="O24" s="26">
        <f t="shared" si="4"/>
        <v>0</v>
      </c>
      <c r="P24" s="26">
        <f t="shared" si="4"/>
        <v>0</v>
      </c>
      <c r="Q24" s="28">
        <f t="shared" si="4"/>
        <v>239.19</v>
      </c>
    </row>
    <row r="25" spans="1:17" x14ac:dyDescent="0.25">
      <c r="A25" s="84"/>
      <c r="B25" s="97"/>
      <c r="C25" s="80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84"/>
      <c r="B26" s="97"/>
      <c r="C26" s="80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84"/>
      <c r="B27" s="97"/>
      <c r="C27" s="80"/>
      <c r="D27" s="7" t="s">
        <v>6</v>
      </c>
      <c r="E27" s="29">
        <f t="shared" si="5"/>
        <v>416.25400000000002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0</v>
      </c>
      <c r="L27" s="20">
        <v>239.19</v>
      </c>
      <c r="M27" s="30">
        <v>0</v>
      </c>
      <c r="N27" s="20">
        <v>177.06399999999999</v>
      </c>
      <c r="O27" s="20">
        <v>0</v>
      </c>
      <c r="P27" s="20">
        <v>0</v>
      </c>
      <c r="Q27" s="30">
        <v>0</v>
      </c>
    </row>
    <row r="28" spans="1:17" ht="60" x14ac:dyDescent="0.25">
      <c r="A28" s="84"/>
      <c r="B28" s="97"/>
      <c r="C28" s="80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84"/>
      <c r="B29" s="97"/>
      <c r="C29" s="80"/>
      <c r="D29" s="12" t="s">
        <v>64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84"/>
      <c r="B30" s="98"/>
      <c r="C30" s="81"/>
      <c r="D30" s="12" t="s">
        <v>65</v>
      </c>
      <c r="E30" s="29">
        <f t="shared" si="5"/>
        <v>239.19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239.19</v>
      </c>
    </row>
    <row r="31" spans="1:17" ht="27" customHeight="1" x14ac:dyDescent="0.25">
      <c r="A31" s="79" t="s">
        <v>54</v>
      </c>
      <c r="B31" s="79" t="s">
        <v>60</v>
      </c>
      <c r="C31" s="79" t="s">
        <v>55</v>
      </c>
      <c r="D31" s="49" t="s">
        <v>20</v>
      </c>
      <c r="E31" s="27">
        <f>E32+E33+E34+E35+E36+E37</f>
        <v>134.92699999999999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  <c r="M31" s="26">
        <f t="shared" si="6"/>
        <v>134.92699999999999</v>
      </c>
      <c r="N31" s="26">
        <f t="shared" si="6"/>
        <v>0</v>
      </c>
      <c r="O31" s="26">
        <f t="shared" si="6"/>
        <v>0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80"/>
      <c r="B32" s="80"/>
      <c r="C32" s="80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80"/>
      <c r="B33" s="80"/>
      <c r="C33" s="80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80"/>
      <c r="B34" s="80"/>
      <c r="C34" s="80"/>
      <c r="D34" s="7" t="s">
        <v>6</v>
      </c>
      <c r="E34" s="29">
        <f t="shared" si="7"/>
        <v>134.92699999999999</v>
      </c>
      <c r="F34" s="20">
        <v>0</v>
      </c>
      <c r="G34" s="20">
        <v>0</v>
      </c>
      <c r="H34" s="30">
        <v>0</v>
      </c>
      <c r="I34" s="20">
        <v>0</v>
      </c>
      <c r="J34" s="20"/>
      <c r="K34" s="30"/>
      <c r="L34" s="20"/>
      <c r="M34" s="30">
        <f>126.37+8.557</f>
        <v>134.92699999999999</v>
      </c>
      <c r="N34" s="20"/>
      <c r="O34" s="20"/>
      <c r="P34" s="20">
        <v>0</v>
      </c>
      <c r="Q34" s="30">
        <v>0</v>
      </c>
    </row>
    <row r="35" spans="1:17" ht="65.25" customHeight="1" x14ac:dyDescent="0.25">
      <c r="A35" s="80"/>
      <c r="B35" s="80"/>
      <c r="C35" s="80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80"/>
      <c r="B36" s="80"/>
      <c r="C36" s="80"/>
      <c r="D36" s="12" t="s">
        <v>64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81"/>
      <c r="B37" s="81"/>
      <c r="C37" s="81"/>
      <c r="D37" s="12" t="s">
        <v>65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79" t="s">
        <v>42</v>
      </c>
      <c r="B38" s="79" t="s">
        <v>56</v>
      </c>
      <c r="C38" s="79" t="s">
        <v>55</v>
      </c>
      <c r="D38" s="49" t="s">
        <v>20</v>
      </c>
      <c r="E38" s="27">
        <f>E39+E40+E41+E42+E43+E44</f>
        <v>22.8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22.8</v>
      </c>
      <c r="I38" s="26">
        <f t="shared" si="8"/>
        <v>0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80"/>
      <c r="B39" s="80"/>
      <c r="C39" s="80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80"/>
      <c r="B40" s="80"/>
      <c r="C40" s="80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80"/>
      <c r="B41" s="80"/>
      <c r="C41" s="80"/>
      <c r="D41" s="7" t="s">
        <v>6</v>
      </c>
      <c r="E41" s="29">
        <f t="shared" si="9"/>
        <v>22.8</v>
      </c>
      <c r="F41" s="20">
        <v>0</v>
      </c>
      <c r="G41" s="20">
        <v>0</v>
      </c>
      <c r="H41" s="30">
        <f>15.6+7.2</f>
        <v>22.8</v>
      </c>
      <c r="I41" s="20"/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80"/>
      <c r="B42" s="80"/>
      <c r="C42" s="80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80"/>
      <c r="B43" s="80"/>
      <c r="C43" s="80"/>
      <c r="D43" s="12" t="s">
        <v>64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81"/>
      <c r="B44" s="81"/>
      <c r="C44" s="81"/>
      <c r="D44" s="12" t="s">
        <v>65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84" t="s">
        <v>48</v>
      </c>
      <c r="B45" s="96" t="s">
        <v>29</v>
      </c>
      <c r="C45" s="79" t="s">
        <v>37</v>
      </c>
      <c r="D45" s="6" t="s">
        <v>20</v>
      </c>
      <c r="E45" s="31">
        <f>E46+E47+E48+E49+E50+E51</f>
        <v>500</v>
      </c>
      <c r="F45" s="31">
        <f t="shared" ref="F45:Q45" si="10">F46+F47+F48+F49+F50+F51</f>
        <v>0</v>
      </c>
      <c r="G45" s="31">
        <f t="shared" si="10"/>
        <v>0</v>
      </c>
      <c r="H45" s="31">
        <f t="shared" si="10"/>
        <v>250</v>
      </c>
      <c r="I45" s="31">
        <f t="shared" si="10"/>
        <v>250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2">
        <f t="shared" si="10"/>
        <v>0</v>
      </c>
    </row>
    <row r="46" spans="1:17" x14ac:dyDescent="0.25">
      <c r="A46" s="84"/>
      <c r="B46" s="97"/>
      <c r="C46" s="80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84"/>
      <c r="B47" s="97"/>
      <c r="C47" s="80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84"/>
      <c r="B48" s="97"/>
      <c r="C48" s="80"/>
      <c r="D48" s="7" t="s">
        <v>6</v>
      </c>
      <c r="E48" s="29">
        <f t="shared" si="11"/>
        <v>500</v>
      </c>
      <c r="F48" s="30">
        <v>0</v>
      </c>
      <c r="G48" s="30"/>
      <c r="H48" s="33">
        <v>250</v>
      </c>
      <c r="I48" s="33">
        <v>250</v>
      </c>
      <c r="J48" s="33"/>
      <c r="K48" s="33"/>
      <c r="L48" s="30"/>
      <c r="M48" s="30"/>
      <c r="N48" s="30"/>
      <c r="O48" s="30"/>
      <c r="P48" s="30">
        <v>0</v>
      </c>
      <c r="Q48" s="30">
        <v>0</v>
      </c>
    </row>
    <row r="49" spans="1:17" ht="60" x14ac:dyDescent="0.25">
      <c r="A49" s="84"/>
      <c r="B49" s="97"/>
      <c r="C49" s="80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84"/>
      <c r="B50" s="97"/>
      <c r="C50" s="80"/>
      <c r="D50" s="12" t="s">
        <v>64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84"/>
      <c r="B51" s="98"/>
      <c r="C51" s="81"/>
      <c r="D51" s="12" t="s">
        <v>65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79" t="s">
        <v>52</v>
      </c>
      <c r="B52" s="96" t="s">
        <v>43</v>
      </c>
      <c r="C52" s="79" t="s">
        <v>37</v>
      </c>
      <c r="D52" s="6" t="s">
        <v>20</v>
      </c>
      <c r="E52" s="29">
        <f>E53+E54+E55+E56+E57+E58</f>
        <v>100</v>
      </c>
      <c r="F52" s="29">
        <f t="shared" ref="F52:Q52" si="12">F53+F54+F55+F56+F57+F58</f>
        <v>0</v>
      </c>
      <c r="G52" s="29">
        <f t="shared" si="12"/>
        <v>0</v>
      </c>
      <c r="H52" s="29">
        <f t="shared" si="12"/>
        <v>0</v>
      </c>
      <c r="I52" s="29">
        <f t="shared" si="12"/>
        <v>0</v>
      </c>
      <c r="J52" s="29">
        <f t="shared" si="12"/>
        <v>0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0</v>
      </c>
      <c r="O52" s="29">
        <f t="shared" si="12"/>
        <v>0</v>
      </c>
      <c r="P52" s="29">
        <f t="shared" si="12"/>
        <v>100</v>
      </c>
      <c r="Q52" s="35">
        <f t="shared" si="12"/>
        <v>0</v>
      </c>
    </row>
    <row r="53" spans="1:17" x14ac:dyDescent="0.25">
      <c r="A53" s="94"/>
      <c r="B53" s="99"/>
      <c r="C53" s="80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94"/>
      <c r="B54" s="99"/>
      <c r="C54" s="80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94"/>
      <c r="B55" s="99"/>
      <c r="C55" s="80"/>
      <c r="D55" s="7" t="s">
        <v>6</v>
      </c>
      <c r="E55" s="29">
        <f t="shared" si="13"/>
        <v>100</v>
      </c>
      <c r="F55" s="20">
        <v>0</v>
      </c>
      <c r="G55" s="20">
        <v>0</v>
      </c>
      <c r="H55" s="20">
        <v>0</v>
      </c>
      <c r="I55" s="34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100</v>
      </c>
      <c r="Q55" s="30">
        <v>0</v>
      </c>
    </row>
    <row r="56" spans="1:17" ht="60" x14ac:dyDescent="0.25">
      <c r="A56" s="94"/>
      <c r="B56" s="99"/>
      <c r="C56" s="80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94"/>
      <c r="B57" s="99"/>
      <c r="C57" s="80"/>
      <c r="D57" s="12" t="s">
        <v>64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95"/>
      <c r="B58" s="100"/>
      <c r="C58" s="81"/>
      <c r="D58" s="12" t="s">
        <v>65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84" t="s">
        <v>3</v>
      </c>
      <c r="B59" s="76" t="s">
        <v>67</v>
      </c>
      <c r="C59" s="79"/>
      <c r="D59" s="6" t="s">
        <v>20</v>
      </c>
      <c r="E59" s="31">
        <f>E60+E61+E62+E63+E64+E65</f>
        <v>142661.70000000001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500</v>
      </c>
      <c r="L59" s="31">
        <f t="shared" si="14"/>
        <v>27213.119999999999</v>
      </c>
      <c r="M59" s="31">
        <f t="shared" si="14"/>
        <v>27744.219999999998</v>
      </c>
      <c r="N59" s="31">
        <f t="shared" si="14"/>
        <v>27713.119999999999</v>
      </c>
      <c r="O59" s="31">
        <f t="shared" si="14"/>
        <v>27713.119999999999</v>
      </c>
      <c r="P59" s="31">
        <f>P60+P61+P62+P63+P64+P65</f>
        <v>31706.12</v>
      </c>
      <c r="Q59" s="32">
        <f>Q60+Q61+Q62+Q63+Q64+Q65</f>
        <v>0</v>
      </c>
    </row>
    <row r="60" spans="1:17" x14ac:dyDescent="0.25">
      <c r="A60" s="84"/>
      <c r="B60" s="77"/>
      <c r="C60" s="80"/>
      <c r="D60" s="7" t="s">
        <v>4</v>
      </c>
      <c r="E60" s="29">
        <f t="shared" ref="E60:E65" si="15">F60+G60+H60+I60+J60+K60+L60+M60+N60+O60+P60+Q60</f>
        <v>0</v>
      </c>
      <c r="F60" s="20">
        <f>F67+F74+F81+F88</f>
        <v>0</v>
      </c>
      <c r="G60" s="20">
        <f t="shared" ref="G60:Q60" si="16">G67+G74+G81+G88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84"/>
      <c r="B61" s="77"/>
      <c r="C61" s="80"/>
      <c r="D61" s="7" t="s">
        <v>5</v>
      </c>
      <c r="E61" s="29">
        <f>F61+G61+H61+I61+J61+K61+L61+M61+N61+O61+P61+Q61</f>
        <v>103.1</v>
      </c>
      <c r="F61" s="20">
        <f t="shared" ref="F61:Q65" si="17">F68+F75+F82+F89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31.1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84"/>
      <c r="B62" s="77"/>
      <c r="C62" s="80"/>
      <c r="D62" s="7" t="s">
        <v>6</v>
      </c>
      <c r="E62" s="29">
        <f t="shared" si="15"/>
        <v>142558.6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500</v>
      </c>
      <c r="L62" s="20">
        <f t="shared" si="17"/>
        <v>27213.119999999999</v>
      </c>
      <c r="M62" s="20">
        <f t="shared" si="17"/>
        <v>27713.119999999999</v>
      </c>
      <c r="N62" s="20">
        <f t="shared" si="17"/>
        <v>27713.119999999999</v>
      </c>
      <c r="O62" s="20">
        <f t="shared" si="17"/>
        <v>27713.119999999999</v>
      </c>
      <c r="P62" s="20">
        <f t="shared" si="17"/>
        <v>31706.12</v>
      </c>
      <c r="Q62" s="20">
        <f t="shared" si="17"/>
        <v>0</v>
      </c>
    </row>
    <row r="63" spans="1:17" ht="60" x14ac:dyDescent="0.25">
      <c r="A63" s="84"/>
      <c r="B63" s="77"/>
      <c r="C63" s="80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84"/>
      <c r="B64" s="77"/>
      <c r="C64" s="80"/>
      <c r="D64" s="12" t="s">
        <v>64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84"/>
      <c r="B65" s="78"/>
      <c r="C65" s="81"/>
      <c r="D65" s="12" t="s">
        <v>65</v>
      </c>
      <c r="E65" s="29">
        <f t="shared" si="15"/>
        <v>0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0</v>
      </c>
    </row>
    <row r="66" spans="1:18" ht="15" customHeight="1" x14ac:dyDescent="0.25">
      <c r="A66" s="103" t="s">
        <v>39</v>
      </c>
      <c r="B66" s="85" t="s">
        <v>44</v>
      </c>
      <c r="C66" s="79" t="s">
        <v>49</v>
      </c>
      <c r="D66" s="6" t="s">
        <v>20</v>
      </c>
      <c r="E66" s="31">
        <f>F66+G66+H66+I66+J66+K66+L66+M66+N66+O66+P66+Q66</f>
        <v>103.1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31.1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04"/>
      <c r="B67" s="102"/>
      <c r="C67" s="80"/>
      <c r="D67" s="7" t="s">
        <v>4</v>
      </c>
      <c r="E67" s="31">
        <f t="shared" ref="E67:E79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04"/>
      <c r="B68" s="102"/>
      <c r="C68" s="80"/>
      <c r="D68" s="7" t="s">
        <v>5</v>
      </c>
      <c r="E68" s="25">
        <f t="shared" si="19"/>
        <v>103.1</v>
      </c>
      <c r="F68" s="25"/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31.1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04"/>
      <c r="B69" s="102"/>
      <c r="C69" s="80"/>
      <c r="D69" s="7" t="s">
        <v>6</v>
      </c>
      <c r="E69" s="31">
        <f t="shared" si="19"/>
        <v>0</v>
      </c>
      <c r="F69" s="38">
        <v>0</v>
      </c>
      <c r="G69" s="38">
        <v>0</v>
      </c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5"/>
    </row>
    <row r="70" spans="1:18" ht="60" x14ac:dyDescent="0.25">
      <c r="A70" s="104"/>
      <c r="B70" s="102"/>
      <c r="C70" s="80"/>
      <c r="D70" s="12" t="s">
        <v>27</v>
      </c>
      <c r="E70" s="31">
        <f t="shared" si="19"/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30"/>
    </row>
    <row r="71" spans="1:18" ht="30" x14ac:dyDescent="0.25">
      <c r="A71" s="104"/>
      <c r="B71" s="102"/>
      <c r="C71" s="80"/>
      <c r="D71" s="12" t="s">
        <v>64</v>
      </c>
      <c r="E71" s="31">
        <f t="shared" si="19"/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  <c r="Q71" s="30"/>
    </row>
    <row r="72" spans="1:18" ht="30" x14ac:dyDescent="0.25">
      <c r="A72" s="105"/>
      <c r="B72" s="86"/>
      <c r="C72" s="81"/>
      <c r="D72" s="12" t="s">
        <v>65</v>
      </c>
      <c r="E72" s="31">
        <f t="shared" si="19"/>
        <v>0</v>
      </c>
      <c r="F72" s="31">
        <v>0</v>
      </c>
      <c r="G72" s="31">
        <v>0</v>
      </c>
      <c r="H72" s="31"/>
      <c r="I72" s="31"/>
      <c r="J72" s="31"/>
      <c r="K72" s="31"/>
      <c r="L72" s="31"/>
      <c r="M72" s="31"/>
      <c r="N72" s="31"/>
      <c r="O72" s="31"/>
      <c r="P72" s="31"/>
      <c r="Q72" s="30"/>
    </row>
    <row r="73" spans="1:18" ht="15" customHeight="1" x14ac:dyDescent="0.25">
      <c r="A73" s="88" t="s">
        <v>40</v>
      </c>
      <c r="B73" s="106" t="s">
        <v>33</v>
      </c>
      <c r="C73" s="85" t="s">
        <v>94</v>
      </c>
      <c r="D73" s="22" t="s">
        <v>20</v>
      </c>
      <c r="E73" s="32">
        <f t="shared" si="19"/>
        <v>2000</v>
      </c>
      <c r="F73" s="28">
        <f t="shared" ref="F73:Q73" si="20">F74+F75+F76+F79</f>
        <v>0</v>
      </c>
      <c r="G73" s="28">
        <f t="shared" si="20"/>
        <v>0</v>
      </c>
      <c r="H73" s="28">
        <f t="shared" si="20"/>
        <v>0</v>
      </c>
      <c r="I73" s="28">
        <f t="shared" si="20"/>
        <v>0</v>
      </c>
      <c r="J73" s="28">
        <f t="shared" si="20"/>
        <v>0</v>
      </c>
      <c r="K73" s="28">
        <f t="shared" si="20"/>
        <v>500</v>
      </c>
      <c r="L73" s="28">
        <f t="shared" si="20"/>
        <v>0</v>
      </c>
      <c r="M73" s="28">
        <f t="shared" si="20"/>
        <v>500</v>
      </c>
      <c r="N73" s="28">
        <f t="shared" si="20"/>
        <v>500</v>
      </c>
      <c r="O73" s="28">
        <f t="shared" si="20"/>
        <v>500</v>
      </c>
      <c r="P73" s="28">
        <f t="shared" si="20"/>
        <v>0</v>
      </c>
      <c r="Q73" s="28">
        <f t="shared" si="20"/>
        <v>0</v>
      </c>
    </row>
    <row r="74" spans="1:18" x14ac:dyDescent="0.25">
      <c r="A74" s="88"/>
      <c r="B74" s="107"/>
      <c r="C74" s="102"/>
      <c r="D74" s="23" t="s">
        <v>4</v>
      </c>
      <c r="E74" s="32">
        <f t="shared" si="19"/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</row>
    <row r="75" spans="1:18" x14ac:dyDescent="0.25">
      <c r="A75" s="88"/>
      <c r="B75" s="107"/>
      <c r="C75" s="102"/>
      <c r="D75" s="23" t="s">
        <v>5</v>
      </c>
      <c r="E75" s="32">
        <f t="shared" si="19"/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</row>
    <row r="76" spans="1:18" x14ac:dyDescent="0.25">
      <c r="A76" s="88"/>
      <c r="B76" s="107"/>
      <c r="C76" s="102"/>
      <c r="D76" s="23" t="s">
        <v>6</v>
      </c>
      <c r="E76" s="32">
        <f t="shared" si="19"/>
        <v>2000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500</v>
      </c>
      <c r="L76" s="30">
        <v>0</v>
      </c>
      <c r="M76" s="30">
        <v>500</v>
      </c>
      <c r="N76" s="30">
        <v>500</v>
      </c>
      <c r="O76" s="30">
        <v>500</v>
      </c>
      <c r="P76" s="30">
        <v>0</v>
      </c>
      <c r="Q76" s="30">
        <v>0</v>
      </c>
    </row>
    <row r="77" spans="1:18" ht="60" x14ac:dyDescent="0.25">
      <c r="A77" s="88"/>
      <c r="B77" s="107"/>
      <c r="C77" s="102"/>
      <c r="D77" s="24" t="s">
        <v>27</v>
      </c>
      <c r="E77" s="32">
        <f t="shared" si="19"/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</row>
    <row r="78" spans="1:18" ht="30" x14ac:dyDescent="0.25">
      <c r="A78" s="88"/>
      <c r="B78" s="107"/>
      <c r="C78" s="102"/>
      <c r="D78" s="24" t="s">
        <v>64</v>
      </c>
      <c r="E78" s="32">
        <f t="shared" si="19"/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</row>
    <row r="79" spans="1:18" ht="30" x14ac:dyDescent="0.25">
      <c r="A79" s="88"/>
      <c r="B79" s="108"/>
      <c r="C79" s="86"/>
      <c r="D79" s="24" t="s">
        <v>65</v>
      </c>
      <c r="E79" s="32">
        <f t="shared" si="19"/>
        <v>0</v>
      </c>
      <c r="F79" s="30">
        <v>0</v>
      </c>
      <c r="G79" s="30">
        <v>0</v>
      </c>
      <c r="H79" s="30">
        <v>0</v>
      </c>
      <c r="I79" s="30">
        <v>0</v>
      </c>
      <c r="J79" s="30">
        <f>500-500</f>
        <v>0</v>
      </c>
      <c r="K79" s="30">
        <f>500-500</f>
        <v>0</v>
      </c>
      <c r="L79" s="30"/>
      <c r="M79" s="30"/>
      <c r="N79" s="30"/>
      <c r="O79" s="30"/>
      <c r="P79" s="30"/>
      <c r="Q79" s="30"/>
    </row>
    <row r="80" spans="1:18" x14ac:dyDescent="0.25">
      <c r="A80" s="85" t="s">
        <v>41</v>
      </c>
      <c r="B80" s="106" t="s">
        <v>98</v>
      </c>
      <c r="C80" s="88" t="s">
        <v>71</v>
      </c>
      <c r="D80" s="22" t="s">
        <v>20</v>
      </c>
      <c r="E80" s="32">
        <f>E81+E82+E83+E84+E85+E86</f>
        <v>136065.60000000001</v>
      </c>
      <c r="F80" s="32">
        <f t="shared" ref="F80:Q80" si="21">F81+F82+F83+F84+F85+F86</f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2">
        <f t="shared" si="21"/>
        <v>0</v>
      </c>
      <c r="K80" s="32">
        <f t="shared" si="21"/>
        <v>0</v>
      </c>
      <c r="L80" s="32">
        <f t="shared" si="21"/>
        <v>27213.119999999999</v>
      </c>
      <c r="M80" s="32">
        <f t="shared" si="21"/>
        <v>27213.119999999999</v>
      </c>
      <c r="N80" s="32">
        <f t="shared" si="21"/>
        <v>27213.119999999999</v>
      </c>
      <c r="O80" s="32">
        <f t="shared" si="21"/>
        <v>27213.119999999999</v>
      </c>
      <c r="P80" s="32">
        <f t="shared" si="21"/>
        <v>27213.119999999999</v>
      </c>
      <c r="Q80" s="32">
        <f t="shared" si="21"/>
        <v>0</v>
      </c>
    </row>
    <row r="81" spans="1:17" x14ac:dyDescent="0.25">
      <c r="A81" s="102"/>
      <c r="B81" s="107"/>
      <c r="C81" s="88"/>
      <c r="D81" s="23" t="s">
        <v>4</v>
      </c>
      <c r="E81" s="32">
        <f>F81+G81+H81+I81+J81+K81+L81+M81+N81+O81+P81+Q81</f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02"/>
      <c r="B82" s="107"/>
      <c r="C82" s="88"/>
      <c r="D82" s="23" t="s">
        <v>5</v>
      </c>
      <c r="E82" s="32">
        <f t="shared" ref="E82:E86" si="22">F82+G82+H82+I82+J82+K82+L82+M82+N82+O82+P82+Q82</f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02"/>
      <c r="B83" s="107"/>
      <c r="C83" s="88"/>
      <c r="D83" s="23" t="s">
        <v>6</v>
      </c>
      <c r="E83" s="32">
        <f t="shared" si="22"/>
        <v>136065.60000000001</v>
      </c>
      <c r="F83" s="30"/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27213.119999999999</v>
      </c>
      <c r="M83" s="30">
        <v>27213.119999999999</v>
      </c>
      <c r="N83" s="30">
        <v>27213.119999999999</v>
      </c>
      <c r="O83" s="30">
        <v>27213.119999999999</v>
      </c>
      <c r="P83" s="30">
        <v>27213.119999999999</v>
      </c>
      <c r="Q83" s="30">
        <v>0</v>
      </c>
    </row>
    <row r="84" spans="1:17" ht="60" x14ac:dyDescent="0.25">
      <c r="A84" s="102"/>
      <c r="B84" s="107"/>
      <c r="C84" s="88"/>
      <c r="D84" s="24" t="s">
        <v>27</v>
      </c>
      <c r="E84" s="32">
        <f t="shared" si="22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02"/>
      <c r="B85" s="107"/>
      <c r="C85" s="88"/>
      <c r="D85" s="24" t="s">
        <v>64</v>
      </c>
      <c r="E85" s="32">
        <f t="shared" si="22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86"/>
      <c r="B86" s="108"/>
      <c r="C86" s="88"/>
      <c r="D86" s="24" t="s">
        <v>65</v>
      </c>
      <c r="E86" s="32">
        <f t="shared" si="22"/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/>
    </row>
    <row r="87" spans="1:17" x14ac:dyDescent="0.25">
      <c r="A87" s="85" t="s">
        <v>63</v>
      </c>
      <c r="B87" s="106" t="s">
        <v>62</v>
      </c>
      <c r="C87" s="88" t="s">
        <v>38</v>
      </c>
      <c r="D87" s="22" t="s">
        <v>20</v>
      </c>
      <c r="E87" s="32">
        <f>E88+E89+E90+E91+E92+E93</f>
        <v>4493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4493</v>
      </c>
      <c r="Q87" s="32">
        <f t="shared" si="23"/>
        <v>0</v>
      </c>
    </row>
    <row r="88" spans="1:17" x14ac:dyDescent="0.25">
      <c r="A88" s="102"/>
      <c r="B88" s="107"/>
      <c r="C88" s="88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02"/>
      <c r="B89" s="107"/>
      <c r="C89" s="88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02"/>
      <c r="B90" s="107"/>
      <c r="C90" s="88"/>
      <c r="D90" s="23" t="s">
        <v>6</v>
      </c>
      <c r="E90" s="32">
        <f t="shared" si="24"/>
        <v>4493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4493</v>
      </c>
      <c r="Q90" s="30">
        <v>0</v>
      </c>
    </row>
    <row r="91" spans="1:17" ht="60" x14ac:dyDescent="0.25">
      <c r="A91" s="102"/>
      <c r="B91" s="107"/>
      <c r="C91" s="88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02"/>
      <c r="B92" s="107"/>
      <c r="C92" s="88"/>
      <c r="D92" s="24" t="s">
        <v>64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86"/>
      <c r="B93" s="108"/>
      <c r="C93" s="88"/>
      <c r="D93" s="24" t="s">
        <v>65</v>
      </c>
      <c r="E93" s="32">
        <f t="shared" si="24"/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/>
    </row>
    <row r="94" spans="1:17" x14ac:dyDescent="0.25">
      <c r="A94" s="109" t="s">
        <v>30</v>
      </c>
      <c r="B94" s="111" t="s">
        <v>68</v>
      </c>
      <c r="C94" s="80"/>
      <c r="D94" s="49" t="s">
        <v>20</v>
      </c>
      <c r="E94" s="40">
        <f>E95+E96+E97+E98+E99+E100</f>
        <v>116260.974</v>
      </c>
      <c r="F94" s="40">
        <f t="shared" ref="F94:Q94" si="25">F95+F96+F97+F98+F99+F100</f>
        <v>0</v>
      </c>
      <c r="G94" s="40">
        <f t="shared" si="25"/>
        <v>4645</v>
      </c>
      <c r="H94" s="40">
        <f t="shared" si="25"/>
        <v>1550</v>
      </c>
      <c r="I94" s="40">
        <f t="shared" si="25"/>
        <v>2050</v>
      </c>
      <c r="J94" s="40">
        <f t="shared" si="25"/>
        <v>2050</v>
      </c>
      <c r="K94" s="40">
        <f t="shared" si="25"/>
        <v>411.4</v>
      </c>
      <c r="L94" s="40">
        <f t="shared" si="25"/>
        <v>50</v>
      </c>
      <c r="M94" s="40">
        <f t="shared" si="25"/>
        <v>50</v>
      </c>
      <c r="N94" s="40">
        <f t="shared" si="25"/>
        <v>74</v>
      </c>
      <c r="O94" s="40">
        <f t="shared" si="25"/>
        <v>50</v>
      </c>
      <c r="P94" s="40">
        <f t="shared" si="25"/>
        <v>50</v>
      </c>
      <c r="Q94" s="41">
        <f t="shared" si="25"/>
        <v>105280.57400000001</v>
      </c>
    </row>
    <row r="95" spans="1:17" x14ac:dyDescent="0.25">
      <c r="A95" s="84"/>
      <c r="B95" s="77"/>
      <c r="C95" s="80"/>
      <c r="D95" s="7" t="s">
        <v>4</v>
      </c>
      <c r="E95" s="40"/>
      <c r="F95" s="20">
        <f>F102+F109+F116+F158+F123+F130+F137+F144+F151</f>
        <v>0</v>
      </c>
      <c r="G95" s="20">
        <f t="shared" ref="G95:Q95" si="26">G102+G109+G116+G158+G123+G130+G137+G144+G151</f>
        <v>0</v>
      </c>
      <c r="H95" s="20">
        <f t="shared" si="26"/>
        <v>0</v>
      </c>
      <c r="I95" s="20">
        <f t="shared" si="26"/>
        <v>0</v>
      </c>
      <c r="J95" s="20">
        <f t="shared" si="26"/>
        <v>0</v>
      </c>
      <c r="K95" s="20">
        <f t="shared" si="26"/>
        <v>0</v>
      </c>
      <c r="L95" s="20">
        <f t="shared" si="26"/>
        <v>0</v>
      </c>
      <c r="M95" s="20">
        <f t="shared" si="26"/>
        <v>0</v>
      </c>
      <c r="N95" s="20">
        <f t="shared" si="26"/>
        <v>0</v>
      </c>
      <c r="O95" s="20">
        <f t="shared" si="26"/>
        <v>0</v>
      </c>
      <c r="P95" s="20">
        <f t="shared" si="26"/>
        <v>0</v>
      </c>
      <c r="Q95" s="20">
        <f t="shared" si="26"/>
        <v>0</v>
      </c>
    </row>
    <row r="96" spans="1:17" x14ac:dyDescent="0.25">
      <c r="A96" s="84"/>
      <c r="B96" s="77"/>
      <c r="C96" s="80"/>
      <c r="D96" s="7" t="s">
        <v>5</v>
      </c>
      <c r="E96" s="33">
        <f>F96+G96+H96+I96+J96+K96+L96+M96+N96+O96+P96+Q96</f>
        <v>0</v>
      </c>
      <c r="F96" s="20">
        <f t="shared" ref="F96:Q100" si="27">F103+F110+F117+F159+F124+F131+F138+F145+F152</f>
        <v>0</v>
      </c>
      <c r="G96" s="20">
        <f t="shared" si="27"/>
        <v>0</v>
      </c>
      <c r="H96" s="20">
        <f t="shared" si="27"/>
        <v>0</v>
      </c>
      <c r="I96" s="20">
        <f t="shared" si="27"/>
        <v>0</v>
      </c>
      <c r="J96" s="20">
        <f t="shared" si="27"/>
        <v>0</v>
      </c>
      <c r="K96" s="20">
        <f t="shared" si="27"/>
        <v>0</v>
      </c>
      <c r="L96" s="20">
        <f t="shared" si="27"/>
        <v>0</v>
      </c>
      <c r="M96" s="20">
        <f t="shared" si="27"/>
        <v>0</v>
      </c>
      <c r="N96" s="20">
        <f t="shared" si="27"/>
        <v>0</v>
      </c>
      <c r="O96" s="20">
        <f t="shared" si="27"/>
        <v>0</v>
      </c>
      <c r="P96" s="20">
        <f t="shared" si="27"/>
        <v>0</v>
      </c>
      <c r="Q96" s="20">
        <f t="shared" si="27"/>
        <v>0</v>
      </c>
    </row>
    <row r="97" spans="1:17" x14ac:dyDescent="0.25">
      <c r="A97" s="84"/>
      <c r="B97" s="77"/>
      <c r="C97" s="80"/>
      <c r="D97" s="7" t="s">
        <v>6</v>
      </c>
      <c r="E97" s="33">
        <f>F97+G97+H97+I97+J97+K97+L97+M97+N97+O97+P97+Q97</f>
        <v>11030.4</v>
      </c>
      <c r="F97" s="20">
        <f t="shared" si="27"/>
        <v>0</v>
      </c>
      <c r="G97" s="20">
        <f t="shared" si="27"/>
        <v>4645</v>
      </c>
      <c r="H97" s="20">
        <f t="shared" si="27"/>
        <v>1550</v>
      </c>
      <c r="I97" s="20">
        <f t="shared" si="27"/>
        <v>2050</v>
      </c>
      <c r="J97" s="20">
        <f t="shared" si="27"/>
        <v>2050</v>
      </c>
      <c r="K97" s="20">
        <f t="shared" si="27"/>
        <v>411.4</v>
      </c>
      <c r="L97" s="20">
        <f t="shared" si="27"/>
        <v>50</v>
      </c>
      <c r="M97" s="20">
        <f t="shared" si="27"/>
        <v>50</v>
      </c>
      <c r="N97" s="20">
        <f t="shared" si="27"/>
        <v>74</v>
      </c>
      <c r="O97" s="20">
        <f t="shared" si="27"/>
        <v>50</v>
      </c>
      <c r="P97" s="20">
        <f t="shared" si="27"/>
        <v>50</v>
      </c>
      <c r="Q97" s="20">
        <f t="shared" si="27"/>
        <v>50</v>
      </c>
    </row>
    <row r="98" spans="1:17" ht="60" x14ac:dyDescent="0.25">
      <c r="A98" s="84"/>
      <c r="B98" s="77"/>
      <c r="C98" s="80"/>
      <c r="D98" s="12" t="s">
        <v>27</v>
      </c>
      <c r="E98" s="33">
        <f t="shared" ref="E98:E100" si="28">F98+G98+H98+I98+J98+K98+L98+M98+N98+O98+P98+Q98</f>
        <v>0</v>
      </c>
      <c r="F98" s="20">
        <f t="shared" si="27"/>
        <v>0</v>
      </c>
      <c r="G98" s="20">
        <f t="shared" si="27"/>
        <v>0</v>
      </c>
      <c r="H98" s="20">
        <f t="shared" si="27"/>
        <v>0</v>
      </c>
      <c r="I98" s="20">
        <f t="shared" si="27"/>
        <v>0</v>
      </c>
      <c r="J98" s="20">
        <f t="shared" si="27"/>
        <v>0</v>
      </c>
      <c r="K98" s="20">
        <f t="shared" si="27"/>
        <v>0</v>
      </c>
      <c r="L98" s="20">
        <f t="shared" si="27"/>
        <v>0</v>
      </c>
      <c r="M98" s="20">
        <f t="shared" si="27"/>
        <v>0</v>
      </c>
      <c r="N98" s="20">
        <f t="shared" si="27"/>
        <v>0</v>
      </c>
      <c r="O98" s="20">
        <f t="shared" si="27"/>
        <v>0</v>
      </c>
      <c r="P98" s="20">
        <f t="shared" si="27"/>
        <v>0</v>
      </c>
      <c r="Q98" s="20">
        <f t="shared" si="27"/>
        <v>0</v>
      </c>
    </row>
    <row r="99" spans="1:17" ht="30" x14ac:dyDescent="0.25">
      <c r="A99" s="84"/>
      <c r="B99" s="77"/>
      <c r="C99" s="80"/>
      <c r="D99" s="12" t="s">
        <v>64</v>
      </c>
      <c r="E99" s="33">
        <f t="shared" si="28"/>
        <v>0</v>
      </c>
      <c r="F99" s="20">
        <f t="shared" si="27"/>
        <v>0</v>
      </c>
      <c r="G99" s="20">
        <f t="shared" si="27"/>
        <v>0</v>
      </c>
      <c r="H99" s="20">
        <f t="shared" si="27"/>
        <v>0</v>
      </c>
      <c r="I99" s="20">
        <f t="shared" si="27"/>
        <v>0</v>
      </c>
      <c r="J99" s="20">
        <f t="shared" si="27"/>
        <v>0</v>
      </c>
      <c r="K99" s="20">
        <f t="shared" si="27"/>
        <v>0</v>
      </c>
      <c r="L99" s="20">
        <f t="shared" si="27"/>
        <v>0</v>
      </c>
      <c r="M99" s="20">
        <f t="shared" si="27"/>
        <v>0</v>
      </c>
      <c r="N99" s="20">
        <f t="shared" si="27"/>
        <v>0</v>
      </c>
      <c r="O99" s="20">
        <f t="shared" si="27"/>
        <v>0</v>
      </c>
      <c r="P99" s="20">
        <f t="shared" si="27"/>
        <v>0</v>
      </c>
      <c r="Q99" s="20">
        <f t="shared" si="27"/>
        <v>0</v>
      </c>
    </row>
    <row r="100" spans="1:17" ht="30" x14ac:dyDescent="0.25">
      <c r="A100" s="84"/>
      <c r="B100" s="78"/>
      <c r="C100" s="81"/>
      <c r="D100" s="12" t="s">
        <v>65</v>
      </c>
      <c r="E100" s="33">
        <f t="shared" si="28"/>
        <v>105230.57400000001</v>
      </c>
      <c r="F100" s="20">
        <f t="shared" si="27"/>
        <v>0</v>
      </c>
      <c r="G100" s="20">
        <f t="shared" si="27"/>
        <v>0</v>
      </c>
      <c r="H100" s="20">
        <f t="shared" si="27"/>
        <v>0</v>
      </c>
      <c r="I100" s="20">
        <f t="shared" si="27"/>
        <v>0</v>
      </c>
      <c r="J100" s="20">
        <f t="shared" si="27"/>
        <v>0</v>
      </c>
      <c r="K100" s="20">
        <f t="shared" si="27"/>
        <v>0</v>
      </c>
      <c r="L100" s="20">
        <f t="shared" si="27"/>
        <v>0</v>
      </c>
      <c r="M100" s="20">
        <f t="shared" si="27"/>
        <v>0</v>
      </c>
      <c r="N100" s="20">
        <f t="shared" si="27"/>
        <v>0</v>
      </c>
      <c r="O100" s="20">
        <f t="shared" si="27"/>
        <v>0</v>
      </c>
      <c r="P100" s="20">
        <f t="shared" si="27"/>
        <v>0</v>
      </c>
      <c r="Q100" s="20">
        <f t="shared" si="27"/>
        <v>105230.57400000001</v>
      </c>
    </row>
    <row r="101" spans="1:17" x14ac:dyDescent="0.25">
      <c r="A101" s="110" t="s">
        <v>31</v>
      </c>
      <c r="B101" s="96" t="s">
        <v>46</v>
      </c>
      <c r="C101" s="79" t="s">
        <v>34</v>
      </c>
      <c r="D101" s="6" t="s">
        <v>20</v>
      </c>
      <c r="E101" s="26">
        <f>E102+E103+E104+E105+E106+E107</f>
        <v>819</v>
      </c>
      <c r="F101" s="26">
        <f t="shared" ref="F101:Q101" si="29">F102+F103+F104+F105+F106+F107</f>
        <v>0</v>
      </c>
      <c r="G101" s="26">
        <f t="shared" si="29"/>
        <v>295</v>
      </c>
      <c r="H101" s="26">
        <f t="shared" si="29"/>
        <v>50</v>
      </c>
      <c r="I101" s="26">
        <f t="shared" si="29"/>
        <v>50</v>
      </c>
      <c r="J101" s="26">
        <f t="shared" si="29"/>
        <v>50</v>
      </c>
      <c r="K101" s="26">
        <f t="shared" si="29"/>
        <v>50</v>
      </c>
      <c r="L101" s="26">
        <f t="shared" si="29"/>
        <v>50</v>
      </c>
      <c r="M101" s="26">
        <f t="shared" si="29"/>
        <v>50</v>
      </c>
      <c r="N101" s="26">
        <f t="shared" si="29"/>
        <v>74</v>
      </c>
      <c r="O101" s="26">
        <f t="shared" si="29"/>
        <v>50</v>
      </c>
      <c r="P101" s="26">
        <f t="shared" si="29"/>
        <v>50</v>
      </c>
      <c r="Q101" s="28">
        <f t="shared" si="29"/>
        <v>50</v>
      </c>
    </row>
    <row r="102" spans="1:17" x14ac:dyDescent="0.25">
      <c r="A102" s="84"/>
      <c r="B102" s="97"/>
      <c r="C102" s="80"/>
      <c r="D102" s="7" t="s">
        <v>4</v>
      </c>
      <c r="E102" s="33">
        <f>F102+G102+H102+I102+J102+K102+L102+M102+N102+O102+P102+Q102</f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30">
        <v>0</v>
      </c>
    </row>
    <row r="103" spans="1:17" x14ac:dyDescent="0.25">
      <c r="A103" s="84"/>
      <c r="B103" s="97"/>
      <c r="C103" s="80"/>
      <c r="D103" s="7" t="s">
        <v>5</v>
      </c>
      <c r="E103" s="33">
        <f>F103+G103+H103+I103+J103+K103+L103+M103+N103+O103+P103+Q103</f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30">
        <v>0</v>
      </c>
    </row>
    <row r="104" spans="1:17" x14ac:dyDescent="0.25">
      <c r="A104" s="84"/>
      <c r="B104" s="97"/>
      <c r="C104" s="80"/>
      <c r="D104" s="7" t="s">
        <v>6</v>
      </c>
      <c r="E104" s="33">
        <f>F104+G104+H104+I104+J104+K104+L104+M104+N104+O104+P104+Q104</f>
        <v>819</v>
      </c>
      <c r="F104" s="20">
        <v>0</v>
      </c>
      <c r="G104" s="20">
        <v>295</v>
      </c>
      <c r="H104" s="20">
        <v>50</v>
      </c>
      <c r="I104" s="20">
        <v>50</v>
      </c>
      <c r="J104" s="20">
        <v>50</v>
      </c>
      <c r="K104" s="20">
        <v>50</v>
      </c>
      <c r="L104" s="20">
        <v>50</v>
      </c>
      <c r="M104" s="20">
        <v>50</v>
      </c>
      <c r="N104" s="20">
        <v>74</v>
      </c>
      <c r="O104" s="20">
        <v>50</v>
      </c>
      <c r="P104" s="20">
        <v>50</v>
      </c>
      <c r="Q104" s="42">
        <v>50</v>
      </c>
    </row>
    <row r="105" spans="1:17" ht="60" x14ac:dyDescent="0.25">
      <c r="A105" s="84"/>
      <c r="B105" s="97"/>
      <c r="C105" s="80"/>
      <c r="D105" s="12" t="s">
        <v>27</v>
      </c>
      <c r="E105" s="33">
        <f>F105+G105+H105+I105+J105+K105+L105+M105+N105+O105+P105+Q105</f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30">
        <v>0</v>
      </c>
    </row>
    <row r="106" spans="1:17" ht="30" x14ac:dyDescent="0.25">
      <c r="A106" s="84"/>
      <c r="B106" s="97"/>
      <c r="C106" s="80"/>
      <c r="D106" s="12" t="s">
        <v>64</v>
      </c>
      <c r="E106" s="33">
        <f>F106+G106+H106+J106+K106+L106+M106+N106+O106+P106+Q106</f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30">
        <v>0</v>
      </c>
    </row>
    <row r="107" spans="1:17" ht="30" x14ac:dyDescent="0.25">
      <c r="A107" s="84"/>
      <c r="B107" s="98"/>
      <c r="C107" s="81"/>
      <c r="D107" s="12" t="s">
        <v>65</v>
      </c>
      <c r="E107" s="33">
        <f>F107+G107+H107+I107+J107+K107+L107+M107+N107+O107+P107+Q107</f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30">
        <v>0</v>
      </c>
    </row>
    <row r="108" spans="1:17" x14ac:dyDescent="0.25">
      <c r="A108" s="84" t="s">
        <v>32</v>
      </c>
      <c r="B108" s="106" t="s">
        <v>47</v>
      </c>
      <c r="C108" s="79" t="s">
        <v>53</v>
      </c>
      <c r="D108" s="6" t="s">
        <v>20</v>
      </c>
      <c r="E108" s="31">
        <f>E109+E110+E111+E112+E113+E114</f>
        <v>29445.233999999997</v>
      </c>
      <c r="F108" s="31">
        <f t="shared" ref="F108:Q108" si="30">F109+F110+F111+F112+F113+F114</f>
        <v>0</v>
      </c>
      <c r="G108" s="31">
        <f t="shared" si="30"/>
        <v>1500</v>
      </c>
      <c r="H108" s="31">
        <f t="shared" si="30"/>
        <v>1500</v>
      </c>
      <c r="I108" s="31">
        <f t="shared" si="30"/>
        <v>2000</v>
      </c>
      <c r="J108" s="31">
        <f t="shared" si="30"/>
        <v>2000</v>
      </c>
      <c r="K108" s="31">
        <f t="shared" si="30"/>
        <v>361.4</v>
      </c>
      <c r="L108" s="31">
        <f t="shared" si="30"/>
        <v>0</v>
      </c>
      <c r="M108" s="31">
        <f t="shared" si="30"/>
        <v>0</v>
      </c>
      <c r="N108" s="31">
        <f t="shared" si="30"/>
        <v>0</v>
      </c>
      <c r="O108" s="31">
        <f t="shared" si="30"/>
        <v>0</v>
      </c>
      <c r="P108" s="31">
        <f t="shared" si="30"/>
        <v>0</v>
      </c>
      <c r="Q108" s="32">
        <f t="shared" si="30"/>
        <v>22083.833999999999</v>
      </c>
    </row>
    <row r="109" spans="1:17" x14ac:dyDescent="0.25">
      <c r="A109" s="84"/>
      <c r="B109" s="107"/>
      <c r="C109" s="80"/>
      <c r="D109" s="7" t="s">
        <v>4</v>
      </c>
      <c r="E109" s="29">
        <f t="shared" ref="E109:E114" si="31"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84"/>
      <c r="B110" s="107"/>
      <c r="C110" s="80"/>
      <c r="D110" s="7" t="s">
        <v>5</v>
      </c>
      <c r="E110" s="29">
        <f t="shared" si="31"/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84"/>
      <c r="B111" s="107"/>
      <c r="C111" s="80"/>
      <c r="D111" s="7" t="s">
        <v>6</v>
      </c>
      <c r="E111" s="29">
        <f>Q111+P111+O111+N111+M111+L111+K111+J111+I111+H111+G111</f>
        <v>7361.4</v>
      </c>
      <c r="F111" s="20">
        <v>0</v>
      </c>
      <c r="G111" s="20">
        <v>1500</v>
      </c>
      <c r="H111" s="20">
        <v>1500</v>
      </c>
      <c r="I111" s="20">
        <v>2000</v>
      </c>
      <c r="J111" s="20">
        <v>2000</v>
      </c>
      <c r="K111" s="20">
        <v>361.4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30">
        <v>0</v>
      </c>
    </row>
    <row r="112" spans="1:17" ht="60" x14ac:dyDescent="0.25">
      <c r="A112" s="84"/>
      <c r="B112" s="107"/>
      <c r="C112" s="80"/>
      <c r="D112" s="12" t="s">
        <v>27</v>
      </c>
      <c r="E112" s="29">
        <f t="shared" si="31"/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84"/>
      <c r="B113" s="107"/>
      <c r="C113" s="80"/>
      <c r="D113" s="12" t="s">
        <v>64</v>
      </c>
      <c r="E113" s="29">
        <f t="shared" si="31"/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84"/>
      <c r="B114" s="108"/>
      <c r="C114" s="81"/>
      <c r="D114" s="12" t="s">
        <v>65</v>
      </c>
      <c r="E114" s="29">
        <f t="shared" si="31"/>
        <v>22083.833999999999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f>12130.6392-7200+2091.34341-3636.5531-3385.42951</f>
        <v>0</v>
      </c>
      <c r="Q114" s="30">
        <v>22083.833999999999</v>
      </c>
    </row>
    <row r="115" spans="1:17" x14ac:dyDescent="0.25">
      <c r="A115" s="84" t="s">
        <v>45</v>
      </c>
      <c r="B115" s="96" t="s">
        <v>83</v>
      </c>
      <c r="C115" s="79" t="s">
        <v>38</v>
      </c>
      <c r="D115" s="6" t="s">
        <v>20</v>
      </c>
      <c r="E115" s="31">
        <f>E116+E117+E118+E119+E120+E121</f>
        <v>45850</v>
      </c>
      <c r="F115" s="31">
        <f>F116+F117+F118+F119+F120+F121</f>
        <v>0</v>
      </c>
      <c r="G115" s="31">
        <f t="shared" ref="G115:Q115" si="32">G116+G117+G118+G119+G120+G121</f>
        <v>2850</v>
      </c>
      <c r="H115" s="31">
        <f t="shared" si="32"/>
        <v>0</v>
      </c>
      <c r="I115" s="31">
        <f t="shared" si="32"/>
        <v>0</v>
      </c>
      <c r="J115" s="31">
        <f t="shared" si="32"/>
        <v>0</v>
      </c>
      <c r="K115" s="31">
        <f t="shared" si="32"/>
        <v>0</v>
      </c>
      <c r="L115" s="31">
        <f>L116+L117+L118+L119+L120+L121</f>
        <v>0</v>
      </c>
      <c r="M115" s="31">
        <f t="shared" si="32"/>
        <v>0</v>
      </c>
      <c r="N115" s="31">
        <f t="shared" si="32"/>
        <v>0</v>
      </c>
      <c r="O115" s="31">
        <f t="shared" si="32"/>
        <v>0</v>
      </c>
      <c r="P115" s="31">
        <f t="shared" si="32"/>
        <v>0</v>
      </c>
      <c r="Q115" s="32">
        <f t="shared" si="32"/>
        <v>43000</v>
      </c>
    </row>
    <row r="116" spans="1:17" x14ac:dyDescent="0.25">
      <c r="A116" s="84"/>
      <c r="B116" s="97"/>
      <c r="C116" s="80"/>
      <c r="D116" s="7" t="s">
        <v>4</v>
      </c>
      <c r="E116" s="31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84"/>
      <c r="B117" s="97"/>
      <c r="C117" s="80"/>
      <c r="D117" s="7" t="s">
        <v>5</v>
      </c>
      <c r="E117" s="31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84"/>
      <c r="B118" s="97"/>
      <c r="C118" s="80"/>
      <c r="D118" s="7" t="s">
        <v>6</v>
      </c>
      <c r="E118" s="31">
        <f t="shared" si="33"/>
        <v>2850</v>
      </c>
      <c r="F118" s="20">
        <v>0</v>
      </c>
      <c r="G118" s="20">
        <v>2850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34">
        <v>0</v>
      </c>
      <c r="O118" s="30">
        <v>0</v>
      </c>
      <c r="P118" s="20">
        <v>0</v>
      </c>
      <c r="Q118" s="30">
        <v>0</v>
      </c>
    </row>
    <row r="119" spans="1:17" ht="60" x14ac:dyDescent="0.25">
      <c r="A119" s="84"/>
      <c r="B119" s="97"/>
      <c r="C119" s="80"/>
      <c r="D119" s="12" t="s">
        <v>27</v>
      </c>
      <c r="E119" s="31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84"/>
      <c r="B120" s="97"/>
      <c r="C120" s="80"/>
      <c r="D120" s="12" t="s">
        <v>64</v>
      </c>
      <c r="E120" s="31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84"/>
      <c r="B121" s="98"/>
      <c r="C121" s="81"/>
      <c r="D121" s="12" t="s">
        <v>65</v>
      </c>
      <c r="E121" s="25">
        <f t="shared" si="33"/>
        <v>43000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43000</v>
      </c>
    </row>
    <row r="122" spans="1:17" x14ac:dyDescent="0.25">
      <c r="A122" s="79" t="s">
        <v>50</v>
      </c>
      <c r="B122" s="79" t="s">
        <v>87</v>
      </c>
      <c r="C122" s="79" t="s">
        <v>38</v>
      </c>
      <c r="D122" s="6" t="s">
        <v>20</v>
      </c>
      <c r="E122" s="25">
        <f>E123+E124+E125+E126+E127+E128</f>
        <v>4000</v>
      </c>
      <c r="F122" s="25">
        <f t="shared" ref="F122:Q122" si="34">F123+F124+F125+F126+F127+F128</f>
        <v>0</v>
      </c>
      <c r="G122" s="25">
        <f t="shared" si="34"/>
        <v>0</v>
      </c>
      <c r="H122" s="25">
        <f t="shared" si="34"/>
        <v>0</v>
      </c>
      <c r="I122" s="25">
        <f t="shared" si="34"/>
        <v>0</v>
      </c>
      <c r="J122" s="25">
        <f t="shared" si="34"/>
        <v>0</v>
      </c>
      <c r="K122" s="25">
        <f t="shared" si="34"/>
        <v>0</v>
      </c>
      <c r="L122" s="25">
        <f t="shared" si="34"/>
        <v>0</v>
      </c>
      <c r="M122" s="25">
        <f t="shared" si="34"/>
        <v>0</v>
      </c>
      <c r="N122" s="25">
        <f t="shared" si="34"/>
        <v>0</v>
      </c>
      <c r="O122" s="25">
        <f t="shared" si="34"/>
        <v>0</v>
      </c>
      <c r="P122" s="25">
        <f t="shared" si="34"/>
        <v>0</v>
      </c>
      <c r="Q122" s="25">
        <f t="shared" si="34"/>
        <v>4000</v>
      </c>
    </row>
    <row r="123" spans="1:17" x14ac:dyDescent="0.25">
      <c r="A123" s="80"/>
      <c r="B123" s="80"/>
      <c r="C123" s="80"/>
      <c r="D123" s="7" t="s">
        <v>4</v>
      </c>
      <c r="E123" s="25">
        <f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</row>
    <row r="124" spans="1:17" x14ac:dyDescent="0.25">
      <c r="A124" s="80"/>
      <c r="B124" s="80"/>
      <c r="C124" s="80"/>
      <c r="D124" s="7" t="s">
        <v>5</v>
      </c>
      <c r="E124" s="25">
        <f t="shared" ref="E124:E128" si="35">F124+G124+H124+I124+J124+K124+L124+M124+N124+O124+P124+Q124</f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</row>
    <row r="125" spans="1:17" x14ac:dyDescent="0.25">
      <c r="A125" s="80"/>
      <c r="B125" s="80"/>
      <c r="C125" s="80"/>
      <c r="D125" s="7" t="s">
        <v>6</v>
      </c>
      <c r="E125" s="25">
        <f t="shared" si="35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</row>
    <row r="126" spans="1:17" ht="60" x14ac:dyDescent="0.25">
      <c r="A126" s="80"/>
      <c r="B126" s="80"/>
      <c r="C126" s="80"/>
      <c r="D126" s="12" t="s">
        <v>27</v>
      </c>
      <c r="E126" s="25">
        <f t="shared" si="35"/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</row>
    <row r="127" spans="1:17" ht="30" x14ac:dyDescent="0.25">
      <c r="A127" s="80"/>
      <c r="B127" s="80"/>
      <c r="C127" s="80"/>
      <c r="D127" s="12" t="s">
        <v>64</v>
      </c>
      <c r="E127" s="25">
        <f t="shared" si="35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1:17" ht="30" x14ac:dyDescent="0.25">
      <c r="A128" s="81"/>
      <c r="B128" s="81"/>
      <c r="C128" s="81"/>
      <c r="D128" s="12" t="s">
        <v>65</v>
      </c>
      <c r="E128" s="25">
        <f t="shared" si="35"/>
        <v>4000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4000</v>
      </c>
    </row>
    <row r="129" spans="1:17" x14ac:dyDescent="0.25">
      <c r="A129" s="79" t="s">
        <v>88</v>
      </c>
      <c r="B129" s="79" t="s">
        <v>86</v>
      </c>
      <c r="C129" s="79" t="s">
        <v>38</v>
      </c>
      <c r="D129" s="6" t="s">
        <v>20</v>
      </c>
      <c r="E129" s="25">
        <f>E130+E131+E132+E133+E134+E135</f>
        <v>4000</v>
      </c>
      <c r="F129" s="25">
        <f t="shared" ref="F129:Q129" si="36">F130+F131+F132+F133+F134+F135</f>
        <v>0</v>
      </c>
      <c r="G129" s="25">
        <f t="shared" si="36"/>
        <v>0</v>
      </c>
      <c r="H129" s="25">
        <f t="shared" si="36"/>
        <v>0</v>
      </c>
      <c r="I129" s="25">
        <f t="shared" si="36"/>
        <v>0</v>
      </c>
      <c r="J129" s="25">
        <f t="shared" si="36"/>
        <v>0</v>
      </c>
      <c r="K129" s="25">
        <f t="shared" si="36"/>
        <v>0</v>
      </c>
      <c r="L129" s="25">
        <f t="shared" si="36"/>
        <v>0</v>
      </c>
      <c r="M129" s="25">
        <f t="shared" si="36"/>
        <v>0</v>
      </c>
      <c r="N129" s="25">
        <f t="shared" si="36"/>
        <v>0</v>
      </c>
      <c r="O129" s="25">
        <f t="shared" si="36"/>
        <v>0</v>
      </c>
      <c r="P129" s="25">
        <f t="shared" si="36"/>
        <v>0</v>
      </c>
      <c r="Q129" s="25">
        <f t="shared" si="36"/>
        <v>4000</v>
      </c>
    </row>
    <row r="130" spans="1:17" x14ac:dyDescent="0.25">
      <c r="A130" s="80"/>
      <c r="B130" s="80"/>
      <c r="C130" s="80"/>
      <c r="D130" s="7" t="s">
        <v>4</v>
      </c>
      <c r="E130" s="25">
        <f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x14ac:dyDescent="0.25">
      <c r="A131" s="80"/>
      <c r="B131" s="80"/>
      <c r="C131" s="80"/>
      <c r="D131" s="7" t="s">
        <v>5</v>
      </c>
      <c r="E131" s="25">
        <f t="shared" ref="E131:E134" si="37">F131+G131+H131+I131+J131+K131+L131+M131+N131+O131+P131+Q131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</row>
    <row r="132" spans="1:17" x14ac:dyDescent="0.25">
      <c r="A132" s="80"/>
      <c r="B132" s="80"/>
      <c r="C132" s="80"/>
      <c r="D132" s="7" t="s">
        <v>6</v>
      </c>
      <c r="E132" s="25">
        <f t="shared" si="37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ht="60" x14ac:dyDescent="0.25">
      <c r="A133" s="80"/>
      <c r="B133" s="80"/>
      <c r="C133" s="80"/>
      <c r="D133" s="12" t="s">
        <v>27</v>
      </c>
      <c r="E133" s="25">
        <f t="shared" si="37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ht="30" x14ac:dyDescent="0.25">
      <c r="A134" s="80"/>
      <c r="B134" s="80"/>
      <c r="C134" s="80"/>
      <c r="D134" s="12" t="s">
        <v>64</v>
      </c>
      <c r="E134" s="25">
        <f t="shared" si="37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</row>
    <row r="135" spans="1:17" ht="30" x14ac:dyDescent="0.25">
      <c r="A135" s="81"/>
      <c r="B135" s="81"/>
      <c r="C135" s="81"/>
      <c r="D135" s="12" t="s">
        <v>65</v>
      </c>
      <c r="E135" s="25">
        <f>F135+G135+H135+I135+J135+K135+L135+M135+N135+O135+P135+Q135</f>
        <v>4000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4000</v>
      </c>
    </row>
    <row r="136" spans="1:17" x14ac:dyDescent="0.25">
      <c r="A136" s="79" t="s">
        <v>89</v>
      </c>
      <c r="B136" s="79" t="s">
        <v>85</v>
      </c>
      <c r="C136" s="79" t="s">
        <v>38</v>
      </c>
      <c r="D136" s="6" t="s">
        <v>20</v>
      </c>
      <c r="E136" s="25">
        <f>E137+E138+E139+E140+E141+E142</f>
        <v>3000</v>
      </c>
      <c r="F136" s="25">
        <f t="shared" ref="F136:Q136" si="38">F137+F138+F139+F140+F141+F142</f>
        <v>0</v>
      </c>
      <c r="G136" s="25">
        <f t="shared" si="38"/>
        <v>0</v>
      </c>
      <c r="H136" s="25">
        <f t="shared" si="38"/>
        <v>0</v>
      </c>
      <c r="I136" s="25">
        <f t="shared" si="38"/>
        <v>0</v>
      </c>
      <c r="J136" s="25">
        <f t="shared" si="38"/>
        <v>0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25">
        <f t="shared" si="38"/>
        <v>0</v>
      </c>
      <c r="O136" s="25">
        <f t="shared" si="38"/>
        <v>0</v>
      </c>
      <c r="P136" s="25">
        <f t="shared" si="38"/>
        <v>0</v>
      </c>
      <c r="Q136" s="25">
        <f t="shared" si="38"/>
        <v>3000</v>
      </c>
    </row>
    <row r="137" spans="1:17" x14ac:dyDescent="0.25">
      <c r="A137" s="80"/>
      <c r="B137" s="80"/>
      <c r="C137" s="80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x14ac:dyDescent="0.25">
      <c r="A138" s="80"/>
      <c r="B138" s="80"/>
      <c r="C138" s="80"/>
      <c r="D138" s="7" t="s">
        <v>5</v>
      </c>
      <c r="E138" s="25">
        <f t="shared" ref="E138:E142" si="39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x14ac:dyDescent="0.25">
      <c r="A139" s="80"/>
      <c r="B139" s="80"/>
      <c r="C139" s="80"/>
      <c r="D139" s="7" t="s">
        <v>6</v>
      </c>
      <c r="E139" s="25">
        <f t="shared" si="39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0" x14ac:dyDescent="0.25">
      <c r="A140" s="80"/>
      <c r="B140" s="80"/>
      <c r="C140" s="80"/>
      <c r="D140" s="12" t="s">
        <v>27</v>
      </c>
      <c r="E140" s="25">
        <f t="shared" si="39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x14ac:dyDescent="0.25">
      <c r="A141" s="80"/>
      <c r="B141" s="80"/>
      <c r="C141" s="80"/>
      <c r="D141" s="12" t="s">
        <v>64</v>
      </c>
      <c r="E141" s="25">
        <f t="shared" si="39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x14ac:dyDescent="0.25">
      <c r="A142" s="81"/>
      <c r="B142" s="81"/>
      <c r="C142" s="81"/>
      <c r="D142" s="12" t="s">
        <v>65</v>
      </c>
      <c r="E142" s="25">
        <f t="shared" si="39"/>
        <v>3000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3000</v>
      </c>
    </row>
    <row r="143" spans="1:17" x14ac:dyDescent="0.25">
      <c r="A143" s="79" t="s">
        <v>90</v>
      </c>
      <c r="B143" s="79" t="s">
        <v>84</v>
      </c>
      <c r="C143" s="79" t="s">
        <v>38</v>
      </c>
      <c r="D143" s="6" t="s">
        <v>20</v>
      </c>
      <c r="E143" s="25">
        <f>E144+E145+E146+E147+E148+E149</f>
        <v>11472.74</v>
      </c>
      <c r="F143" s="25">
        <f>F144+F145+F146+F147+F148+F149</f>
        <v>0</v>
      </c>
      <c r="G143" s="25">
        <f t="shared" ref="G143:Q143" si="40">G144+G145+G146+G147+G148+G149</f>
        <v>0</v>
      </c>
      <c r="H143" s="25">
        <f t="shared" si="40"/>
        <v>0</v>
      </c>
      <c r="I143" s="25">
        <f t="shared" si="40"/>
        <v>0</v>
      </c>
      <c r="J143" s="25">
        <f t="shared" si="40"/>
        <v>0</v>
      </c>
      <c r="K143" s="25">
        <f t="shared" si="40"/>
        <v>0</v>
      </c>
      <c r="L143" s="25">
        <f t="shared" si="40"/>
        <v>0</v>
      </c>
      <c r="M143" s="25">
        <f t="shared" si="40"/>
        <v>0</v>
      </c>
      <c r="N143" s="25">
        <f t="shared" si="40"/>
        <v>0</v>
      </c>
      <c r="O143" s="25">
        <f t="shared" si="40"/>
        <v>0</v>
      </c>
      <c r="P143" s="25">
        <f t="shared" si="40"/>
        <v>0</v>
      </c>
      <c r="Q143" s="25">
        <f t="shared" si="40"/>
        <v>11472.74</v>
      </c>
    </row>
    <row r="144" spans="1:17" x14ac:dyDescent="0.25">
      <c r="A144" s="80"/>
      <c r="B144" s="80"/>
      <c r="C144" s="80"/>
      <c r="D144" s="7" t="s">
        <v>4</v>
      </c>
      <c r="E144" s="25">
        <f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1:17" x14ac:dyDescent="0.25">
      <c r="A145" s="80"/>
      <c r="B145" s="80"/>
      <c r="C145" s="80"/>
      <c r="D145" s="7" t="s">
        <v>5</v>
      </c>
      <c r="E145" s="25">
        <f t="shared" ref="E145:E149" si="41">F145+G145+H145+I145+J145+K145+L145+M145+N145+O145+P145+Q145</f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x14ac:dyDescent="0.25">
      <c r="A146" s="80"/>
      <c r="B146" s="80"/>
      <c r="C146" s="80"/>
      <c r="D146" s="7" t="s">
        <v>6</v>
      </c>
      <c r="E146" s="25">
        <f t="shared" si="41"/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</row>
    <row r="147" spans="1:17" ht="60" x14ac:dyDescent="0.25">
      <c r="A147" s="80"/>
      <c r="B147" s="80"/>
      <c r="C147" s="80"/>
      <c r="D147" s="12" t="s">
        <v>27</v>
      </c>
      <c r="E147" s="25">
        <f t="shared" si="41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x14ac:dyDescent="0.25">
      <c r="A148" s="80"/>
      <c r="B148" s="80"/>
      <c r="C148" s="80"/>
      <c r="D148" s="12" t="s">
        <v>64</v>
      </c>
      <c r="E148" s="25">
        <f t="shared" si="41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x14ac:dyDescent="0.25">
      <c r="A149" s="81"/>
      <c r="B149" s="81"/>
      <c r="C149" s="81"/>
      <c r="D149" s="12" t="s">
        <v>65</v>
      </c>
      <c r="E149" s="25">
        <f t="shared" si="41"/>
        <v>11472.74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11472.74</v>
      </c>
    </row>
    <row r="150" spans="1:17" x14ac:dyDescent="0.25">
      <c r="A150" s="79" t="s">
        <v>91</v>
      </c>
      <c r="B150" s="79" t="s">
        <v>82</v>
      </c>
      <c r="C150" s="79" t="s">
        <v>38</v>
      </c>
      <c r="D150" s="6" t="s">
        <v>20</v>
      </c>
      <c r="E150" s="25">
        <f>E151+E152+E153+E154+E155+E156</f>
        <v>15674</v>
      </c>
      <c r="F150" s="25">
        <f t="shared" ref="F150:Q150" si="42">F151+F152+F153+F154+F155+F156</f>
        <v>0</v>
      </c>
      <c r="G150" s="25">
        <f t="shared" si="42"/>
        <v>0</v>
      </c>
      <c r="H150" s="25">
        <f t="shared" si="42"/>
        <v>0</v>
      </c>
      <c r="I150" s="25">
        <f t="shared" si="42"/>
        <v>0</v>
      </c>
      <c r="J150" s="25">
        <f t="shared" si="42"/>
        <v>0</v>
      </c>
      <c r="K150" s="25">
        <f t="shared" si="42"/>
        <v>0</v>
      </c>
      <c r="L150" s="25">
        <f t="shared" si="42"/>
        <v>0</v>
      </c>
      <c r="M150" s="25">
        <f t="shared" si="42"/>
        <v>0</v>
      </c>
      <c r="N150" s="25">
        <f t="shared" si="42"/>
        <v>0</v>
      </c>
      <c r="O150" s="25">
        <f t="shared" si="42"/>
        <v>0</v>
      </c>
      <c r="P150" s="25">
        <f t="shared" si="42"/>
        <v>0</v>
      </c>
      <c r="Q150" s="25">
        <f t="shared" si="42"/>
        <v>15674</v>
      </c>
    </row>
    <row r="151" spans="1:17" x14ac:dyDescent="0.25">
      <c r="A151" s="80"/>
      <c r="B151" s="80"/>
      <c r="C151" s="80"/>
      <c r="D151" s="7" t="s">
        <v>4</v>
      </c>
      <c r="E151" s="25">
        <f>F151+G151+H151+I151+J151+K151+L151+M151+N151+O151+P151+Q151</f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</row>
    <row r="152" spans="1:17" x14ac:dyDescent="0.25">
      <c r="A152" s="80"/>
      <c r="B152" s="80"/>
      <c r="C152" s="80"/>
      <c r="D152" s="7" t="s">
        <v>5</v>
      </c>
      <c r="E152" s="25">
        <f>F152+G152+H152+I152+J152+K152+L152+M152+N152+O152+P152+Q152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x14ac:dyDescent="0.25">
      <c r="A153" s="80"/>
      <c r="B153" s="80"/>
      <c r="C153" s="80"/>
      <c r="D153" s="7" t="s">
        <v>6</v>
      </c>
      <c r="E153" s="25">
        <f t="shared" ref="E153:E156" si="43">F153+G153+H153+I153+J153+K153+L153+M153+N153+O153+P153+Q153</f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ht="60" x14ac:dyDescent="0.25">
      <c r="A154" s="80"/>
      <c r="B154" s="80"/>
      <c r="C154" s="80"/>
      <c r="D154" s="12" t="s">
        <v>27</v>
      </c>
      <c r="E154" s="25">
        <f t="shared" si="43"/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</row>
    <row r="155" spans="1:17" ht="30" x14ac:dyDescent="0.25">
      <c r="A155" s="80"/>
      <c r="B155" s="80"/>
      <c r="C155" s="80"/>
      <c r="D155" s="12" t="s">
        <v>64</v>
      </c>
      <c r="E155" s="25">
        <f t="shared" si="43"/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ht="30" x14ac:dyDescent="0.25">
      <c r="A156" s="81"/>
      <c r="B156" s="81"/>
      <c r="C156" s="81"/>
      <c r="D156" s="12" t="s">
        <v>65</v>
      </c>
      <c r="E156" s="25">
        <f t="shared" si="43"/>
        <v>15674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15674</v>
      </c>
    </row>
    <row r="157" spans="1:17" x14ac:dyDescent="0.25">
      <c r="A157" s="79" t="s">
        <v>92</v>
      </c>
      <c r="B157" s="79" t="s">
        <v>57</v>
      </c>
      <c r="C157" s="79" t="s">
        <v>38</v>
      </c>
      <c r="D157" s="6" t="s">
        <v>20</v>
      </c>
      <c r="E157" s="31">
        <f>E158+E159+E160+E161+E162+E163</f>
        <v>2000</v>
      </c>
      <c r="F157" s="31">
        <f t="shared" ref="F157:K157" si="44">F158+F159+F160+F161+F162+F163</f>
        <v>0</v>
      </c>
      <c r="G157" s="31">
        <f t="shared" si="44"/>
        <v>0</v>
      </c>
      <c r="H157" s="31">
        <f t="shared" si="44"/>
        <v>0</v>
      </c>
      <c r="I157" s="31">
        <f t="shared" si="44"/>
        <v>0</v>
      </c>
      <c r="J157" s="31">
        <f t="shared" si="44"/>
        <v>0</v>
      </c>
      <c r="K157" s="31">
        <f t="shared" si="44"/>
        <v>0</v>
      </c>
      <c r="L157" s="31">
        <f>L158+L159+L160+L161+L162+L163</f>
        <v>0</v>
      </c>
      <c r="M157" s="31">
        <f t="shared" ref="M157:Q157" si="45">M158+M159+M160+M161+M162+M163</f>
        <v>0</v>
      </c>
      <c r="N157" s="31">
        <f t="shared" si="45"/>
        <v>0</v>
      </c>
      <c r="O157" s="31">
        <f t="shared" si="45"/>
        <v>0</v>
      </c>
      <c r="P157" s="31">
        <f t="shared" si="45"/>
        <v>0</v>
      </c>
      <c r="Q157" s="32">
        <f t="shared" si="45"/>
        <v>2000</v>
      </c>
    </row>
    <row r="158" spans="1:17" x14ac:dyDescent="0.25">
      <c r="A158" s="80"/>
      <c r="B158" s="80"/>
      <c r="C158" s="80"/>
      <c r="D158" s="7" t="s">
        <v>4</v>
      </c>
      <c r="E158" s="31">
        <f t="shared" ref="E158:E163" si="46">F158+G158+H158+I158+J158+K158+L158+M158+N158+O158+P158+Q158</f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30">
        <v>0</v>
      </c>
    </row>
    <row r="159" spans="1:17" x14ac:dyDescent="0.25">
      <c r="A159" s="80"/>
      <c r="B159" s="80"/>
      <c r="C159" s="80"/>
      <c r="D159" s="7" t="s">
        <v>5</v>
      </c>
      <c r="E159" s="31">
        <f t="shared" si="46"/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30">
        <v>0</v>
      </c>
    </row>
    <row r="160" spans="1:17" x14ac:dyDescent="0.25">
      <c r="A160" s="80"/>
      <c r="B160" s="80"/>
      <c r="C160" s="80"/>
      <c r="D160" s="7" t="s">
        <v>6</v>
      </c>
      <c r="E160" s="31">
        <f t="shared" si="46"/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34">
        <v>0</v>
      </c>
      <c r="O160" s="30">
        <v>0</v>
      </c>
      <c r="P160" s="20">
        <v>0</v>
      </c>
      <c r="Q160" s="30">
        <v>0</v>
      </c>
    </row>
    <row r="161" spans="1:17" ht="60" x14ac:dyDescent="0.25">
      <c r="A161" s="80"/>
      <c r="B161" s="80"/>
      <c r="C161" s="80"/>
      <c r="D161" s="12" t="s">
        <v>27</v>
      </c>
      <c r="E161" s="31">
        <f t="shared" si="46"/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30">
        <v>0</v>
      </c>
    </row>
    <row r="162" spans="1:17" ht="30" x14ac:dyDescent="0.25">
      <c r="A162" s="80"/>
      <c r="B162" s="80"/>
      <c r="C162" s="80"/>
      <c r="D162" s="12" t="s">
        <v>64</v>
      </c>
      <c r="E162" s="31">
        <f t="shared" si="46"/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30">
        <v>0</v>
      </c>
    </row>
    <row r="163" spans="1:17" ht="30" x14ac:dyDescent="0.25">
      <c r="A163" s="81"/>
      <c r="B163" s="81"/>
      <c r="C163" s="81"/>
      <c r="D163" s="12" t="s">
        <v>65</v>
      </c>
      <c r="E163" s="25">
        <f t="shared" si="46"/>
        <v>2000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2000</v>
      </c>
    </row>
    <row r="164" spans="1:17" ht="30" customHeight="1" x14ac:dyDescent="0.25">
      <c r="A164" s="79" t="s">
        <v>93</v>
      </c>
      <c r="B164" s="76" t="s">
        <v>69</v>
      </c>
      <c r="C164" s="79"/>
      <c r="D164" s="6" t="s">
        <v>20</v>
      </c>
      <c r="E164" s="31">
        <f>E165+E166+E167+E168+E169+E170</f>
        <v>0</v>
      </c>
      <c r="F164" s="25">
        <f t="shared" ref="F164:Q164" si="47">F165+F166+F167+F168+F169+F170</f>
        <v>0</v>
      </c>
      <c r="G164" s="25">
        <f t="shared" si="47"/>
        <v>0</v>
      </c>
      <c r="H164" s="25">
        <f t="shared" si="47"/>
        <v>0</v>
      </c>
      <c r="I164" s="25">
        <f t="shared" si="47"/>
        <v>0</v>
      </c>
      <c r="J164" s="25">
        <f t="shared" si="47"/>
        <v>0</v>
      </c>
      <c r="K164" s="25">
        <f t="shared" si="47"/>
        <v>0</v>
      </c>
      <c r="L164" s="25">
        <f t="shared" si="47"/>
        <v>0</v>
      </c>
      <c r="M164" s="25">
        <f t="shared" si="47"/>
        <v>0</v>
      </c>
      <c r="N164" s="25">
        <f t="shared" si="47"/>
        <v>0</v>
      </c>
      <c r="O164" s="25">
        <f t="shared" si="47"/>
        <v>0</v>
      </c>
      <c r="P164" s="25">
        <f t="shared" si="47"/>
        <v>0</v>
      </c>
      <c r="Q164" s="25">
        <f t="shared" si="47"/>
        <v>0</v>
      </c>
    </row>
    <row r="165" spans="1:17" ht="30" customHeight="1" x14ac:dyDescent="0.25">
      <c r="A165" s="80"/>
      <c r="B165" s="97"/>
      <c r="C165" s="80"/>
      <c r="D165" s="7" t="s">
        <v>4</v>
      </c>
      <c r="E165" s="25">
        <f>F165+G165+H165+I165+J165+K165+L165+M165+N165+O165+P165+Q165</f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</row>
    <row r="166" spans="1:17" ht="30" customHeight="1" x14ac:dyDescent="0.25">
      <c r="A166" s="80"/>
      <c r="B166" s="97"/>
      <c r="C166" s="80"/>
      <c r="D166" s="7" t="s">
        <v>5</v>
      </c>
      <c r="E166" s="25">
        <f t="shared" ref="E166:E172" si="48">F166+G166+H166+I166+J166+K166+L166+M166+N166+O166+P166+Q166</f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</row>
    <row r="167" spans="1:17" ht="30" customHeight="1" x14ac:dyDescent="0.25">
      <c r="A167" s="80"/>
      <c r="B167" s="97"/>
      <c r="C167" s="80"/>
      <c r="D167" s="7" t="s">
        <v>6</v>
      </c>
      <c r="E167" s="25">
        <f t="shared" si="48"/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</row>
    <row r="168" spans="1:17" ht="63.75" customHeight="1" x14ac:dyDescent="0.25">
      <c r="A168" s="80"/>
      <c r="B168" s="97"/>
      <c r="C168" s="80"/>
      <c r="D168" s="12" t="s">
        <v>27</v>
      </c>
      <c r="E168" s="25">
        <f t="shared" si="48"/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</row>
    <row r="169" spans="1:17" ht="30" customHeight="1" x14ac:dyDescent="0.25">
      <c r="A169" s="80"/>
      <c r="B169" s="97"/>
      <c r="C169" s="80"/>
      <c r="D169" s="12" t="s">
        <v>64</v>
      </c>
      <c r="E169" s="25">
        <f t="shared" si="48"/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</row>
    <row r="170" spans="1:17" ht="30" customHeight="1" x14ac:dyDescent="0.25">
      <c r="A170" s="81"/>
      <c r="B170" s="98"/>
      <c r="C170" s="81"/>
      <c r="D170" s="12" t="s">
        <v>65</v>
      </c>
      <c r="E170" s="25">
        <f t="shared" si="48"/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x14ac:dyDescent="0.25">
      <c r="A171" s="118" t="s">
        <v>22</v>
      </c>
      <c r="B171" s="118"/>
      <c r="C171" s="115"/>
      <c r="D171" s="6" t="s">
        <v>20</v>
      </c>
      <c r="E171" s="26">
        <f t="shared" si="48"/>
        <v>260335.84499999997</v>
      </c>
      <c r="F171" s="26">
        <f>F172+F173+F174+F175+F176+F177</f>
        <v>0</v>
      </c>
      <c r="G171" s="26">
        <f t="shared" ref="G171:Q171" si="49">G172+G173+G174+G175+G176+G177</f>
        <v>4645</v>
      </c>
      <c r="H171" s="26">
        <f t="shared" si="49"/>
        <v>1858.8</v>
      </c>
      <c r="I171" s="26">
        <f t="shared" si="49"/>
        <v>2300</v>
      </c>
      <c r="J171" s="26">
        <f t="shared" si="49"/>
        <v>2086</v>
      </c>
      <c r="K171" s="26">
        <f t="shared" si="49"/>
        <v>911.4</v>
      </c>
      <c r="L171" s="26">
        <f t="shared" si="49"/>
        <v>27502.309999999998</v>
      </c>
      <c r="M171" s="26">
        <f t="shared" si="49"/>
        <v>27929.146999999997</v>
      </c>
      <c r="N171" s="26">
        <f t="shared" si="49"/>
        <v>27964.183999999997</v>
      </c>
      <c r="O171" s="26">
        <f t="shared" si="49"/>
        <v>27763.119999999999</v>
      </c>
      <c r="P171" s="26">
        <f t="shared" si="49"/>
        <v>31856.12</v>
      </c>
      <c r="Q171" s="26">
        <f t="shared" si="49"/>
        <v>105519.76400000001</v>
      </c>
    </row>
    <row r="172" spans="1:17" x14ac:dyDescent="0.25">
      <c r="A172" s="118"/>
      <c r="B172" s="118"/>
      <c r="C172" s="116"/>
      <c r="D172" s="6" t="s">
        <v>4</v>
      </c>
      <c r="E172" s="26">
        <f t="shared" si="48"/>
        <v>0</v>
      </c>
      <c r="F172" s="26">
        <f t="shared" ref="F172:Q177" si="50">F95+F60+F18+F165</f>
        <v>0</v>
      </c>
      <c r="G172" s="26">
        <f t="shared" si="50"/>
        <v>0</v>
      </c>
      <c r="H172" s="26">
        <f t="shared" si="50"/>
        <v>0</v>
      </c>
      <c r="I172" s="26">
        <f t="shared" si="50"/>
        <v>0</v>
      </c>
      <c r="J172" s="26">
        <f t="shared" si="50"/>
        <v>0</v>
      </c>
      <c r="K172" s="26">
        <f t="shared" si="50"/>
        <v>0</v>
      </c>
      <c r="L172" s="26">
        <f t="shared" si="50"/>
        <v>0</v>
      </c>
      <c r="M172" s="26">
        <f t="shared" si="50"/>
        <v>0</v>
      </c>
      <c r="N172" s="26">
        <f t="shared" si="50"/>
        <v>0</v>
      </c>
      <c r="O172" s="26">
        <f t="shared" si="50"/>
        <v>0</v>
      </c>
      <c r="P172" s="26">
        <f t="shared" si="50"/>
        <v>0</v>
      </c>
      <c r="Q172" s="26">
        <f t="shared" si="50"/>
        <v>0</v>
      </c>
    </row>
    <row r="173" spans="1:17" x14ac:dyDescent="0.25">
      <c r="A173" s="118"/>
      <c r="B173" s="118"/>
      <c r="C173" s="116"/>
      <c r="D173" s="6" t="s">
        <v>5</v>
      </c>
      <c r="E173" s="26">
        <f>F173+G173+H173+I173+J173+K173+L173+M173+N173+O173+P173+Q173</f>
        <v>103.1</v>
      </c>
      <c r="F173" s="26">
        <f t="shared" si="50"/>
        <v>0</v>
      </c>
      <c r="G173" s="26">
        <f t="shared" si="50"/>
        <v>0</v>
      </c>
      <c r="H173" s="26">
        <f t="shared" si="50"/>
        <v>36</v>
      </c>
      <c r="I173" s="26">
        <f t="shared" si="50"/>
        <v>0</v>
      </c>
      <c r="J173" s="26">
        <f t="shared" si="50"/>
        <v>36</v>
      </c>
      <c r="K173" s="26">
        <f t="shared" si="50"/>
        <v>0</v>
      </c>
      <c r="L173" s="26">
        <f t="shared" si="50"/>
        <v>0</v>
      </c>
      <c r="M173" s="26">
        <f t="shared" si="50"/>
        <v>31.1</v>
      </c>
      <c r="N173" s="26">
        <f t="shared" si="50"/>
        <v>0</v>
      </c>
      <c r="O173" s="26">
        <f t="shared" si="50"/>
        <v>0</v>
      </c>
      <c r="P173" s="26">
        <f t="shared" si="50"/>
        <v>0</v>
      </c>
      <c r="Q173" s="26">
        <f t="shared" si="50"/>
        <v>0</v>
      </c>
    </row>
    <row r="174" spans="1:17" x14ac:dyDescent="0.25">
      <c r="A174" s="118"/>
      <c r="B174" s="118"/>
      <c r="C174" s="116"/>
      <c r="D174" s="6" t="s">
        <v>6</v>
      </c>
      <c r="E174" s="26">
        <f>F174+G174+H174+I174+J174+K174+L174+M174+N174+O174+P174+Q174</f>
        <v>154762.981</v>
      </c>
      <c r="F174" s="26">
        <f t="shared" si="50"/>
        <v>0</v>
      </c>
      <c r="G174" s="26">
        <f t="shared" si="50"/>
        <v>4645</v>
      </c>
      <c r="H174" s="26">
        <f t="shared" si="50"/>
        <v>1822.8</v>
      </c>
      <c r="I174" s="26">
        <f t="shared" si="50"/>
        <v>2300</v>
      </c>
      <c r="J174" s="26">
        <f t="shared" si="50"/>
        <v>2050</v>
      </c>
      <c r="K174" s="26">
        <f t="shared" si="50"/>
        <v>911.4</v>
      </c>
      <c r="L174" s="26">
        <f t="shared" si="50"/>
        <v>27502.309999999998</v>
      </c>
      <c r="M174" s="26">
        <f t="shared" si="50"/>
        <v>27898.046999999999</v>
      </c>
      <c r="N174" s="26">
        <f t="shared" si="50"/>
        <v>27964.183999999997</v>
      </c>
      <c r="O174" s="26">
        <f t="shared" si="50"/>
        <v>27763.119999999999</v>
      </c>
      <c r="P174" s="26">
        <f t="shared" si="50"/>
        <v>31856.12</v>
      </c>
      <c r="Q174" s="26">
        <f t="shared" si="50"/>
        <v>50</v>
      </c>
    </row>
    <row r="175" spans="1:17" ht="57" x14ac:dyDescent="0.25">
      <c r="A175" s="118"/>
      <c r="B175" s="118"/>
      <c r="C175" s="116"/>
      <c r="D175" s="13" t="s">
        <v>27</v>
      </c>
      <c r="E175" s="26">
        <f t="shared" ref="E175:E176" si="51">F175+G175+H175+I175+J175+K175+L175+M175+N175+O175+P175+Q175</f>
        <v>0</v>
      </c>
      <c r="F175" s="26">
        <f t="shared" si="50"/>
        <v>0</v>
      </c>
      <c r="G175" s="26">
        <f t="shared" si="50"/>
        <v>0</v>
      </c>
      <c r="H175" s="26">
        <f t="shared" si="50"/>
        <v>0</v>
      </c>
      <c r="I175" s="26">
        <f t="shared" si="50"/>
        <v>0</v>
      </c>
      <c r="J175" s="26">
        <f t="shared" si="50"/>
        <v>0</v>
      </c>
      <c r="K175" s="26">
        <f t="shared" si="50"/>
        <v>0</v>
      </c>
      <c r="L175" s="26">
        <f t="shared" si="50"/>
        <v>0</v>
      </c>
      <c r="M175" s="26">
        <f t="shared" si="50"/>
        <v>0</v>
      </c>
      <c r="N175" s="26">
        <f t="shared" si="50"/>
        <v>0</v>
      </c>
      <c r="O175" s="26">
        <f t="shared" si="50"/>
        <v>0</v>
      </c>
      <c r="P175" s="26">
        <f t="shared" si="50"/>
        <v>0</v>
      </c>
      <c r="Q175" s="26">
        <f t="shared" si="50"/>
        <v>0</v>
      </c>
    </row>
    <row r="176" spans="1:17" ht="28.5" x14ac:dyDescent="0.25">
      <c r="A176" s="118"/>
      <c r="B176" s="118"/>
      <c r="C176" s="116"/>
      <c r="D176" s="13" t="s">
        <v>64</v>
      </c>
      <c r="E176" s="26">
        <f t="shared" si="51"/>
        <v>0</v>
      </c>
      <c r="F176" s="26">
        <f t="shared" si="50"/>
        <v>0</v>
      </c>
      <c r="G176" s="26">
        <f t="shared" si="50"/>
        <v>0</v>
      </c>
      <c r="H176" s="26">
        <f t="shared" si="50"/>
        <v>0</v>
      </c>
      <c r="I176" s="26">
        <f t="shared" si="50"/>
        <v>0</v>
      </c>
      <c r="J176" s="26">
        <f t="shared" si="50"/>
        <v>0</v>
      </c>
      <c r="K176" s="26">
        <f t="shared" si="50"/>
        <v>0</v>
      </c>
      <c r="L176" s="26">
        <f t="shared" si="50"/>
        <v>0</v>
      </c>
      <c r="M176" s="26">
        <f t="shared" si="50"/>
        <v>0</v>
      </c>
      <c r="N176" s="26">
        <f t="shared" si="50"/>
        <v>0</v>
      </c>
      <c r="O176" s="26">
        <f t="shared" si="50"/>
        <v>0</v>
      </c>
      <c r="P176" s="26">
        <f t="shared" si="50"/>
        <v>0</v>
      </c>
      <c r="Q176" s="26">
        <f t="shared" si="50"/>
        <v>0</v>
      </c>
    </row>
    <row r="177" spans="1:17" ht="42.75" x14ac:dyDescent="0.25">
      <c r="A177" s="118"/>
      <c r="B177" s="118"/>
      <c r="C177" s="117"/>
      <c r="D177" s="13" t="s">
        <v>65</v>
      </c>
      <c r="E177" s="26">
        <f>F177+G177+H177+I177+J177+K177+L177+M177+N177+O177+P177+Q177</f>
        <v>105469.76400000001</v>
      </c>
      <c r="F177" s="26">
        <f t="shared" si="50"/>
        <v>0</v>
      </c>
      <c r="G177" s="26">
        <f t="shared" si="50"/>
        <v>0</v>
      </c>
      <c r="H177" s="26">
        <f t="shared" si="50"/>
        <v>0</v>
      </c>
      <c r="I177" s="26">
        <f t="shared" si="50"/>
        <v>0</v>
      </c>
      <c r="J177" s="26">
        <f t="shared" si="50"/>
        <v>0</v>
      </c>
      <c r="K177" s="26">
        <f t="shared" si="50"/>
        <v>0</v>
      </c>
      <c r="L177" s="26">
        <f t="shared" si="50"/>
        <v>0</v>
      </c>
      <c r="M177" s="26">
        <f t="shared" si="50"/>
        <v>0</v>
      </c>
      <c r="N177" s="26">
        <f t="shared" si="50"/>
        <v>0</v>
      </c>
      <c r="O177" s="26">
        <f t="shared" si="50"/>
        <v>0</v>
      </c>
      <c r="P177" s="26">
        <f t="shared" si="50"/>
        <v>0</v>
      </c>
      <c r="Q177" s="26">
        <f t="shared" si="50"/>
        <v>105469.76400000001</v>
      </c>
    </row>
    <row r="178" spans="1:17" ht="28.5" customHeight="1" x14ac:dyDescent="0.25">
      <c r="A178" s="112" t="s">
        <v>66</v>
      </c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1:17" ht="16.5" customHeight="1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M179" s="17"/>
    </row>
    <row r="180" spans="1:17" ht="16.5" customHeight="1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7" ht="16.5" customHeight="1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7" ht="16.5" customHeight="1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7" ht="16.5" customHeight="1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7" ht="16.5" customHeight="1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</row>
    <row r="185" spans="1:17" ht="16.5" customHeight="1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</row>
    <row r="186" spans="1:17" ht="16.5" customHeight="1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</row>
    <row r="187" spans="1:17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</row>
    <row r="188" spans="1:17" ht="18" customHeight="1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</row>
    <row r="189" spans="1:17" ht="16.5" customHeight="1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</row>
    <row r="190" spans="1:17" ht="22.5" customHeight="1" x14ac:dyDescent="0.25"/>
    <row r="191" spans="1:17" ht="16.5" x14ac:dyDescent="0.25">
      <c r="B191" s="50"/>
      <c r="C191" s="4" t="s">
        <v>72</v>
      </c>
      <c r="D191" s="4"/>
      <c r="E191" s="74"/>
      <c r="F191" s="74"/>
      <c r="G191" s="74"/>
      <c r="H191" s="73" t="s">
        <v>73</v>
      </c>
      <c r="I191" s="73"/>
      <c r="J191" s="73"/>
    </row>
    <row r="192" spans="1:17" ht="16.5" x14ac:dyDescent="0.25">
      <c r="B192" s="50"/>
      <c r="C192" s="4"/>
      <c r="D192" s="4"/>
      <c r="E192" s="68"/>
      <c r="F192" s="68"/>
      <c r="G192" s="68"/>
    </row>
    <row r="193" spans="2:10" ht="16.5" x14ac:dyDescent="0.25">
      <c r="B193" s="50"/>
      <c r="C193" s="4" t="s">
        <v>74</v>
      </c>
      <c r="D193" s="4"/>
      <c r="E193" s="74"/>
      <c r="F193" s="74"/>
      <c r="G193" s="74"/>
      <c r="H193" s="73" t="s">
        <v>75</v>
      </c>
      <c r="I193" s="73"/>
      <c r="J193" s="73"/>
    </row>
    <row r="194" spans="2:10" ht="16.5" x14ac:dyDescent="0.25">
      <c r="B194" s="50"/>
      <c r="C194" s="4"/>
      <c r="D194" s="4"/>
      <c r="E194" s="47"/>
      <c r="F194" s="47"/>
      <c r="G194" s="47"/>
      <c r="H194" s="48"/>
      <c r="I194" s="48"/>
      <c r="J194" s="48"/>
    </row>
    <row r="195" spans="2:10" ht="16.5" x14ac:dyDescent="0.25">
      <c r="B195" s="50"/>
      <c r="C195" s="4" t="s">
        <v>95</v>
      </c>
      <c r="D195" s="4"/>
      <c r="E195" s="69" t="s">
        <v>76</v>
      </c>
      <c r="F195" s="70"/>
      <c r="G195" s="70"/>
      <c r="H195" s="48"/>
      <c r="I195" s="48" t="s">
        <v>96</v>
      </c>
      <c r="J195" s="48"/>
    </row>
    <row r="196" spans="2:10" ht="16.5" x14ac:dyDescent="0.25">
      <c r="B196" s="50"/>
      <c r="C196" s="4"/>
      <c r="D196" s="4"/>
      <c r="E196" s="47"/>
      <c r="F196" s="47"/>
      <c r="G196" s="47"/>
      <c r="H196" s="48"/>
      <c r="I196" s="48"/>
      <c r="J196" s="48"/>
    </row>
    <row r="197" spans="2:10" ht="16.5" x14ac:dyDescent="0.25">
      <c r="B197" s="50"/>
      <c r="C197" s="4"/>
      <c r="D197" s="4"/>
      <c r="E197" s="69"/>
      <c r="F197" s="70"/>
      <c r="G197" s="70"/>
      <c r="H197" s="48"/>
      <c r="I197" s="48"/>
      <c r="J197" s="48"/>
    </row>
    <row r="198" spans="2:10" x14ac:dyDescent="0.25">
      <c r="B198" s="50"/>
      <c r="E198" s="71"/>
      <c r="F198" s="71"/>
      <c r="G198" s="71"/>
    </row>
    <row r="199" spans="2:10" ht="16.5" x14ac:dyDescent="0.25">
      <c r="B199" s="50"/>
      <c r="C199" s="4" t="s">
        <v>77</v>
      </c>
      <c r="D199" s="4"/>
      <c r="E199" s="72"/>
      <c r="F199" s="72"/>
      <c r="G199" s="72"/>
      <c r="H199" s="73" t="s">
        <v>78</v>
      </c>
      <c r="I199" s="73"/>
      <c r="J199" s="73"/>
    </row>
    <row r="200" spans="2:10" ht="16.5" x14ac:dyDescent="0.25">
      <c r="B200" s="50"/>
      <c r="C200" s="46">
        <v>250239</v>
      </c>
      <c r="D200" s="4"/>
      <c r="E200" s="68"/>
      <c r="F200" s="68"/>
      <c r="G200" s="68"/>
    </row>
  </sheetData>
  <mergeCells count="99"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  <mergeCell ref="P13:Q13"/>
    <mergeCell ref="A14:A15"/>
    <mergeCell ref="B14:B15"/>
    <mergeCell ref="C14:C15"/>
    <mergeCell ref="D14:D15"/>
    <mergeCell ref="E14:E15"/>
    <mergeCell ref="F14:Q14"/>
    <mergeCell ref="A17:A23"/>
    <mergeCell ref="B17:B23"/>
    <mergeCell ref="C17:C23"/>
    <mergeCell ref="A24:A30"/>
    <mergeCell ref="B24:B30"/>
    <mergeCell ref="C24:C30"/>
    <mergeCell ref="A31:A37"/>
    <mergeCell ref="B31:B37"/>
    <mergeCell ref="C31:C37"/>
    <mergeCell ref="A38:A44"/>
    <mergeCell ref="B38:B44"/>
    <mergeCell ref="C38:C44"/>
    <mergeCell ref="A45:A51"/>
    <mergeCell ref="B45:B51"/>
    <mergeCell ref="C45:C51"/>
    <mergeCell ref="A52:A58"/>
    <mergeCell ref="B52:B58"/>
    <mergeCell ref="C52:C58"/>
    <mergeCell ref="A59:A65"/>
    <mergeCell ref="B59:B65"/>
    <mergeCell ref="C59:C65"/>
    <mergeCell ref="A66:A72"/>
    <mergeCell ref="B66:B72"/>
    <mergeCell ref="C66:C72"/>
    <mergeCell ref="A73:A79"/>
    <mergeCell ref="B73:B79"/>
    <mergeCell ref="C73:C79"/>
    <mergeCell ref="A80:A86"/>
    <mergeCell ref="B80:B86"/>
    <mergeCell ref="C80:C86"/>
    <mergeCell ref="A87:A93"/>
    <mergeCell ref="B87:B93"/>
    <mergeCell ref="C87:C93"/>
    <mergeCell ref="A94:A100"/>
    <mergeCell ref="B94:B100"/>
    <mergeCell ref="C94:C100"/>
    <mergeCell ref="A101:A107"/>
    <mergeCell ref="B101:B107"/>
    <mergeCell ref="C101:C107"/>
    <mergeCell ref="A108:A114"/>
    <mergeCell ref="B108:B114"/>
    <mergeCell ref="C108:C114"/>
    <mergeCell ref="A115:A121"/>
    <mergeCell ref="B115:B121"/>
    <mergeCell ref="C115:C121"/>
    <mergeCell ref="A122:A128"/>
    <mergeCell ref="B122:B128"/>
    <mergeCell ref="C122:C128"/>
    <mergeCell ref="A129:A135"/>
    <mergeCell ref="B129:B135"/>
    <mergeCell ref="C129:C135"/>
    <mergeCell ref="A136:A142"/>
    <mergeCell ref="B136:B142"/>
    <mergeCell ref="C136:C142"/>
    <mergeCell ref="A143:A149"/>
    <mergeCell ref="B143:B149"/>
    <mergeCell ref="C143:C149"/>
    <mergeCell ref="A150:A156"/>
    <mergeCell ref="B150:B156"/>
    <mergeCell ref="C150:C156"/>
    <mergeCell ref="E192:G192"/>
    <mergeCell ref="A157:A163"/>
    <mergeCell ref="B157:B163"/>
    <mergeCell ref="C157:C163"/>
    <mergeCell ref="A164:A170"/>
    <mergeCell ref="B164:B170"/>
    <mergeCell ref="C164:C170"/>
    <mergeCell ref="A171:B177"/>
    <mergeCell ref="C171:C177"/>
    <mergeCell ref="A178:J189"/>
    <mergeCell ref="E191:G191"/>
    <mergeCell ref="H191:J191"/>
    <mergeCell ref="E200:G200"/>
    <mergeCell ref="E193:G193"/>
    <mergeCell ref="H193:J193"/>
    <mergeCell ref="E195:G195"/>
    <mergeCell ref="E197:G197"/>
    <mergeCell ref="E198:G198"/>
    <mergeCell ref="E199:G199"/>
    <mergeCell ref="H199:J199"/>
  </mergeCells>
  <pageMargins left="0.11811023622047245" right="0" top="0.39370078740157483" bottom="0" header="0" footer="0"/>
  <pageSetup paperSize="9" scale="41" fitToHeight="0" orientation="landscape" r:id="rId1"/>
  <rowBreaks count="5" manualBreakCount="5">
    <brk id="44" max="16383" man="1"/>
    <brk id="72" max="16383" man="1"/>
    <brk id="114" max="16" man="1"/>
    <brk id="149" max="16" man="1"/>
    <brk id="170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view="pageBreakPreview" zoomScale="70" zoomScaleNormal="70" zoomScaleSheetLayoutView="70" workbookViewId="0">
      <pane xSplit="10" ySplit="15" topLeftCell="K16" activePane="bottomRight" state="frozen"/>
      <selection pane="topRight" activeCell="K1" sqref="K1"/>
      <selection pane="bottomLeft" activeCell="A16" sqref="A16"/>
      <selection pane="bottomRight" activeCell="M77" sqref="M77"/>
    </sheetView>
  </sheetViews>
  <sheetFormatPr defaultRowHeight="15" x14ac:dyDescent="0.25"/>
  <cols>
    <col min="1" max="1" width="8" style="58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8.710937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01" t="s">
        <v>26</v>
      </c>
      <c r="N1" s="101"/>
      <c r="O1" s="101"/>
      <c r="P1" s="101"/>
      <c r="Q1" s="101"/>
    </row>
    <row r="2" spans="1:17" ht="16.5" x14ac:dyDescent="0.25">
      <c r="G2" s="4"/>
      <c r="M2" s="92" t="s">
        <v>51</v>
      </c>
      <c r="N2" s="92"/>
      <c r="O2" s="92"/>
      <c r="P2" s="92"/>
      <c r="Q2" s="92"/>
    </row>
    <row r="3" spans="1:17" ht="16.5" x14ac:dyDescent="0.25">
      <c r="G3" s="4"/>
      <c r="M3" s="91" t="s">
        <v>35</v>
      </c>
      <c r="N3" s="91"/>
      <c r="O3" s="91"/>
      <c r="P3" s="91"/>
      <c r="Q3" s="91"/>
    </row>
    <row r="4" spans="1:17" ht="16.5" x14ac:dyDescent="0.25">
      <c r="G4" s="4"/>
      <c r="M4" s="90"/>
      <c r="N4" s="90"/>
      <c r="O4" s="90"/>
      <c r="P4" s="90"/>
      <c r="Q4" s="90"/>
    </row>
    <row r="5" spans="1:17" ht="16.5" x14ac:dyDescent="0.25">
      <c r="G5" s="4"/>
      <c r="M5" s="91" t="s">
        <v>36</v>
      </c>
      <c r="N5" s="91"/>
      <c r="O5" s="91"/>
      <c r="P5" s="91"/>
      <c r="Q5" s="91"/>
    </row>
    <row r="6" spans="1:17" ht="16.5" x14ac:dyDescent="0.25">
      <c r="G6" s="4"/>
      <c r="M6" s="90"/>
      <c r="N6" s="90"/>
      <c r="O6" s="90"/>
      <c r="P6" s="90"/>
      <c r="Q6" s="90"/>
    </row>
    <row r="7" spans="1:17" ht="16.5" x14ac:dyDescent="0.25">
      <c r="G7" s="4"/>
      <c r="M7" s="91" t="s">
        <v>36</v>
      </c>
      <c r="N7" s="91"/>
      <c r="O7" s="91"/>
      <c r="P7" s="91"/>
      <c r="Q7" s="91"/>
    </row>
    <row r="8" spans="1:17" ht="16.5" x14ac:dyDescent="0.25">
      <c r="G8" s="4"/>
      <c r="M8" s="92"/>
      <c r="N8" s="92"/>
      <c r="O8" s="92"/>
      <c r="P8" s="92"/>
      <c r="Q8" s="92"/>
    </row>
    <row r="9" spans="1:17" ht="17.25" customHeight="1" x14ac:dyDescent="0.25">
      <c r="G9" s="4"/>
      <c r="M9" s="93" t="s">
        <v>99</v>
      </c>
      <c r="N9" s="93"/>
      <c r="O9" s="93"/>
      <c r="P9" s="93"/>
      <c r="Q9" s="93"/>
    </row>
    <row r="10" spans="1:17" ht="21" customHeight="1" x14ac:dyDescent="0.25">
      <c r="A10" s="75" t="s">
        <v>23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42" customHeight="1" x14ac:dyDescent="0.25">
      <c r="A11" s="82" t="s">
        <v>80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23.25" customHeight="1" x14ac:dyDescent="0.25">
      <c r="A12" s="83" t="s">
        <v>97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 hidden="1" x14ac:dyDescent="0.25">
      <c r="P13" s="89" t="s">
        <v>24</v>
      </c>
      <c r="Q13" s="89"/>
    </row>
    <row r="14" spans="1:17" ht="69" customHeight="1" x14ac:dyDescent="0.25">
      <c r="A14" s="84" t="s">
        <v>0</v>
      </c>
      <c r="B14" s="88" t="s">
        <v>58</v>
      </c>
      <c r="C14" s="85" t="s">
        <v>59</v>
      </c>
      <c r="D14" s="84" t="s">
        <v>19</v>
      </c>
      <c r="E14" s="84" t="s">
        <v>21</v>
      </c>
      <c r="F14" s="84" t="s">
        <v>25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7" ht="68.25" customHeight="1" x14ac:dyDescent="0.25">
      <c r="A15" s="84"/>
      <c r="B15" s="88"/>
      <c r="C15" s="86"/>
      <c r="D15" s="84"/>
      <c r="E15" s="84"/>
      <c r="F15" s="54" t="s">
        <v>7</v>
      </c>
      <c r="G15" s="54" t="s">
        <v>8</v>
      </c>
      <c r="H15" s="54" t="s">
        <v>9</v>
      </c>
      <c r="I15" s="54" t="s">
        <v>10</v>
      </c>
      <c r="J15" s="54" t="s">
        <v>11</v>
      </c>
      <c r="K15" s="54" t="s">
        <v>12</v>
      </c>
      <c r="L15" s="54" t="s">
        <v>13</v>
      </c>
      <c r="M15" s="54" t="s">
        <v>14</v>
      </c>
      <c r="N15" s="54" t="s">
        <v>15</v>
      </c>
      <c r="O15" s="54" t="s">
        <v>16</v>
      </c>
      <c r="P15" s="54" t="s">
        <v>17</v>
      </c>
      <c r="Q15" s="55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79" t="s">
        <v>1</v>
      </c>
      <c r="B17" s="76" t="s">
        <v>79</v>
      </c>
      <c r="C17" s="79"/>
      <c r="D17" s="6" t="s">
        <v>20</v>
      </c>
      <c r="E17" s="27">
        <f>E18+E19+E20+E21+E22+E23</f>
        <v>1413.171</v>
      </c>
      <c r="F17" s="26">
        <f>F18+F19+F20+F21+F22+F23</f>
        <v>0</v>
      </c>
      <c r="G17" s="26">
        <f t="shared" ref="G17:Q17" si="0">G18+G19+G20+G21+G22+G23</f>
        <v>0</v>
      </c>
      <c r="H17" s="26">
        <f t="shared" si="0"/>
        <v>272.8</v>
      </c>
      <c r="I17" s="26">
        <f t="shared" si="0"/>
        <v>250</v>
      </c>
      <c r="J17" s="26">
        <f t="shared" si="0"/>
        <v>0</v>
      </c>
      <c r="K17" s="26">
        <f t="shared" si="0"/>
        <v>0</v>
      </c>
      <c r="L17" s="26">
        <f t="shared" si="0"/>
        <v>239.19</v>
      </c>
      <c r="M17" s="26">
        <f t="shared" si="0"/>
        <v>134.92699999999999</v>
      </c>
      <c r="N17" s="26">
        <f t="shared" si="0"/>
        <v>177.06399999999999</v>
      </c>
      <c r="O17" s="26">
        <f t="shared" si="0"/>
        <v>0</v>
      </c>
      <c r="P17" s="26">
        <f t="shared" si="0"/>
        <v>100</v>
      </c>
      <c r="Q17" s="28">
        <f t="shared" si="0"/>
        <v>239.19</v>
      </c>
    </row>
    <row r="18" spans="1:17" x14ac:dyDescent="0.25">
      <c r="A18" s="80"/>
      <c r="B18" s="77"/>
      <c r="C18" s="80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80"/>
      <c r="B19" s="77"/>
      <c r="C19" s="80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80"/>
      <c r="B20" s="77"/>
      <c r="C20" s="80"/>
      <c r="D20" s="56" t="s">
        <v>6</v>
      </c>
      <c r="E20" s="27">
        <f t="shared" si="2"/>
        <v>1173.981</v>
      </c>
      <c r="F20" s="20">
        <f t="shared" si="3"/>
        <v>0</v>
      </c>
      <c r="G20" s="20"/>
      <c r="H20" s="20">
        <f t="shared" si="3"/>
        <v>272.8</v>
      </c>
      <c r="I20" s="20">
        <f t="shared" si="3"/>
        <v>250</v>
      </c>
      <c r="J20" s="20">
        <f t="shared" si="3"/>
        <v>0</v>
      </c>
      <c r="K20" s="20">
        <f t="shared" si="3"/>
        <v>0</v>
      </c>
      <c r="L20" s="20">
        <f t="shared" si="3"/>
        <v>239.19</v>
      </c>
      <c r="M20" s="20">
        <f t="shared" si="3"/>
        <v>134.92699999999999</v>
      </c>
      <c r="N20" s="20">
        <f t="shared" si="3"/>
        <v>177.06399999999999</v>
      </c>
      <c r="O20" s="20">
        <f t="shared" si="3"/>
        <v>0</v>
      </c>
      <c r="P20" s="20">
        <f t="shared" si="3"/>
        <v>100</v>
      </c>
      <c r="Q20" s="20">
        <f t="shared" si="3"/>
        <v>0</v>
      </c>
    </row>
    <row r="21" spans="1:17" ht="60" x14ac:dyDescent="0.25">
      <c r="A21" s="80"/>
      <c r="B21" s="77"/>
      <c r="C21" s="80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80"/>
      <c r="B22" s="77"/>
      <c r="C22" s="80"/>
      <c r="D22" s="12" t="s">
        <v>64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81"/>
      <c r="B23" s="78"/>
      <c r="C23" s="81"/>
      <c r="D23" s="12" t="s">
        <v>65</v>
      </c>
      <c r="E23" s="27">
        <f>F23+G23+H23+I23+J23+K23+L23+M23+N23+O23+P23+Q23</f>
        <v>239.19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239.19</v>
      </c>
    </row>
    <row r="24" spans="1:17" x14ac:dyDescent="0.25">
      <c r="A24" s="84" t="s">
        <v>2</v>
      </c>
      <c r="B24" s="96" t="s">
        <v>28</v>
      </c>
      <c r="C24" s="79" t="s">
        <v>70</v>
      </c>
      <c r="D24" s="57" t="s">
        <v>20</v>
      </c>
      <c r="E24" s="27">
        <f>E25+E26+E27+E28+E29+E30</f>
        <v>655.44399999999996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0</v>
      </c>
      <c r="L24" s="26">
        <f t="shared" si="4"/>
        <v>239.19</v>
      </c>
      <c r="M24" s="26">
        <f t="shared" si="4"/>
        <v>0</v>
      </c>
      <c r="N24" s="26">
        <f t="shared" si="4"/>
        <v>177.06399999999999</v>
      </c>
      <c r="O24" s="26">
        <f t="shared" si="4"/>
        <v>0</v>
      </c>
      <c r="P24" s="26">
        <f t="shared" si="4"/>
        <v>0</v>
      </c>
      <c r="Q24" s="28">
        <f t="shared" si="4"/>
        <v>239.19</v>
      </c>
    </row>
    <row r="25" spans="1:17" x14ac:dyDescent="0.25">
      <c r="A25" s="84"/>
      <c r="B25" s="97"/>
      <c r="C25" s="80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84"/>
      <c r="B26" s="97"/>
      <c r="C26" s="80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84"/>
      <c r="B27" s="97"/>
      <c r="C27" s="80"/>
      <c r="D27" s="7" t="s">
        <v>6</v>
      </c>
      <c r="E27" s="29">
        <f t="shared" si="5"/>
        <v>416.25400000000002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0</v>
      </c>
      <c r="L27" s="20">
        <v>239.19</v>
      </c>
      <c r="M27" s="30">
        <v>0</v>
      </c>
      <c r="N27" s="20">
        <v>177.06399999999999</v>
      </c>
      <c r="O27" s="20">
        <v>0</v>
      </c>
      <c r="P27" s="20">
        <v>0</v>
      </c>
      <c r="Q27" s="30">
        <v>0</v>
      </c>
    </row>
    <row r="28" spans="1:17" ht="60" x14ac:dyDescent="0.25">
      <c r="A28" s="84"/>
      <c r="B28" s="97"/>
      <c r="C28" s="80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84"/>
      <c r="B29" s="97"/>
      <c r="C29" s="80"/>
      <c r="D29" s="12" t="s">
        <v>64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84"/>
      <c r="B30" s="98"/>
      <c r="C30" s="81"/>
      <c r="D30" s="12" t="s">
        <v>65</v>
      </c>
      <c r="E30" s="29">
        <f t="shared" si="5"/>
        <v>239.19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239.19</v>
      </c>
    </row>
    <row r="31" spans="1:17" ht="27" customHeight="1" x14ac:dyDescent="0.25">
      <c r="A31" s="79" t="s">
        <v>54</v>
      </c>
      <c r="B31" s="79" t="s">
        <v>60</v>
      </c>
      <c r="C31" s="79" t="s">
        <v>55</v>
      </c>
      <c r="D31" s="57" t="s">
        <v>20</v>
      </c>
      <c r="E31" s="27">
        <f>E32+E33+E34+E35+E36+E37</f>
        <v>134.92699999999999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  <c r="M31" s="26">
        <f t="shared" si="6"/>
        <v>134.92699999999999</v>
      </c>
      <c r="N31" s="26">
        <f t="shared" si="6"/>
        <v>0</v>
      </c>
      <c r="O31" s="26">
        <f t="shared" si="6"/>
        <v>0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80"/>
      <c r="B32" s="80"/>
      <c r="C32" s="80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80"/>
      <c r="B33" s="80"/>
      <c r="C33" s="80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80"/>
      <c r="B34" s="80"/>
      <c r="C34" s="80"/>
      <c r="D34" s="7" t="s">
        <v>6</v>
      </c>
      <c r="E34" s="29">
        <f t="shared" si="7"/>
        <v>134.92699999999999</v>
      </c>
      <c r="F34" s="20">
        <v>0</v>
      </c>
      <c r="G34" s="20">
        <v>0</v>
      </c>
      <c r="H34" s="30">
        <v>0</v>
      </c>
      <c r="I34" s="20">
        <v>0</v>
      </c>
      <c r="J34" s="20"/>
      <c r="K34" s="30"/>
      <c r="L34" s="20"/>
      <c r="M34" s="30">
        <f>126.37+8.557</f>
        <v>134.92699999999999</v>
      </c>
      <c r="N34" s="20"/>
      <c r="O34" s="20"/>
      <c r="P34" s="20">
        <v>0</v>
      </c>
      <c r="Q34" s="30">
        <v>0</v>
      </c>
    </row>
    <row r="35" spans="1:17" ht="65.25" customHeight="1" x14ac:dyDescent="0.25">
      <c r="A35" s="80"/>
      <c r="B35" s="80"/>
      <c r="C35" s="80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80"/>
      <c r="B36" s="80"/>
      <c r="C36" s="80"/>
      <c r="D36" s="12" t="s">
        <v>64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81"/>
      <c r="B37" s="81"/>
      <c r="C37" s="81"/>
      <c r="D37" s="12" t="s">
        <v>65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79" t="s">
        <v>42</v>
      </c>
      <c r="B38" s="79" t="s">
        <v>56</v>
      </c>
      <c r="C38" s="79" t="s">
        <v>55</v>
      </c>
      <c r="D38" s="57" t="s">
        <v>20</v>
      </c>
      <c r="E38" s="27">
        <f>E39+E40+E41+E42+E43+E44</f>
        <v>22.8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22.8</v>
      </c>
      <c r="I38" s="26">
        <f t="shared" si="8"/>
        <v>0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80"/>
      <c r="B39" s="80"/>
      <c r="C39" s="80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80"/>
      <c r="B40" s="80"/>
      <c r="C40" s="80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80"/>
      <c r="B41" s="80"/>
      <c r="C41" s="80"/>
      <c r="D41" s="7" t="s">
        <v>6</v>
      </c>
      <c r="E41" s="29">
        <f t="shared" si="9"/>
        <v>22.8</v>
      </c>
      <c r="F41" s="20">
        <v>0</v>
      </c>
      <c r="G41" s="20">
        <v>0</v>
      </c>
      <c r="H41" s="30">
        <f>15.6+7.2</f>
        <v>22.8</v>
      </c>
      <c r="I41" s="20"/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80"/>
      <c r="B42" s="80"/>
      <c r="C42" s="80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80"/>
      <c r="B43" s="80"/>
      <c r="C43" s="80"/>
      <c r="D43" s="12" t="s">
        <v>64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81"/>
      <c r="B44" s="81"/>
      <c r="C44" s="81"/>
      <c r="D44" s="12" t="s">
        <v>65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84" t="s">
        <v>48</v>
      </c>
      <c r="B45" s="96" t="s">
        <v>29</v>
      </c>
      <c r="C45" s="79" t="s">
        <v>37</v>
      </c>
      <c r="D45" s="6" t="s">
        <v>20</v>
      </c>
      <c r="E45" s="31">
        <f>E46+E47+E48+E49+E50+E51</f>
        <v>500</v>
      </c>
      <c r="F45" s="31">
        <f t="shared" ref="F45:Q45" si="10">F46+F47+F48+F49+F50+F51</f>
        <v>0</v>
      </c>
      <c r="G45" s="31">
        <f t="shared" si="10"/>
        <v>0</v>
      </c>
      <c r="H45" s="31">
        <f t="shared" si="10"/>
        <v>250</v>
      </c>
      <c r="I45" s="31">
        <f t="shared" si="10"/>
        <v>250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2">
        <f t="shared" si="10"/>
        <v>0</v>
      </c>
    </row>
    <row r="46" spans="1:17" x14ac:dyDescent="0.25">
      <c r="A46" s="84"/>
      <c r="B46" s="97"/>
      <c r="C46" s="80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84"/>
      <c r="B47" s="97"/>
      <c r="C47" s="80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84"/>
      <c r="B48" s="97"/>
      <c r="C48" s="80"/>
      <c r="D48" s="7" t="s">
        <v>6</v>
      </c>
      <c r="E48" s="29">
        <f t="shared" si="11"/>
        <v>500</v>
      </c>
      <c r="F48" s="30">
        <v>0</v>
      </c>
      <c r="G48" s="30"/>
      <c r="H48" s="33">
        <v>250</v>
      </c>
      <c r="I48" s="33">
        <v>250</v>
      </c>
      <c r="J48" s="33"/>
      <c r="K48" s="33"/>
      <c r="L48" s="30"/>
      <c r="M48" s="30"/>
      <c r="N48" s="30"/>
      <c r="O48" s="30"/>
      <c r="P48" s="30">
        <v>0</v>
      </c>
      <c r="Q48" s="30">
        <v>0</v>
      </c>
    </row>
    <row r="49" spans="1:17" ht="60" x14ac:dyDescent="0.25">
      <c r="A49" s="84"/>
      <c r="B49" s="97"/>
      <c r="C49" s="80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84"/>
      <c r="B50" s="97"/>
      <c r="C50" s="80"/>
      <c r="D50" s="12" t="s">
        <v>64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84"/>
      <c r="B51" s="98"/>
      <c r="C51" s="81"/>
      <c r="D51" s="12" t="s">
        <v>65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79" t="s">
        <v>52</v>
      </c>
      <c r="B52" s="96" t="s">
        <v>43</v>
      </c>
      <c r="C52" s="79" t="s">
        <v>37</v>
      </c>
      <c r="D52" s="6" t="s">
        <v>20</v>
      </c>
      <c r="E52" s="29">
        <f>E53+E54+E55+E56+E57+E58</f>
        <v>100</v>
      </c>
      <c r="F52" s="29">
        <f t="shared" ref="F52:Q52" si="12">F53+F54+F55+F56+F57+F58</f>
        <v>0</v>
      </c>
      <c r="G52" s="29">
        <f t="shared" si="12"/>
        <v>0</v>
      </c>
      <c r="H52" s="29">
        <f t="shared" si="12"/>
        <v>0</v>
      </c>
      <c r="I52" s="29">
        <f t="shared" si="12"/>
        <v>0</v>
      </c>
      <c r="J52" s="29">
        <f t="shared" si="12"/>
        <v>0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0</v>
      </c>
      <c r="O52" s="29">
        <f t="shared" si="12"/>
        <v>0</v>
      </c>
      <c r="P52" s="29">
        <f t="shared" si="12"/>
        <v>100</v>
      </c>
      <c r="Q52" s="35">
        <f t="shared" si="12"/>
        <v>0</v>
      </c>
    </row>
    <row r="53" spans="1:17" x14ac:dyDescent="0.25">
      <c r="A53" s="94"/>
      <c r="B53" s="99"/>
      <c r="C53" s="80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94"/>
      <c r="B54" s="99"/>
      <c r="C54" s="80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94"/>
      <c r="B55" s="99"/>
      <c r="C55" s="80"/>
      <c r="D55" s="7" t="s">
        <v>6</v>
      </c>
      <c r="E55" s="29">
        <f t="shared" si="13"/>
        <v>100</v>
      </c>
      <c r="F55" s="20">
        <v>0</v>
      </c>
      <c r="G55" s="20">
        <v>0</v>
      </c>
      <c r="H55" s="20">
        <v>0</v>
      </c>
      <c r="I55" s="34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100</v>
      </c>
      <c r="Q55" s="30">
        <v>0</v>
      </c>
    </row>
    <row r="56" spans="1:17" ht="60" x14ac:dyDescent="0.25">
      <c r="A56" s="94"/>
      <c r="B56" s="99"/>
      <c r="C56" s="80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94"/>
      <c r="B57" s="99"/>
      <c r="C57" s="80"/>
      <c r="D57" s="12" t="s">
        <v>64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95"/>
      <c r="B58" s="100"/>
      <c r="C58" s="81"/>
      <c r="D58" s="12" t="s">
        <v>65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84" t="s">
        <v>3</v>
      </c>
      <c r="B59" s="76" t="s">
        <v>67</v>
      </c>
      <c r="C59" s="79"/>
      <c r="D59" s="6" t="s">
        <v>20</v>
      </c>
      <c r="E59" s="31">
        <f>E60+E61+E62+E63+E64+E65</f>
        <v>142761.70000000001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100</v>
      </c>
      <c r="J59" s="31">
        <f t="shared" si="14"/>
        <v>36</v>
      </c>
      <c r="K59" s="31">
        <f t="shared" si="14"/>
        <v>500</v>
      </c>
      <c r="L59" s="31">
        <f t="shared" si="14"/>
        <v>27213.119999999999</v>
      </c>
      <c r="M59" s="31">
        <f t="shared" si="14"/>
        <v>27744.219999999998</v>
      </c>
      <c r="N59" s="31">
        <f t="shared" si="14"/>
        <v>27713.119999999999</v>
      </c>
      <c r="O59" s="31">
        <f t="shared" si="14"/>
        <v>27713.119999999999</v>
      </c>
      <c r="P59" s="31">
        <f>P60+P61+P62+P63+P64+P65</f>
        <v>31706.12</v>
      </c>
      <c r="Q59" s="32">
        <f>Q60+Q61+Q62+Q63+Q64+Q65</f>
        <v>0</v>
      </c>
    </row>
    <row r="60" spans="1:17" x14ac:dyDescent="0.25">
      <c r="A60" s="84"/>
      <c r="B60" s="77"/>
      <c r="C60" s="80"/>
      <c r="D60" s="7" t="s">
        <v>4</v>
      </c>
      <c r="E60" s="29">
        <f t="shared" ref="E60:E65" si="15">F60+G60+H60+I60+J60+K60+L60+M60+N60+O60+P60+Q60</f>
        <v>0</v>
      </c>
      <c r="F60" s="20">
        <f>F67+F74+F81+F88</f>
        <v>0</v>
      </c>
      <c r="G60" s="20">
        <f t="shared" ref="G60:Q60" si="16">G67+G74+G81+G88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84"/>
      <c r="B61" s="77"/>
      <c r="C61" s="80"/>
      <c r="D61" s="7" t="s">
        <v>5</v>
      </c>
      <c r="E61" s="29">
        <f>F61+G61+H61+I61+J61+K61+L61+M61+N61+O61+P61+Q61</f>
        <v>103.1</v>
      </c>
      <c r="F61" s="20">
        <f t="shared" ref="F61:Q65" si="17">F68+F75+F82+F89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31.1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84"/>
      <c r="B62" s="77"/>
      <c r="C62" s="80"/>
      <c r="D62" s="7" t="s">
        <v>6</v>
      </c>
      <c r="E62" s="29">
        <f t="shared" si="15"/>
        <v>142658.6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100</v>
      </c>
      <c r="J62" s="20">
        <f t="shared" si="17"/>
        <v>0</v>
      </c>
      <c r="K62" s="20">
        <f t="shared" si="17"/>
        <v>500</v>
      </c>
      <c r="L62" s="20">
        <f t="shared" si="17"/>
        <v>27213.119999999999</v>
      </c>
      <c r="M62" s="20">
        <f t="shared" si="17"/>
        <v>27713.119999999999</v>
      </c>
      <c r="N62" s="20">
        <f t="shared" si="17"/>
        <v>27713.119999999999</v>
      </c>
      <c r="O62" s="20">
        <f t="shared" si="17"/>
        <v>27713.119999999999</v>
      </c>
      <c r="P62" s="20">
        <f t="shared" si="17"/>
        <v>31706.12</v>
      </c>
      <c r="Q62" s="20">
        <f t="shared" si="17"/>
        <v>0</v>
      </c>
    </row>
    <row r="63" spans="1:17" ht="60" x14ac:dyDescent="0.25">
      <c r="A63" s="84"/>
      <c r="B63" s="77"/>
      <c r="C63" s="80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84"/>
      <c r="B64" s="77"/>
      <c r="C64" s="80"/>
      <c r="D64" s="12" t="s">
        <v>64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84"/>
      <c r="B65" s="78"/>
      <c r="C65" s="81"/>
      <c r="D65" s="12" t="s">
        <v>65</v>
      </c>
      <c r="E65" s="29">
        <f t="shared" si="15"/>
        <v>0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0</v>
      </c>
    </row>
    <row r="66" spans="1:18" ht="15" customHeight="1" x14ac:dyDescent="0.25">
      <c r="A66" s="103" t="s">
        <v>39</v>
      </c>
      <c r="B66" s="85" t="s">
        <v>44</v>
      </c>
      <c r="C66" s="79" t="s">
        <v>49</v>
      </c>
      <c r="D66" s="6" t="s">
        <v>20</v>
      </c>
      <c r="E66" s="31">
        <f>F66+G66+H66+I66+J66+K66+L66+M66+N66+O66+P66+Q66</f>
        <v>103.1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31.1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04"/>
      <c r="B67" s="102"/>
      <c r="C67" s="80"/>
      <c r="D67" s="7" t="s">
        <v>4</v>
      </c>
      <c r="E67" s="31">
        <f t="shared" ref="E67:E79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04"/>
      <c r="B68" s="102"/>
      <c r="C68" s="80"/>
      <c r="D68" s="7" t="s">
        <v>5</v>
      </c>
      <c r="E68" s="25">
        <f t="shared" si="19"/>
        <v>103.1</v>
      </c>
      <c r="F68" s="25"/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31.1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04"/>
      <c r="B69" s="102"/>
      <c r="C69" s="80"/>
      <c r="D69" s="7" t="s">
        <v>6</v>
      </c>
      <c r="E69" s="31">
        <f t="shared" si="19"/>
        <v>0</v>
      </c>
      <c r="F69" s="38">
        <v>0</v>
      </c>
      <c r="G69" s="38">
        <v>0</v>
      </c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5"/>
    </row>
    <row r="70" spans="1:18" ht="60" x14ac:dyDescent="0.25">
      <c r="A70" s="104"/>
      <c r="B70" s="102"/>
      <c r="C70" s="80"/>
      <c r="D70" s="12" t="s">
        <v>27</v>
      </c>
      <c r="E70" s="31">
        <f t="shared" si="19"/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30"/>
    </row>
    <row r="71" spans="1:18" ht="30" x14ac:dyDescent="0.25">
      <c r="A71" s="104"/>
      <c r="B71" s="102"/>
      <c r="C71" s="80"/>
      <c r="D71" s="12" t="s">
        <v>64</v>
      </c>
      <c r="E71" s="31">
        <f t="shared" si="19"/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  <c r="Q71" s="30"/>
    </row>
    <row r="72" spans="1:18" ht="30" x14ac:dyDescent="0.25">
      <c r="A72" s="105"/>
      <c r="B72" s="86"/>
      <c r="C72" s="81"/>
      <c r="D72" s="12" t="s">
        <v>65</v>
      </c>
      <c r="E72" s="31">
        <f t="shared" si="19"/>
        <v>0</v>
      </c>
      <c r="F72" s="31">
        <v>0</v>
      </c>
      <c r="G72" s="31">
        <v>0</v>
      </c>
      <c r="H72" s="31"/>
      <c r="I72" s="31"/>
      <c r="J72" s="31"/>
      <c r="K72" s="31"/>
      <c r="L72" s="31"/>
      <c r="M72" s="31"/>
      <c r="N72" s="31"/>
      <c r="O72" s="31"/>
      <c r="P72" s="31"/>
      <c r="Q72" s="30"/>
    </row>
    <row r="73" spans="1:18" ht="15" customHeight="1" x14ac:dyDescent="0.25">
      <c r="A73" s="88" t="s">
        <v>40</v>
      </c>
      <c r="B73" s="106" t="s">
        <v>33</v>
      </c>
      <c r="C73" s="85" t="s">
        <v>94</v>
      </c>
      <c r="D73" s="22" t="s">
        <v>20</v>
      </c>
      <c r="E73" s="32">
        <f t="shared" si="19"/>
        <v>2100</v>
      </c>
      <c r="F73" s="28">
        <f t="shared" ref="F73:Q73" si="20">F74+F75+F76+F79</f>
        <v>0</v>
      </c>
      <c r="G73" s="28">
        <f t="shared" si="20"/>
        <v>0</v>
      </c>
      <c r="H73" s="28">
        <f t="shared" si="20"/>
        <v>0</v>
      </c>
      <c r="I73" s="28">
        <f t="shared" si="20"/>
        <v>100</v>
      </c>
      <c r="J73" s="28">
        <f t="shared" si="20"/>
        <v>0</v>
      </c>
      <c r="K73" s="28">
        <f t="shared" si="20"/>
        <v>500</v>
      </c>
      <c r="L73" s="28">
        <f t="shared" si="20"/>
        <v>0</v>
      </c>
      <c r="M73" s="28">
        <f t="shared" si="20"/>
        <v>500</v>
      </c>
      <c r="N73" s="28">
        <f t="shared" si="20"/>
        <v>500</v>
      </c>
      <c r="O73" s="28">
        <f t="shared" si="20"/>
        <v>500</v>
      </c>
      <c r="P73" s="28">
        <f t="shared" si="20"/>
        <v>0</v>
      </c>
      <c r="Q73" s="28">
        <f t="shared" si="20"/>
        <v>0</v>
      </c>
    </row>
    <row r="74" spans="1:18" x14ac:dyDescent="0.25">
      <c r="A74" s="88"/>
      <c r="B74" s="107"/>
      <c r="C74" s="102"/>
      <c r="D74" s="23" t="s">
        <v>4</v>
      </c>
      <c r="E74" s="32">
        <f t="shared" si="19"/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</row>
    <row r="75" spans="1:18" x14ac:dyDescent="0.25">
      <c r="A75" s="88"/>
      <c r="B75" s="107"/>
      <c r="C75" s="102"/>
      <c r="D75" s="23" t="s">
        <v>5</v>
      </c>
      <c r="E75" s="32">
        <f t="shared" si="19"/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</row>
    <row r="76" spans="1:18" x14ac:dyDescent="0.25">
      <c r="A76" s="88"/>
      <c r="B76" s="107"/>
      <c r="C76" s="102"/>
      <c r="D76" s="23" t="s">
        <v>6</v>
      </c>
      <c r="E76" s="32">
        <f t="shared" si="19"/>
        <v>2100</v>
      </c>
      <c r="F76" s="30">
        <v>0</v>
      </c>
      <c r="G76" s="30">
        <v>0</v>
      </c>
      <c r="H76" s="30">
        <v>0</v>
      </c>
      <c r="I76" s="30">
        <v>100</v>
      </c>
      <c r="J76" s="30">
        <v>0</v>
      </c>
      <c r="K76" s="30">
        <v>500</v>
      </c>
      <c r="L76" s="30">
        <v>0</v>
      </c>
      <c r="M76" s="30">
        <v>500</v>
      </c>
      <c r="N76" s="30">
        <v>500</v>
      </c>
      <c r="O76" s="30">
        <v>500</v>
      </c>
      <c r="P76" s="30">
        <v>0</v>
      </c>
      <c r="Q76" s="30">
        <v>0</v>
      </c>
    </row>
    <row r="77" spans="1:18" ht="60" x14ac:dyDescent="0.25">
      <c r="A77" s="88"/>
      <c r="B77" s="107"/>
      <c r="C77" s="102"/>
      <c r="D77" s="24" t="s">
        <v>27</v>
      </c>
      <c r="E77" s="32">
        <f t="shared" si="19"/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</row>
    <row r="78" spans="1:18" ht="30" x14ac:dyDescent="0.25">
      <c r="A78" s="88"/>
      <c r="B78" s="107"/>
      <c r="C78" s="102"/>
      <c r="D78" s="24" t="s">
        <v>64</v>
      </c>
      <c r="E78" s="32">
        <f t="shared" si="19"/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</row>
    <row r="79" spans="1:18" ht="30" x14ac:dyDescent="0.25">
      <c r="A79" s="88"/>
      <c r="B79" s="108"/>
      <c r="C79" s="86"/>
      <c r="D79" s="24" t="s">
        <v>65</v>
      </c>
      <c r="E79" s="32">
        <f t="shared" si="19"/>
        <v>0</v>
      </c>
      <c r="F79" s="30">
        <v>0</v>
      </c>
      <c r="G79" s="30">
        <v>0</v>
      </c>
      <c r="H79" s="30">
        <v>0</v>
      </c>
      <c r="I79" s="30">
        <v>0</v>
      </c>
      <c r="J79" s="30">
        <f>500-500</f>
        <v>0</v>
      </c>
      <c r="K79" s="30">
        <f>500-500</f>
        <v>0</v>
      </c>
      <c r="L79" s="30"/>
      <c r="M79" s="30"/>
      <c r="N79" s="30"/>
      <c r="O79" s="30"/>
      <c r="P79" s="30"/>
      <c r="Q79" s="30"/>
    </row>
    <row r="80" spans="1:18" x14ac:dyDescent="0.25">
      <c r="A80" s="85" t="s">
        <v>41</v>
      </c>
      <c r="B80" s="106" t="s">
        <v>98</v>
      </c>
      <c r="C80" s="88" t="s">
        <v>71</v>
      </c>
      <c r="D80" s="22" t="s">
        <v>20</v>
      </c>
      <c r="E80" s="32">
        <f>E81+E82+E83+E84+E85+E86</f>
        <v>136065.60000000001</v>
      </c>
      <c r="F80" s="32">
        <f t="shared" ref="F80:Q80" si="21">F81+F82+F83+F84+F85+F86</f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2">
        <f t="shared" si="21"/>
        <v>0</v>
      </c>
      <c r="K80" s="32">
        <f t="shared" si="21"/>
        <v>0</v>
      </c>
      <c r="L80" s="32">
        <f t="shared" si="21"/>
        <v>27213.119999999999</v>
      </c>
      <c r="M80" s="32">
        <f t="shared" si="21"/>
        <v>27213.119999999999</v>
      </c>
      <c r="N80" s="32">
        <f t="shared" si="21"/>
        <v>27213.119999999999</v>
      </c>
      <c r="O80" s="32">
        <f t="shared" si="21"/>
        <v>27213.119999999999</v>
      </c>
      <c r="P80" s="32">
        <f t="shared" si="21"/>
        <v>27213.119999999999</v>
      </c>
      <c r="Q80" s="32">
        <f t="shared" si="21"/>
        <v>0</v>
      </c>
    </row>
    <row r="81" spans="1:17" x14ac:dyDescent="0.25">
      <c r="A81" s="102"/>
      <c r="B81" s="107"/>
      <c r="C81" s="88"/>
      <c r="D81" s="23" t="s">
        <v>4</v>
      </c>
      <c r="E81" s="32">
        <f>F81+G81+H81+I81+J81+K81+L81+M81+N81+O81+P81+Q81</f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02"/>
      <c r="B82" s="107"/>
      <c r="C82" s="88"/>
      <c r="D82" s="23" t="s">
        <v>5</v>
      </c>
      <c r="E82" s="32">
        <f t="shared" ref="E82:E86" si="22">F82+G82+H82+I82+J82+K82+L82+M82+N82+O82+P82+Q82</f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02"/>
      <c r="B83" s="107"/>
      <c r="C83" s="88"/>
      <c r="D83" s="23" t="s">
        <v>6</v>
      </c>
      <c r="E83" s="32">
        <f t="shared" si="22"/>
        <v>136065.60000000001</v>
      </c>
      <c r="F83" s="30"/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27213.119999999999</v>
      </c>
      <c r="M83" s="30">
        <v>27213.119999999999</v>
      </c>
      <c r="N83" s="30">
        <v>27213.119999999999</v>
      </c>
      <c r="O83" s="30">
        <v>27213.119999999999</v>
      </c>
      <c r="P83" s="30">
        <v>27213.119999999999</v>
      </c>
      <c r="Q83" s="30">
        <v>0</v>
      </c>
    </row>
    <row r="84" spans="1:17" ht="60" x14ac:dyDescent="0.25">
      <c r="A84" s="102"/>
      <c r="B84" s="107"/>
      <c r="C84" s="88"/>
      <c r="D84" s="24" t="s">
        <v>27</v>
      </c>
      <c r="E84" s="32">
        <f t="shared" si="22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02"/>
      <c r="B85" s="107"/>
      <c r="C85" s="88"/>
      <c r="D85" s="24" t="s">
        <v>64</v>
      </c>
      <c r="E85" s="32">
        <f t="shared" si="22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86"/>
      <c r="B86" s="108"/>
      <c r="C86" s="88"/>
      <c r="D86" s="24" t="s">
        <v>65</v>
      </c>
      <c r="E86" s="32">
        <f t="shared" si="22"/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/>
    </row>
    <row r="87" spans="1:17" x14ac:dyDescent="0.25">
      <c r="A87" s="85" t="s">
        <v>63</v>
      </c>
      <c r="B87" s="106" t="s">
        <v>62</v>
      </c>
      <c r="C87" s="88" t="s">
        <v>38</v>
      </c>
      <c r="D87" s="22" t="s">
        <v>20</v>
      </c>
      <c r="E87" s="32">
        <f>E88+E89+E90+E91+E92+E93</f>
        <v>4493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4493</v>
      </c>
      <c r="Q87" s="32">
        <f t="shared" si="23"/>
        <v>0</v>
      </c>
    </row>
    <row r="88" spans="1:17" x14ac:dyDescent="0.25">
      <c r="A88" s="102"/>
      <c r="B88" s="107"/>
      <c r="C88" s="88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02"/>
      <c r="B89" s="107"/>
      <c r="C89" s="88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02"/>
      <c r="B90" s="107"/>
      <c r="C90" s="88"/>
      <c r="D90" s="23" t="s">
        <v>6</v>
      </c>
      <c r="E90" s="32">
        <f t="shared" si="24"/>
        <v>4493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4493</v>
      </c>
      <c r="Q90" s="30">
        <v>0</v>
      </c>
    </row>
    <row r="91" spans="1:17" ht="60" x14ac:dyDescent="0.25">
      <c r="A91" s="102"/>
      <c r="B91" s="107"/>
      <c r="C91" s="88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02"/>
      <c r="B92" s="107"/>
      <c r="C92" s="88"/>
      <c r="D92" s="24" t="s">
        <v>64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86"/>
      <c r="B93" s="108"/>
      <c r="C93" s="88"/>
      <c r="D93" s="24" t="s">
        <v>65</v>
      </c>
      <c r="E93" s="32">
        <f t="shared" si="24"/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/>
    </row>
    <row r="94" spans="1:17" x14ac:dyDescent="0.25">
      <c r="A94" s="109" t="s">
        <v>30</v>
      </c>
      <c r="B94" s="111" t="s">
        <v>68</v>
      </c>
      <c r="C94" s="80"/>
      <c r="D94" s="57" t="s">
        <v>20</v>
      </c>
      <c r="E94" s="40">
        <f>E95+E96+E97+E98+E99+E100</f>
        <v>116260.974</v>
      </c>
      <c r="F94" s="40">
        <f t="shared" ref="F94:Q94" si="25">F95+F96+F97+F98+F99+F100</f>
        <v>0</v>
      </c>
      <c r="G94" s="40">
        <f t="shared" si="25"/>
        <v>4645</v>
      </c>
      <c r="H94" s="40">
        <f t="shared" si="25"/>
        <v>0</v>
      </c>
      <c r="I94" s="40">
        <f t="shared" si="25"/>
        <v>2100</v>
      </c>
      <c r="J94" s="40">
        <f t="shared" si="25"/>
        <v>2050</v>
      </c>
      <c r="K94" s="40">
        <f t="shared" si="25"/>
        <v>1911.4</v>
      </c>
      <c r="L94" s="40">
        <f t="shared" si="25"/>
        <v>50</v>
      </c>
      <c r="M94" s="40">
        <f t="shared" si="25"/>
        <v>50</v>
      </c>
      <c r="N94" s="40">
        <f t="shared" si="25"/>
        <v>74</v>
      </c>
      <c r="O94" s="40">
        <f t="shared" si="25"/>
        <v>50</v>
      </c>
      <c r="P94" s="40">
        <f t="shared" si="25"/>
        <v>50</v>
      </c>
      <c r="Q94" s="41">
        <f t="shared" si="25"/>
        <v>105280.57400000001</v>
      </c>
    </row>
    <row r="95" spans="1:17" x14ac:dyDescent="0.25">
      <c r="A95" s="84"/>
      <c r="B95" s="77"/>
      <c r="C95" s="80"/>
      <c r="D95" s="7" t="s">
        <v>4</v>
      </c>
      <c r="E95" s="40"/>
      <c r="F95" s="20">
        <f>F102+F109+F116+F158+F123+F130+F137+F144+F151</f>
        <v>0</v>
      </c>
      <c r="G95" s="20">
        <f t="shared" ref="G95:Q95" si="26">G102+G109+G116+G158+G123+G130+G137+G144+G151</f>
        <v>0</v>
      </c>
      <c r="H95" s="20">
        <f t="shared" si="26"/>
        <v>0</v>
      </c>
      <c r="I95" s="20">
        <f t="shared" si="26"/>
        <v>0</v>
      </c>
      <c r="J95" s="20">
        <f t="shared" si="26"/>
        <v>0</v>
      </c>
      <c r="K95" s="20">
        <f t="shared" si="26"/>
        <v>0</v>
      </c>
      <c r="L95" s="20">
        <f t="shared" si="26"/>
        <v>0</v>
      </c>
      <c r="M95" s="20">
        <f t="shared" si="26"/>
        <v>0</v>
      </c>
      <c r="N95" s="20">
        <f t="shared" si="26"/>
        <v>0</v>
      </c>
      <c r="O95" s="20">
        <f t="shared" si="26"/>
        <v>0</v>
      </c>
      <c r="P95" s="20">
        <f t="shared" si="26"/>
        <v>0</v>
      </c>
      <c r="Q95" s="20">
        <f t="shared" si="26"/>
        <v>0</v>
      </c>
    </row>
    <row r="96" spans="1:17" x14ac:dyDescent="0.25">
      <c r="A96" s="84"/>
      <c r="B96" s="77"/>
      <c r="C96" s="80"/>
      <c r="D96" s="7" t="s">
        <v>5</v>
      </c>
      <c r="E96" s="33">
        <f>F96+G96+H96+I96+J96+K96+L96+M96+N96+O96+P96+Q96</f>
        <v>0</v>
      </c>
      <c r="F96" s="20">
        <f t="shared" ref="F96:Q100" si="27">F103+F110+F117+F159+F124+F131+F138+F145+F152</f>
        <v>0</v>
      </c>
      <c r="G96" s="20">
        <f t="shared" si="27"/>
        <v>0</v>
      </c>
      <c r="H96" s="20">
        <f t="shared" si="27"/>
        <v>0</v>
      </c>
      <c r="I96" s="20">
        <f t="shared" si="27"/>
        <v>0</v>
      </c>
      <c r="J96" s="20">
        <f t="shared" si="27"/>
        <v>0</v>
      </c>
      <c r="K96" s="20">
        <f t="shared" si="27"/>
        <v>0</v>
      </c>
      <c r="L96" s="20">
        <f t="shared" si="27"/>
        <v>0</v>
      </c>
      <c r="M96" s="20">
        <f t="shared" si="27"/>
        <v>0</v>
      </c>
      <c r="N96" s="20">
        <f t="shared" si="27"/>
        <v>0</v>
      </c>
      <c r="O96" s="20">
        <f t="shared" si="27"/>
        <v>0</v>
      </c>
      <c r="P96" s="20">
        <f t="shared" si="27"/>
        <v>0</v>
      </c>
      <c r="Q96" s="20">
        <f t="shared" si="27"/>
        <v>0</v>
      </c>
    </row>
    <row r="97" spans="1:17" x14ac:dyDescent="0.25">
      <c r="A97" s="84"/>
      <c r="B97" s="77"/>
      <c r="C97" s="80"/>
      <c r="D97" s="7" t="s">
        <v>6</v>
      </c>
      <c r="E97" s="33">
        <f>F97+G97+H97+I97+J97+K97+L97+M97+N97+O97+P97+Q97</f>
        <v>11030.4</v>
      </c>
      <c r="F97" s="20">
        <f t="shared" si="27"/>
        <v>0</v>
      </c>
      <c r="G97" s="20">
        <f t="shared" si="27"/>
        <v>4645</v>
      </c>
      <c r="H97" s="20">
        <f t="shared" si="27"/>
        <v>0</v>
      </c>
      <c r="I97" s="20">
        <f t="shared" si="27"/>
        <v>2100</v>
      </c>
      <c r="J97" s="20">
        <f t="shared" si="27"/>
        <v>2050</v>
      </c>
      <c r="K97" s="20">
        <f t="shared" si="27"/>
        <v>1911.4</v>
      </c>
      <c r="L97" s="20">
        <f t="shared" si="27"/>
        <v>50</v>
      </c>
      <c r="M97" s="20">
        <f t="shared" si="27"/>
        <v>50</v>
      </c>
      <c r="N97" s="20">
        <f t="shared" si="27"/>
        <v>74</v>
      </c>
      <c r="O97" s="20">
        <f t="shared" si="27"/>
        <v>50</v>
      </c>
      <c r="P97" s="20">
        <f t="shared" si="27"/>
        <v>50</v>
      </c>
      <c r="Q97" s="20">
        <f t="shared" si="27"/>
        <v>50</v>
      </c>
    </row>
    <row r="98" spans="1:17" ht="60" x14ac:dyDescent="0.25">
      <c r="A98" s="84"/>
      <c r="B98" s="77"/>
      <c r="C98" s="80"/>
      <c r="D98" s="12" t="s">
        <v>27</v>
      </c>
      <c r="E98" s="33">
        <f t="shared" ref="E98:E100" si="28">F98+G98+H98+I98+J98+K98+L98+M98+N98+O98+P98+Q98</f>
        <v>0</v>
      </c>
      <c r="F98" s="20">
        <f t="shared" si="27"/>
        <v>0</v>
      </c>
      <c r="G98" s="20">
        <f t="shared" si="27"/>
        <v>0</v>
      </c>
      <c r="H98" s="20">
        <f t="shared" si="27"/>
        <v>0</v>
      </c>
      <c r="I98" s="20">
        <f t="shared" si="27"/>
        <v>0</v>
      </c>
      <c r="J98" s="20">
        <f t="shared" si="27"/>
        <v>0</v>
      </c>
      <c r="K98" s="20">
        <f t="shared" si="27"/>
        <v>0</v>
      </c>
      <c r="L98" s="20">
        <f t="shared" si="27"/>
        <v>0</v>
      </c>
      <c r="M98" s="20">
        <f t="shared" si="27"/>
        <v>0</v>
      </c>
      <c r="N98" s="20">
        <f t="shared" si="27"/>
        <v>0</v>
      </c>
      <c r="O98" s="20">
        <f t="shared" si="27"/>
        <v>0</v>
      </c>
      <c r="P98" s="20">
        <f t="shared" si="27"/>
        <v>0</v>
      </c>
      <c r="Q98" s="20">
        <f t="shared" si="27"/>
        <v>0</v>
      </c>
    </row>
    <row r="99" spans="1:17" ht="30" x14ac:dyDescent="0.25">
      <c r="A99" s="84"/>
      <c r="B99" s="77"/>
      <c r="C99" s="80"/>
      <c r="D99" s="12" t="s">
        <v>64</v>
      </c>
      <c r="E99" s="33">
        <f t="shared" si="28"/>
        <v>0</v>
      </c>
      <c r="F99" s="20">
        <f t="shared" si="27"/>
        <v>0</v>
      </c>
      <c r="G99" s="20">
        <f t="shared" si="27"/>
        <v>0</v>
      </c>
      <c r="H99" s="20">
        <f t="shared" si="27"/>
        <v>0</v>
      </c>
      <c r="I99" s="20">
        <f t="shared" si="27"/>
        <v>0</v>
      </c>
      <c r="J99" s="20">
        <f t="shared" si="27"/>
        <v>0</v>
      </c>
      <c r="K99" s="20">
        <f t="shared" si="27"/>
        <v>0</v>
      </c>
      <c r="L99" s="20">
        <f t="shared" si="27"/>
        <v>0</v>
      </c>
      <c r="M99" s="20">
        <f t="shared" si="27"/>
        <v>0</v>
      </c>
      <c r="N99" s="20">
        <f t="shared" si="27"/>
        <v>0</v>
      </c>
      <c r="O99" s="20">
        <f t="shared" si="27"/>
        <v>0</v>
      </c>
      <c r="P99" s="20">
        <f t="shared" si="27"/>
        <v>0</v>
      </c>
      <c r="Q99" s="20">
        <f t="shared" si="27"/>
        <v>0</v>
      </c>
    </row>
    <row r="100" spans="1:17" ht="30" x14ac:dyDescent="0.25">
      <c r="A100" s="84"/>
      <c r="B100" s="78"/>
      <c r="C100" s="81"/>
      <c r="D100" s="12" t="s">
        <v>65</v>
      </c>
      <c r="E100" s="33">
        <f t="shared" si="28"/>
        <v>105230.57400000001</v>
      </c>
      <c r="F100" s="20">
        <f t="shared" si="27"/>
        <v>0</v>
      </c>
      <c r="G100" s="20">
        <f t="shared" si="27"/>
        <v>0</v>
      </c>
      <c r="H100" s="20">
        <f t="shared" si="27"/>
        <v>0</v>
      </c>
      <c r="I100" s="20">
        <f t="shared" si="27"/>
        <v>0</v>
      </c>
      <c r="J100" s="20">
        <f t="shared" si="27"/>
        <v>0</v>
      </c>
      <c r="K100" s="20">
        <f t="shared" si="27"/>
        <v>0</v>
      </c>
      <c r="L100" s="20">
        <f t="shared" si="27"/>
        <v>0</v>
      </c>
      <c r="M100" s="20">
        <f t="shared" si="27"/>
        <v>0</v>
      </c>
      <c r="N100" s="20">
        <f t="shared" si="27"/>
        <v>0</v>
      </c>
      <c r="O100" s="20">
        <f t="shared" si="27"/>
        <v>0</v>
      </c>
      <c r="P100" s="20">
        <f t="shared" si="27"/>
        <v>0</v>
      </c>
      <c r="Q100" s="20">
        <f t="shared" si="27"/>
        <v>105230.57400000001</v>
      </c>
    </row>
    <row r="101" spans="1:17" x14ac:dyDescent="0.25">
      <c r="A101" s="110" t="s">
        <v>31</v>
      </c>
      <c r="B101" s="96" t="s">
        <v>46</v>
      </c>
      <c r="C101" s="79" t="s">
        <v>34</v>
      </c>
      <c r="D101" s="6" t="s">
        <v>20</v>
      </c>
      <c r="E101" s="26">
        <f>E102+E103+E104+E105+E106+E107</f>
        <v>819</v>
      </c>
      <c r="F101" s="26">
        <f t="shared" ref="F101:Q101" si="29">F102+F103+F104+F105+F106+F107</f>
        <v>0</v>
      </c>
      <c r="G101" s="26">
        <f t="shared" si="29"/>
        <v>295</v>
      </c>
      <c r="H101" s="26">
        <f t="shared" si="29"/>
        <v>0</v>
      </c>
      <c r="I101" s="26">
        <f t="shared" si="29"/>
        <v>100</v>
      </c>
      <c r="J101" s="26">
        <f t="shared" si="29"/>
        <v>50</v>
      </c>
      <c r="K101" s="26">
        <f t="shared" si="29"/>
        <v>50</v>
      </c>
      <c r="L101" s="26">
        <f t="shared" si="29"/>
        <v>50</v>
      </c>
      <c r="M101" s="26">
        <f t="shared" si="29"/>
        <v>50</v>
      </c>
      <c r="N101" s="26">
        <f t="shared" si="29"/>
        <v>74</v>
      </c>
      <c r="O101" s="26">
        <f t="shared" si="29"/>
        <v>50</v>
      </c>
      <c r="P101" s="26">
        <f t="shared" si="29"/>
        <v>50</v>
      </c>
      <c r="Q101" s="28">
        <f t="shared" si="29"/>
        <v>50</v>
      </c>
    </row>
    <row r="102" spans="1:17" x14ac:dyDescent="0.25">
      <c r="A102" s="84"/>
      <c r="B102" s="97"/>
      <c r="C102" s="80"/>
      <c r="D102" s="7" t="s">
        <v>4</v>
      </c>
      <c r="E102" s="33">
        <f>F102+G102+H102+I102+J102+K102+L102+M102+N102+O102+P102+Q102</f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30">
        <v>0</v>
      </c>
    </row>
    <row r="103" spans="1:17" x14ac:dyDescent="0.25">
      <c r="A103" s="84"/>
      <c r="B103" s="97"/>
      <c r="C103" s="80"/>
      <c r="D103" s="7" t="s">
        <v>5</v>
      </c>
      <c r="E103" s="33">
        <f>F103+G103+H103+I103+J103+K103+L103+M103+N103+O103+P103+Q103</f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30">
        <v>0</v>
      </c>
    </row>
    <row r="104" spans="1:17" x14ac:dyDescent="0.25">
      <c r="A104" s="84"/>
      <c r="B104" s="97"/>
      <c r="C104" s="80"/>
      <c r="D104" s="7" t="s">
        <v>6</v>
      </c>
      <c r="E104" s="33">
        <f>F104+G104+H104+I104+J104+K104+L104+M104+N104+O104+P104+Q104</f>
        <v>819</v>
      </c>
      <c r="F104" s="20">
        <v>0</v>
      </c>
      <c r="G104" s="20">
        <v>295</v>
      </c>
      <c r="H104" s="20">
        <f>50-50</f>
        <v>0</v>
      </c>
      <c r="I104" s="20">
        <f>50+50</f>
        <v>100</v>
      </c>
      <c r="J104" s="20">
        <v>50</v>
      </c>
      <c r="K104" s="20">
        <v>50</v>
      </c>
      <c r="L104" s="20">
        <v>50</v>
      </c>
      <c r="M104" s="20">
        <v>50</v>
      </c>
      <c r="N104" s="20">
        <v>74</v>
      </c>
      <c r="O104" s="20">
        <v>50</v>
      </c>
      <c r="P104" s="20">
        <v>50</v>
      </c>
      <c r="Q104" s="42">
        <v>50</v>
      </c>
    </row>
    <row r="105" spans="1:17" ht="60" x14ac:dyDescent="0.25">
      <c r="A105" s="84"/>
      <c r="B105" s="97"/>
      <c r="C105" s="80"/>
      <c r="D105" s="12" t="s">
        <v>27</v>
      </c>
      <c r="E105" s="33">
        <f>F105+G105+H105+I105+J105+K105+L105+M105+N105+O105+P105+Q105</f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30">
        <v>0</v>
      </c>
    </row>
    <row r="106" spans="1:17" ht="30" x14ac:dyDescent="0.25">
      <c r="A106" s="84"/>
      <c r="B106" s="97"/>
      <c r="C106" s="80"/>
      <c r="D106" s="12" t="s">
        <v>64</v>
      </c>
      <c r="E106" s="33">
        <f>F106+G106+H106+J106+K106+L106+M106+N106+O106+P106+Q106</f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30">
        <v>0</v>
      </c>
    </row>
    <row r="107" spans="1:17" ht="30" x14ac:dyDescent="0.25">
      <c r="A107" s="84"/>
      <c r="B107" s="98"/>
      <c r="C107" s="81"/>
      <c r="D107" s="12" t="s">
        <v>65</v>
      </c>
      <c r="E107" s="33">
        <f>F107+G107+H107+I107+J107+K107+L107+M107+N107+O107+P107+Q107</f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30">
        <v>0</v>
      </c>
    </row>
    <row r="108" spans="1:17" x14ac:dyDescent="0.25">
      <c r="A108" s="84" t="s">
        <v>32</v>
      </c>
      <c r="B108" s="106" t="s">
        <v>47</v>
      </c>
      <c r="C108" s="79" t="s">
        <v>53</v>
      </c>
      <c r="D108" s="6" t="s">
        <v>20</v>
      </c>
      <c r="E108" s="31">
        <f>E109+E110+E111+E112+E113+E114</f>
        <v>29445.233999999997</v>
      </c>
      <c r="F108" s="31">
        <f t="shared" ref="F108:Q108" si="30">F109+F110+F111+F112+F113+F114</f>
        <v>0</v>
      </c>
      <c r="G108" s="31">
        <f t="shared" si="30"/>
        <v>1500</v>
      </c>
      <c r="H108" s="31">
        <f t="shared" si="30"/>
        <v>0</v>
      </c>
      <c r="I108" s="31">
        <f t="shared" si="30"/>
        <v>2000</v>
      </c>
      <c r="J108" s="31">
        <f t="shared" si="30"/>
        <v>2000</v>
      </c>
      <c r="K108" s="31">
        <f t="shared" si="30"/>
        <v>1861.4</v>
      </c>
      <c r="L108" s="31">
        <f t="shared" si="30"/>
        <v>0</v>
      </c>
      <c r="M108" s="31">
        <f t="shared" si="30"/>
        <v>0</v>
      </c>
      <c r="N108" s="31">
        <f t="shared" si="30"/>
        <v>0</v>
      </c>
      <c r="O108" s="31">
        <f t="shared" si="30"/>
        <v>0</v>
      </c>
      <c r="P108" s="31">
        <f t="shared" si="30"/>
        <v>0</v>
      </c>
      <c r="Q108" s="32">
        <f t="shared" si="30"/>
        <v>22083.833999999999</v>
      </c>
    </row>
    <row r="109" spans="1:17" x14ac:dyDescent="0.25">
      <c r="A109" s="84"/>
      <c r="B109" s="107"/>
      <c r="C109" s="80"/>
      <c r="D109" s="7" t="s">
        <v>4</v>
      </c>
      <c r="E109" s="29">
        <f t="shared" ref="E109:E114" si="31"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84"/>
      <c r="B110" s="107"/>
      <c r="C110" s="80"/>
      <c r="D110" s="7" t="s">
        <v>5</v>
      </c>
      <c r="E110" s="29">
        <f t="shared" si="31"/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84"/>
      <c r="B111" s="107"/>
      <c r="C111" s="80"/>
      <c r="D111" s="7" t="s">
        <v>6</v>
      </c>
      <c r="E111" s="29">
        <f>Q111+P111+O111+N111+M111+L111+K111+J111+I111+H111+G111</f>
        <v>7361.4</v>
      </c>
      <c r="F111" s="20">
        <v>0</v>
      </c>
      <c r="G111" s="20">
        <v>1500</v>
      </c>
      <c r="H111" s="20">
        <f>1500-1500</f>
        <v>0</v>
      </c>
      <c r="I111" s="20">
        <v>2000</v>
      </c>
      <c r="J111" s="20">
        <v>2000</v>
      </c>
      <c r="K111" s="20">
        <f>361.4+1500</f>
        <v>1861.4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30">
        <v>0</v>
      </c>
    </row>
    <row r="112" spans="1:17" ht="60" x14ac:dyDescent="0.25">
      <c r="A112" s="84"/>
      <c r="B112" s="107"/>
      <c r="C112" s="80"/>
      <c r="D112" s="12" t="s">
        <v>27</v>
      </c>
      <c r="E112" s="29">
        <f t="shared" si="31"/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84"/>
      <c r="B113" s="107"/>
      <c r="C113" s="80"/>
      <c r="D113" s="12" t="s">
        <v>64</v>
      </c>
      <c r="E113" s="29">
        <f t="shared" si="31"/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84"/>
      <c r="B114" s="108"/>
      <c r="C114" s="81"/>
      <c r="D114" s="12" t="s">
        <v>65</v>
      </c>
      <c r="E114" s="29">
        <f t="shared" si="31"/>
        <v>22083.833999999999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f>12130.6392-7200+2091.34341-3636.5531-3385.42951</f>
        <v>0</v>
      </c>
      <c r="Q114" s="30">
        <v>22083.833999999999</v>
      </c>
    </row>
    <row r="115" spans="1:17" x14ac:dyDescent="0.25">
      <c r="A115" s="84" t="s">
        <v>45</v>
      </c>
      <c r="B115" s="96" t="s">
        <v>83</v>
      </c>
      <c r="C115" s="79" t="s">
        <v>38</v>
      </c>
      <c r="D115" s="6" t="s">
        <v>20</v>
      </c>
      <c r="E115" s="31">
        <f>E116+E117+E118+E119+E120+E121</f>
        <v>45850</v>
      </c>
      <c r="F115" s="31">
        <f>F116+F117+F118+F119+F120+F121</f>
        <v>0</v>
      </c>
      <c r="G115" s="31">
        <f t="shared" ref="G115:Q115" si="32">G116+G117+G118+G119+G120+G121</f>
        <v>2850</v>
      </c>
      <c r="H115" s="31">
        <f t="shared" si="32"/>
        <v>0</v>
      </c>
      <c r="I115" s="31">
        <f t="shared" si="32"/>
        <v>0</v>
      </c>
      <c r="J115" s="31">
        <f t="shared" si="32"/>
        <v>0</v>
      </c>
      <c r="K115" s="31">
        <f t="shared" si="32"/>
        <v>0</v>
      </c>
      <c r="L115" s="31">
        <f>L116+L117+L118+L119+L120+L121</f>
        <v>0</v>
      </c>
      <c r="M115" s="31">
        <f t="shared" si="32"/>
        <v>0</v>
      </c>
      <c r="N115" s="31">
        <f t="shared" si="32"/>
        <v>0</v>
      </c>
      <c r="O115" s="31">
        <f t="shared" si="32"/>
        <v>0</v>
      </c>
      <c r="P115" s="31">
        <f t="shared" si="32"/>
        <v>0</v>
      </c>
      <c r="Q115" s="32">
        <f t="shared" si="32"/>
        <v>43000</v>
      </c>
    </row>
    <row r="116" spans="1:17" x14ac:dyDescent="0.25">
      <c r="A116" s="84"/>
      <c r="B116" s="97"/>
      <c r="C116" s="80"/>
      <c r="D116" s="7" t="s">
        <v>4</v>
      </c>
      <c r="E116" s="31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84"/>
      <c r="B117" s="97"/>
      <c r="C117" s="80"/>
      <c r="D117" s="7" t="s">
        <v>5</v>
      </c>
      <c r="E117" s="31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84"/>
      <c r="B118" s="97"/>
      <c r="C118" s="80"/>
      <c r="D118" s="7" t="s">
        <v>6</v>
      </c>
      <c r="E118" s="31">
        <f t="shared" si="33"/>
        <v>2850</v>
      </c>
      <c r="F118" s="20">
        <v>0</v>
      </c>
      <c r="G118" s="20">
        <v>2850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34">
        <v>0</v>
      </c>
      <c r="O118" s="30">
        <v>0</v>
      </c>
      <c r="P118" s="20">
        <v>0</v>
      </c>
      <c r="Q118" s="30">
        <v>0</v>
      </c>
    </row>
    <row r="119" spans="1:17" ht="60" x14ac:dyDescent="0.25">
      <c r="A119" s="84"/>
      <c r="B119" s="97"/>
      <c r="C119" s="80"/>
      <c r="D119" s="12" t="s">
        <v>27</v>
      </c>
      <c r="E119" s="31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84"/>
      <c r="B120" s="97"/>
      <c r="C120" s="80"/>
      <c r="D120" s="12" t="s">
        <v>64</v>
      </c>
      <c r="E120" s="31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84"/>
      <c r="B121" s="98"/>
      <c r="C121" s="81"/>
      <c r="D121" s="12" t="s">
        <v>65</v>
      </c>
      <c r="E121" s="25">
        <f t="shared" si="33"/>
        <v>43000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43000</v>
      </c>
    </row>
    <row r="122" spans="1:17" x14ac:dyDescent="0.25">
      <c r="A122" s="79" t="s">
        <v>50</v>
      </c>
      <c r="B122" s="79" t="s">
        <v>87</v>
      </c>
      <c r="C122" s="79" t="s">
        <v>38</v>
      </c>
      <c r="D122" s="6" t="s">
        <v>20</v>
      </c>
      <c r="E122" s="25">
        <f>E123+E124+E125+E126+E127+E128</f>
        <v>4000</v>
      </c>
      <c r="F122" s="25">
        <f t="shared" ref="F122:Q122" si="34">F123+F124+F125+F126+F127+F128</f>
        <v>0</v>
      </c>
      <c r="G122" s="25">
        <f t="shared" si="34"/>
        <v>0</v>
      </c>
      <c r="H122" s="25">
        <f t="shared" si="34"/>
        <v>0</v>
      </c>
      <c r="I122" s="25">
        <f t="shared" si="34"/>
        <v>0</v>
      </c>
      <c r="J122" s="25">
        <f t="shared" si="34"/>
        <v>0</v>
      </c>
      <c r="K122" s="25">
        <f t="shared" si="34"/>
        <v>0</v>
      </c>
      <c r="L122" s="25">
        <f t="shared" si="34"/>
        <v>0</v>
      </c>
      <c r="M122" s="25">
        <f t="shared" si="34"/>
        <v>0</v>
      </c>
      <c r="N122" s="25">
        <f t="shared" si="34"/>
        <v>0</v>
      </c>
      <c r="O122" s="25">
        <f t="shared" si="34"/>
        <v>0</v>
      </c>
      <c r="P122" s="25">
        <f t="shared" si="34"/>
        <v>0</v>
      </c>
      <c r="Q122" s="25">
        <f t="shared" si="34"/>
        <v>4000</v>
      </c>
    </row>
    <row r="123" spans="1:17" x14ac:dyDescent="0.25">
      <c r="A123" s="80"/>
      <c r="B123" s="80"/>
      <c r="C123" s="80"/>
      <c r="D123" s="7" t="s">
        <v>4</v>
      </c>
      <c r="E123" s="25">
        <f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</row>
    <row r="124" spans="1:17" x14ac:dyDescent="0.25">
      <c r="A124" s="80"/>
      <c r="B124" s="80"/>
      <c r="C124" s="80"/>
      <c r="D124" s="7" t="s">
        <v>5</v>
      </c>
      <c r="E124" s="25">
        <f t="shared" ref="E124:E128" si="35">F124+G124+H124+I124+J124+K124+L124+M124+N124+O124+P124+Q124</f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</row>
    <row r="125" spans="1:17" x14ac:dyDescent="0.25">
      <c r="A125" s="80"/>
      <c r="B125" s="80"/>
      <c r="C125" s="80"/>
      <c r="D125" s="7" t="s">
        <v>6</v>
      </c>
      <c r="E125" s="25">
        <f t="shared" si="35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</row>
    <row r="126" spans="1:17" ht="60" x14ac:dyDescent="0.25">
      <c r="A126" s="80"/>
      <c r="B126" s="80"/>
      <c r="C126" s="80"/>
      <c r="D126" s="12" t="s">
        <v>27</v>
      </c>
      <c r="E126" s="25">
        <f t="shared" si="35"/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</row>
    <row r="127" spans="1:17" ht="30" x14ac:dyDescent="0.25">
      <c r="A127" s="80"/>
      <c r="B127" s="80"/>
      <c r="C127" s="80"/>
      <c r="D127" s="12" t="s">
        <v>64</v>
      </c>
      <c r="E127" s="25">
        <f t="shared" si="35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1:17" ht="30" x14ac:dyDescent="0.25">
      <c r="A128" s="81"/>
      <c r="B128" s="81"/>
      <c r="C128" s="81"/>
      <c r="D128" s="12" t="s">
        <v>65</v>
      </c>
      <c r="E128" s="25">
        <f t="shared" si="35"/>
        <v>4000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4000</v>
      </c>
    </row>
    <row r="129" spans="1:17" x14ac:dyDescent="0.25">
      <c r="A129" s="79" t="s">
        <v>88</v>
      </c>
      <c r="B129" s="79" t="s">
        <v>86</v>
      </c>
      <c r="C129" s="79" t="s">
        <v>38</v>
      </c>
      <c r="D129" s="6" t="s">
        <v>20</v>
      </c>
      <c r="E129" s="25">
        <f>E130+E131+E132+E133+E134+E135</f>
        <v>4000</v>
      </c>
      <c r="F129" s="25">
        <f t="shared" ref="F129:Q129" si="36">F130+F131+F132+F133+F134+F135</f>
        <v>0</v>
      </c>
      <c r="G129" s="25">
        <f t="shared" si="36"/>
        <v>0</v>
      </c>
      <c r="H129" s="25">
        <f t="shared" si="36"/>
        <v>0</v>
      </c>
      <c r="I129" s="25">
        <f t="shared" si="36"/>
        <v>0</v>
      </c>
      <c r="J129" s="25">
        <f t="shared" si="36"/>
        <v>0</v>
      </c>
      <c r="K129" s="25">
        <f t="shared" si="36"/>
        <v>0</v>
      </c>
      <c r="L129" s="25">
        <f t="shared" si="36"/>
        <v>0</v>
      </c>
      <c r="M129" s="25">
        <f t="shared" si="36"/>
        <v>0</v>
      </c>
      <c r="N129" s="25">
        <f t="shared" si="36"/>
        <v>0</v>
      </c>
      <c r="O129" s="25">
        <f t="shared" si="36"/>
        <v>0</v>
      </c>
      <c r="P129" s="25">
        <f t="shared" si="36"/>
        <v>0</v>
      </c>
      <c r="Q129" s="25">
        <f t="shared" si="36"/>
        <v>4000</v>
      </c>
    </row>
    <row r="130" spans="1:17" x14ac:dyDescent="0.25">
      <c r="A130" s="80"/>
      <c r="B130" s="80"/>
      <c r="C130" s="80"/>
      <c r="D130" s="7" t="s">
        <v>4</v>
      </c>
      <c r="E130" s="25">
        <f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x14ac:dyDescent="0.25">
      <c r="A131" s="80"/>
      <c r="B131" s="80"/>
      <c r="C131" s="80"/>
      <c r="D131" s="7" t="s">
        <v>5</v>
      </c>
      <c r="E131" s="25">
        <f t="shared" ref="E131:E134" si="37">F131+G131+H131+I131+J131+K131+L131+M131+N131+O131+P131+Q131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</row>
    <row r="132" spans="1:17" x14ac:dyDescent="0.25">
      <c r="A132" s="80"/>
      <c r="B132" s="80"/>
      <c r="C132" s="80"/>
      <c r="D132" s="7" t="s">
        <v>6</v>
      </c>
      <c r="E132" s="25">
        <f t="shared" si="37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ht="60" x14ac:dyDescent="0.25">
      <c r="A133" s="80"/>
      <c r="B133" s="80"/>
      <c r="C133" s="80"/>
      <c r="D133" s="12" t="s">
        <v>27</v>
      </c>
      <c r="E133" s="25">
        <f t="shared" si="37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ht="30" x14ac:dyDescent="0.25">
      <c r="A134" s="80"/>
      <c r="B134" s="80"/>
      <c r="C134" s="80"/>
      <c r="D134" s="12" t="s">
        <v>64</v>
      </c>
      <c r="E134" s="25">
        <f t="shared" si="37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</row>
    <row r="135" spans="1:17" ht="30" x14ac:dyDescent="0.25">
      <c r="A135" s="81"/>
      <c r="B135" s="81"/>
      <c r="C135" s="81"/>
      <c r="D135" s="12" t="s">
        <v>65</v>
      </c>
      <c r="E135" s="25">
        <f>F135+G135+H135+I135+J135+K135+L135+M135+N135+O135+P135+Q135</f>
        <v>4000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4000</v>
      </c>
    </row>
    <row r="136" spans="1:17" x14ac:dyDescent="0.25">
      <c r="A136" s="79" t="s">
        <v>89</v>
      </c>
      <c r="B136" s="79" t="s">
        <v>85</v>
      </c>
      <c r="C136" s="79" t="s">
        <v>38</v>
      </c>
      <c r="D136" s="6" t="s">
        <v>20</v>
      </c>
      <c r="E136" s="25">
        <f>E137+E138+E139+E140+E141+E142</f>
        <v>3000</v>
      </c>
      <c r="F136" s="25">
        <f t="shared" ref="F136:Q136" si="38">F137+F138+F139+F140+F141+F142</f>
        <v>0</v>
      </c>
      <c r="G136" s="25">
        <f t="shared" si="38"/>
        <v>0</v>
      </c>
      <c r="H136" s="25">
        <f t="shared" si="38"/>
        <v>0</v>
      </c>
      <c r="I136" s="25">
        <f t="shared" si="38"/>
        <v>0</v>
      </c>
      <c r="J136" s="25">
        <f t="shared" si="38"/>
        <v>0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25">
        <f t="shared" si="38"/>
        <v>0</v>
      </c>
      <c r="O136" s="25">
        <f t="shared" si="38"/>
        <v>0</v>
      </c>
      <c r="P136" s="25">
        <f t="shared" si="38"/>
        <v>0</v>
      </c>
      <c r="Q136" s="25">
        <f t="shared" si="38"/>
        <v>3000</v>
      </c>
    </row>
    <row r="137" spans="1:17" x14ac:dyDescent="0.25">
      <c r="A137" s="80"/>
      <c r="B137" s="80"/>
      <c r="C137" s="80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x14ac:dyDescent="0.25">
      <c r="A138" s="80"/>
      <c r="B138" s="80"/>
      <c r="C138" s="80"/>
      <c r="D138" s="7" t="s">
        <v>5</v>
      </c>
      <c r="E138" s="25">
        <f t="shared" ref="E138:E142" si="39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x14ac:dyDescent="0.25">
      <c r="A139" s="80"/>
      <c r="B139" s="80"/>
      <c r="C139" s="80"/>
      <c r="D139" s="7" t="s">
        <v>6</v>
      </c>
      <c r="E139" s="25">
        <f t="shared" si="39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0" x14ac:dyDescent="0.25">
      <c r="A140" s="80"/>
      <c r="B140" s="80"/>
      <c r="C140" s="80"/>
      <c r="D140" s="12" t="s">
        <v>27</v>
      </c>
      <c r="E140" s="25">
        <f t="shared" si="39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x14ac:dyDescent="0.25">
      <c r="A141" s="80"/>
      <c r="B141" s="80"/>
      <c r="C141" s="80"/>
      <c r="D141" s="12" t="s">
        <v>64</v>
      </c>
      <c r="E141" s="25">
        <f t="shared" si="39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x14ac:dyDescent="0.25">
      <c r="A142" s="81"/>
      <c r="B142" s="81"/>
      <c r="C142" s="81"/>
      <c r="D142" s="12" t="s">
        <v>65</v>
      </c>
      <c r="E142" s="25">
        <f t="shared" si="39"/>
        <v>3000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3000</v>
      </c>
    </row>
    <row r="143" spans="1:17" x14ac:dyDescent="0.25">
      <c r="A143" s="79" t="s">
        <v>90</v>
      </c>
      <c r="B143" s="79" t="s">
        <v>84</v>
      </c>
      <c r="C143" s="79" t="s">
        <v>38</v>
      </c>
      <c r="D143" s="6" t="s">
        <v>20</v>
      </c>
      <c r="E143" s="25">
        <f>E144+E145+E146+E147+E148+E149</f>
        <v>11472.74</v>
      </c>
      <c r="F143" s="25">
        <f>F144+F145+F146+F147+F148+F149</f>
        <v>0</v>
      </c>
      <c r="G143" s="25">
        <f t="shared" ref="G143:Q143" si="40">G144+G145+G146+G147+G148+G149</f>
        <v>0</v>
      </c>
      <c r="H143" s="25">
        <f t="shared" si="40"/>
        <v>0</v>
      </c>
      <c r="I143" s="25">
        <f t="shared" si="40"/>
        <v>0</v>
      </c>
      <c r="J143" s="25">
        <f t="shared" si="40"/>
        <v>0</v>
      </c>
      <c r="K143" s="25">
        <f t="shared" si="40"/>
        <v>0</v>
      </c>
      <c r="L143" s="25">
        <f t="shared" si="40"/>
        <v>0</v>
      </c>
      <c r="M143" s="25">
        <f t="shared" si="40"/>
        <v>0</v>
      </c>
      <c r="N143" s="25">
        <f t="shared" si="40"/>
        <v>0</v>
      </c>
      <c r="O143" s="25">
        <f t="shared" si="40"/>
        <v>0</v>
      </c>
      <c r="P143" s="25">
        <f t="shared" si="40"/>
        <v>0</v>
      </c>
      <c r="Q143" s="25">
        <f t="shared" si="40"/>
        <v>11472.74</v>
      </c>
    </row>
    <row r="144" spans="1:17" x14ac:dyDescent="0.25">
      <c r="A144" s="80"/>
      <c r="B144" s="80"/>
      <c r="C144" s="80"/>
      <c r="D144" s="7" t="s">
        <v>4</v>
      </c>
      <c r="E144" s="25">
        <f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1:17" x14ac:dyDescent="0.25">
      <c r="A145" s="80"/>
      <c r="B145" s="80"/>
      <c r="C145" s="80"/>
      <c r="D145" s="7" t="s">
        <v>5</v>
      </c>
      <c r="E145" s="25">
        <f t="shared" ref="E145:E149" si="41">F145+G145+H145+I145+J145+K145+L145+M145+N145+O145+P145+Q145</f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x14ac:dyDescent="0.25">
      <c r="A146" s="80"/>
      <c r="B146" s="80"/>
      <c r="C146" s="80"/>
      <c r="D146" s="7" t="s">
        <v>6</v>
      </c>
      <c r="E146" s="25">
        <f t="shared" si="41"/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</row>
    <row r="147" spans="1:17" ht="60" x14ac:dyDescent="0.25">
      <c r="A147" s="80"/>
      <c r="B147" s="80"/>
      <c r="C147" s="80"/>
      <c r="D147" s="12" t="s">
        <v>27</v>
      </c>
      <c r="E147" s="25">
        <f t="shared" si="41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x14ac:dyDescent="0.25">
      <c r="A148" s="80"/>
      <c r="B148" s="80"/>
      <c r="C148" s="80"/>
      <c r="D148" s="12" t="s">
        <v>64</v>
      </c>
      <c r="E148" s="25">
        <f t="shared" si="41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x14ac:dyDescent="0.25">
      <c r="A149" s="81"/>
      <c r="B149" s="81"/>
      <c r="C149" s="81"/>
      <c r="D149" s="12" t="s">
        <v>65</v>
      </c>
      <c r="E149" s="25">
        <f t="shared" si="41"/>
        <v>11472.74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11472.74</v>
      </c>
    </row>
    <row r="150" spans="1:17" x14ac:dyDescent="0.25">
      <c r="A150" s="79" t="s">
        <v>91</v>
      </c>
      <c r="B150" s="79" t="s">
        <v>82</v>
      </c>
      <c r="C150" s="79" t="s">
        <v>38</v>
      </c>
      <c r="D150" s="6" t="s">
        <v>20</v>
      </c>
      <c r="E150" s="25">
        <f>E151+E152+E153+E154+E155+E156</f>
        <v>15674</v>
      </c>
      <c r="F150" s="25">
        <f t="shared" ref="F150:Q150" si="42">F151+F152+F153+F154+F155+F156</f>
        <v>0</v>
      </c>
      <c r="G150" s="25">
        <f t="shared" si="42"/>
        <v>0</v>
      </c>
      <c r="H150" s="25">
        <f t="shared" si="42"/>
        <v>0</v>
      </c>
      <c r="I150" s="25">
        <f t="shared" si="42"/>
        <v>0</v>
      </c>
      <c r="J150" s="25">
        <f t="shared" si="42"/>
        <v>0</v>
      </c>
      <c r="K150" s="25">
        <f t="shared" si="42"/>
        <v>0</v>
      </c>
      <c r="L150" s="25">
        <f t="shared" si="42"/>
        <v>0</v>
      </c>
      <c r="M150" s="25">
        <f t="shared" si="42"/>
        <v>0</v>
      </c>
      <c r="N150" s="25">
        <f t="shared" si="42"/>
        <v>0</v>
      </c>
      <c r="O150" s="25">
        <f t="shared" si="42"/>
        <v>0</v>
      </c>
      <c r="P150" s="25">
        <f t="shared" si="42"/>
        <v>0</v>
      </c>
      <c r="Q150" s="25">
        <f t="shared" si="42"/>
        <v>15674</v>
      </c>
    </row>
    <row r="151" spans="1:17" x14ac:dyDescent="0.25">
      <c r="A151" s="80"/>
      <c r="B151" s="80"/>
      <c r="C151" s="80"/>
      <c r="D151" s="7" t="s">
        <v>4</v>
      </c>
      <c r="E151" s="25">
        <f>F151+G151+H151+I151+J151+K151+L151+M151+N151+O151+P151+Q151</f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</row>
    <row r="152" spans="1:17" x14ac:dyDescent="0.25">
      <c r="A152" s="80"/>
      <c r="B152" s="80"/>
      <c r="C152" s="80"/>
      <c r="D152" s="7" t="s">
        <v>5</v>
      </c>
      <c r="E152" s="25">
        <f>F152+G152+H152+I152+J152+K152+L152+M152+N152+O152+P152+Q152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x14ac:dyDescent="0.25">
      <c r="A153" s="80"/>
      <c r="B153" s="80"/>
      <c r="C153" s="80"/>
      <c r="D153" s="7" t="s">
        <v>6</v>
      </c>
      <c r="E153" s="25">
        <f t="shared" ref="E153:E156" si="43">F153+G153+H153+I153+J153+K153+L153+M153+N153+O153+P153+Q153</f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ht="60" x14ac:dyDescent="0.25">
      <c r="A154" s="80"/>
      <c r="B154" s="80"/>
      <c r="C154" s="80"/>
      <c r="D154" s="12" t="s">
        <v>27</v>
      </c>
      <c r="E154" s="25">
        <f t="shared" si="43"/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</row>
    <row r="155" spans="1:17" ht="30" x14ac:dyDescent="0.25">
      <c r="A155" s="80"/>
      <c r="B155" s="80"/>
      <c r="C155" s="80"/>
      <c r="D155" s="12" t="s">
        <v>64</v>
      </c>
      <c r="E155" s="25">
        <f t="shared" si="43"/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ht="30" x14ac:dyDescent="0.25">
      <c r="A156" s="81"/>
      <c r="B156" s="81"/>
      <c r="C156" s="81"/>
      <c r="D156" s="12" t="s">
        <v>65</v>
      </c>
      <c r="E156" s="25">
        <f t="shared" si="43"/>
        <v>15674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15674</v>
      </c>
    </row>
    <row r="157" spans="1:17" x14ac:dyDescent="0.25">
      <c r="A157" s="79" t="s">
        <v>92</v>
      </c>
      <c r="B157" s="79" t="s">
        <v>57</v>
      </c>
      <c r="C157" s="79" t="s">
        <v>38</v>
      </c>
      <c r="D157" s="6" t="s">
        <v>20</v>
      </c>
      <c r="E157" s="31">
        <f>E158+E159+E160+E161+E162+E163</f>
        <v>2000</v>
      </c>
      <c r="F157" s="31">
        <f t="shared" ref="F157:K157" si="44">F158+F159+F160+F161+F162+F163</f>
        <v>0</v>
      </c>
      <c r="G157" s="31">
        <f t="shared" si="44"/>
        <v>0</v>
      </c>
      <c r="H157" s="31">
        <f t="shared" si="44"/>
        <v>0</v>
      </c>
      <c r="I157" s="31">
        <f t="shared" si="44"/>
        <v>0</v>
      </c>
      <c r="J157" s="31">
        <f t="shared" si="44"/>
        <v>0</v>
      </c>
      <c r="K157" s="31">
        <f t="shared" si="44"/>
        <v>0</v>
      </c>
      <c r="L157" s="31">
        <f>L158+L159+L160+L161+L162+L163</f>
        <v>0</v>
      </c>
      <c r="M157" s="31">
        <f t="shared" ref="M157:Q157" si="45">M158+M159+M160+M161+M162+M163</f>
        <v>0</v>
      </c>
      <c r="N157" s="31">
        <f t="shared" si="45"/>
        <v>0</v>
      </c>
      <c r="O157" s="31">
        <f t="shared" si="45"/>
        <v>0</v>
      </c>
      <c r="P157" s="31">
        <f t="shared" si="45"/>
        <v>0</v>
      </c>
      <c r="Q157" s="32">
        <f t="shared" si="45"/>
        <v>2000</v>
      </c>
    </row>
    <row r="158" spans="1:17" x14ac:dyDescent="0.25">
      <c r="A158" s="80"/>
      <c r="B158" s="80"/>
      <c r="C158" s="80"/>
      <c r="D158" s="7" t="s">
        <v>4</v>
      </c>
      <c r="E158" s="31">
        <f t="shared" ref="E158:E163" si="46">F158+G158+H158+I158+J158+K158+L158+M158+N158+O158+P158+Q158</f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30">
        <v>0</v>
      </c>
    </row>
    <row r="159" spans="1:17" x14ac:dyDescent="0.25">
      <c r="A159" s="80"/>
      <c r="B159" s="80"/>
      <c r="C159" s="80"/>
      <c r="D159" s="7" t="s">
        <v>5</v>
      </c>
      <c r="E159" s="31">
        <f t="shared" si="46"/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30">
        <v>0</v>
      </c>
    </row>
    <row r="160" spans="1:17" x14ac:dyDescent="0.25">
      <c r="A160" s="80"/>
      <c r="B160" s="80"/>
      <c r="C160" s="80"/>
      <c r="D160" s="7" t="s">
        <v>6</v>
      </c>
      <c r="E160" s="31">
        <f t="shared" si="46"/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34">
        <v>0</v>
      </c>
      <c r="O160" s="30">
        <v>0</v>
      </c>
      <c r="P160" s="20">
        <v>0</v>
      </c>
      <c r="Q160" s="30">
        <v>0</v>
      </c>
    </row>
    <row r="161" spans="1:17" ht="60" x14ac:dyDescent="0.25">
      <c r="A161" s="80"/>
      <c r="B161" s="80"/>
      <c r="C161" s="80"/>
      <c r="D161" s="12" t="s">
        <v>27</v>
      </c>
      <c r="E161" s="31">
        <f t="shared" si="46"/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30">
        <v>0</v>
      </c>
    </row>
    <row r="162" spans="1:17" ht="30" x14ac:dyDescent="0.25">
      <c r="A162" s="80"/>
      <c r="B162" s="80"/>
      <c r="C162" s="80"/>
      <c r="D162" s="12" t="s">
        <v>64</v>
      </c>
      <c r="E162" s="31">
        <f t="shared" si="46"/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30">
        <v>0</v>
      </c>
    </row>
    <row r="163" spans="1:17" ht="30" x14ac:dyDescent="0.25">
      <c r="A163" s="81"/>
      <c r="B163" s="81"/>
      <c r="C163" s="81"/>
      <c r="D163" s="12" t="s">
        <v>65</v>
      </c>
      <c r="E163" s="25">
        <f t="shared" si="46"/>
        <v>2000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2000</v>
      </c>
    </row>
    <row r="164" spans="1:17" ht="30" customHeight="1" x14ac:dyDescent="0.25">
      <c r="A164" s="79" t="s">
        <v>93</v>
      </c>
      <c r="B164" s="76" t="s">
        <v>69</v>
      </c>
      <c r="C164" s="79"/>
      <c r="D164" s="6" t="s">
        <v>20</v>
      </c>
      <c r="E164" s="31">
        <f>E165+E166+E167+E168+E169+E170</f>
        <v>0</v>
      </c>
      <c r="F164" s="25">
        <f t="shared" ref="F164:Q164" si="47">F165+F166+F167+F168+F169+F170</f>
        <v>0</v>
      </c>
      <c r="G164" s="25">
        <f t="shared" si="47"/>
        <v>0</v>
      </c>
      <c r="H164" s="25">
        <f t="shared" si="47"/>
        <v>0</v>
      </c>
      <c r="I164" s="25">
        <f t="shared" si="47"/>
        <v>0</v>
      </c>
      <c r="J164" s="25">
        <f t="shared" si="47"/>
        <v>0</v>
      </c>
      <c r="K164" s="25">
        <f t="shared" si="47"/>
        <v>0</v>
      </c>
      <c r="L164" s="25">
        <f t="shared" si="47"/>
        <v>0</v>
      </c>
      <c r="M164" s="25">
        <f t="shared" si="47"/>
        <v>0</v>
      </c>
      <c r="N164" s="25">
        <f t="shared" si="47"/>
        <v>0</v>
      </c>
      <c r="O164" s="25">
        <f t="shared" si="47"/>
        <v>0</v>
      </c>
      <c r="P164" s="25">
        <f t="shared" si="47"/>
        <v>0</v>
      </c>
      <c r="Q164" s="25">
        <f t="shared" si="47"/>
        <v>0</v>
      </c>
    </row>
    <row r="165" spans="1:17" ht="30" customHeight="1" x14ac:dyDescent="0.25">
      <c r="A165" s="80"/>
      <c r="B165" s="97"/>
      <c r="C165" s="80"/>
      <c r="D165" s="7" t="s">
        <v>4</v>
      </c>
      <c r="E165" s="25">
        <f>F165+G165+H165+I165+J165+K165+L165+M165+N165+O165+P165+Q165</f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</row>
    <row r="166" spans="1:17" ht="30" customHeight="1" x14ac:dyDescent="0.25">
      <c r="A166" s="80"/>
      <c r="B166" s="97"/>
      <c r="C166" s="80"/>
      <c r="D166" s="7" t="s">
        <v>5</v>
      </c>
      <c r="E166" s="25">
        <f t="shared" ref="E166:E172" si="48">F166+G166+H166+I166+J166+K166+L166+M166+N166+O166+P166+Q166</f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</row>
    <row r="167" spans="1:17" ht="30" customHeight="1" x14ac:dyDescent="0.25">
      <c r="A167" s="80"/>
      <c r="B167" s="97"/>
      <c r="C167" s="80"/>
      <c r="D167" s="7" t="s">
        <v>6</v>
      </c>
      <c r="E167" s="25">
        <f t="shared" si="48"/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</row>
    <row r="168" spans="1:17" ht="63.75" customHeight="1" x14ac:dyDescent="0.25">
      <c r="A168" s="80"/>
      <c r="B168" s="97"/>
      <c r="C168" s="80"/>
      <c r="D168" s="12" t="s">
        <v>27</v>
      </c>
      <c r="E168" s="25">
        <f t="shared" si="48"/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</row>
    <row r="169" spans="1:17" ht="30" customHeight="1" x14ac:dyDescent="0.25">
      <c r="A169" s="80"/>
      <c r="B169" s="97"/>
      <c r="C169" s="80"/>
      <c r="D169" s="12" t="s">
        <v>64</v>
      </c>
      <c r="E169" s="25">
        <f t="shared" si="48"/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</row>
    <row r="170" spans="1:17" ht="30" customHeight="1" x14ac:dyDescent="0.25">
      <c r="A170" s="81"/>
      <c r="B170" s="98"/>
      <c r="C170" s="81"/>
      <c r="D170" s="12" t="s">
        <v>65</v>
      </c>
      <c r="E170" s="25">
        <f t="shared" si="48"/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x14ac:dyDescent="0.25">
      <c r="A171" s="118" t="s">
        <v>22</v>
      </c>
      <c r="B171" s="118"/>
      <c r="C171" s="115"/>
      <c r="D171" s="6" t="s">
        <v>20</v>
      </c>
      <c r="E171" s="26">
        <f t="shared" si="48"/>
        <v>260435.84499999997</v>
      </c>
      <c r="F171" s="26">
        <f>F172+F173+F174+F175+F176+F177</f>
        <v>0</v>
      </c>
      <c r="G171" s="26">
        <f t="shared" ref="G171:Q171" si="49">G172+G173+G174+G175+G176+G177</f>
        <v>4645</v>
      </c>
      <c r="H171" s="26">
        <f t="shared" si="49"/>
        <v>308.8</v>
      </c>
      <c r="I171" s="26">
        <f t="shared" si="49"/>
        <v>2450</v>
      </c>
      <c r="J171" s="26">
        <f t="shared" si="49"/>
        <v>2086</v>
      </c>
      <c r="K171" s="26">
        <f t="shared" si="49"/>
        <v>2411.4</v>
      </c>
      <c r="L171" s="26">
        <f t="shared" si="49"/>
        <v>27502.309999999998</v>
      </c>
      <c r="M171" s="26">
        <f t="shared" si="49"/>
        <v>27929.146999999997</v>
      </c>
      <c r="N171" s="26">
        <f t="shared" si="49"/>
        <v>27964.183999999997</v>
      </c>
      <c r="O171" s="26">
        <f t="shared" si="49"/>
        <v>27763.119999999999</v>
      </c>
      <c r="P171" s="26">
        <f t="shared" si="49"/>
        <v>31856.12</v>
      </c>
      <c r="Q171" s="26">
        <f t="shared" si="49"/>
        <v>105519.76400000001</v>
      </c>
    </row>
    <row r="172" spans="1:17" x14ac:dyDescent="0.25">
      <c r="A172" s="118"/>
      <c r="B172" s="118"/>
      <c r="C172" s="116"/>
      <c r="D172" s="6" t="s">
        <v>4</v>
      </c>
      <c r="E172" s="26">
        <f t="shared" si="48"/>
        <v>0</v>
      </c>
      <c r="F172" s="26">
        <f t="shared" ref="F172:Q177" si="50">F95+F60+F18+F165</f>
        <v>0</v>
      </c>
      <c r="G172" s="26">
        <f t="shared" si="50"/>
        <v>0</v>
      </c>
      <c r="H172" s="26">
        <f t="shared" si="50"/>
        <v>0</v>
      </c>
      <c r="I172" s="26">
        <f t="shared" si="50"/>
        <v>0</v>
      </c>
      <c r="J172" s="26">
        <f t="shared" si="50"/>
        <v>0</v>
      </c>
      <c r="K172" s="26">
        <f t="shared" si="50"/>
        <v>0</v>
      </c>
      <c r="L172" s="26">
        <f t="shared" si="50"/>
        <v>0</v>
      </c>
      <c r="M172" s="26">
        <f t="shared" si="50"/>
        <v>0</v>
      </c>
      <c r="N172" s="26">
        <f t="shared" si="50"/>
        <v>0</v>
      </c>
      <c r="O172" s="26">
        <f t="shared" si="50"/>
        <v>0</v>
      </c>
      <c r="P172" s="26">
        <f t="shared" si="50"/>
        <v>0</v>
      </c>
      <c r="Q172" s="26">
        <f t="shared" si="50"/>
        <v>0</v>
      </c>
    </row>
    <row r="173" spans="1:17" x14ac:dyDescent="0.25">
      <c r="A173" s="118"/>
      <c r="B173" s="118"/>
      <c r="C173" s="116"/>
      <c r="D173" s="6" t="s">
        <v>5</v>
      </c>
      <c r="E173" s="26">
        <f>F173+G173+H173+I173+J173+K173+L173+M173+N173+O173+P173+Q173</f>
        <v>103.1</v>
      </c>
      <c r="F173" s="26">
        <f t="shared" si="50"/>
        <v>0</v>
      </c>
      <c r="G173" s="26">
        <f t="shared" si="50"/>
        <v>0</v>
      </c>
      <c r="H173" s="26">
        <f t="shared" si="50"/>
        <v>36</v>
      </c>
      <c r="I173" s="26">
        <f t="shared" si="50"/>
        <v>0</v>
      </c>
      <c r="J173" s="26">
        <f t="shared" si="50"/>
        <v>36</v>
      </c>
      <c r="K173" s="26">
        <f t="shared" si="50"/>
        <v>0</v>
      </c>
      <c r="L173" s="26">
        <f t="shared" si="50"/>
        <v>0</v>
      </c>
      <c r="M173" s="26">
        <f t="shared" si="50"/>
        <v>31.1</v>
      </c>
      <c r="N173" s="26">
        <f t="shared" si="50"/>
        <v>0</v>
      </c>
      <c r="O173" s="26">
        <f t="shared" si="50"/>
        <v>0</v>
      </c>
      <c r="P173" s="26">
        <f t="shared" si="50"/>
        <v>0</v>
      </c>
      <c r="Q173" s="26">
        <f t="shared" si="50"/>
        <v>0</v>
      </c>
    </row>
    <row r="174" spans="1:17" x14ac:dyDescent="0.25">
      <c r="A174" s="118"/>
      <c r="B174" s="118"/>
      <c r="C174" s="116"/>
      <c r="D174" s="6" t="s">
        <v>6</v>
      </c>
      <c r="E174" s="26">
        <f>F174+G174+H174+I174+J174+K174+L174+M174+N174+O174+P174+Q174</f>
        <v>154862.981</v>
      </c>
      <c r="F174" s="26">
        <f t="shared" si="50"/>
        <v>0</v>
      </c>
      <c r="G174" s="26">
        <f t="shared" si="50"/>
        <v>4645</v>
      </c>
      <c r="H174" s="26">
        <f t="shared" si="50"/>
        <v>272.8</v>
      </c>
      <c r="I174" s="26">
        <f t="shared" si="50"/>
        <v>2450</v>
      </c>
      <c r="J174" s="26">
        <f t="shared" si="50"/>
        <v>2050</v>
      </c>
      <c r="K174" s="26">
        <f t="shared" si="50"/>
        <v>2411.4</v>
      </c>
      <c r="L174" s="26">
        <f t="shared" si="50"/>
        <v>27502.309999999998</v>
      </c>
      <c r="M174" s="26">
        <f t="shared" si="50"/>
        <v>27898.046999999999</v>
      </c>
      <c r="N174" s="26">
        <f t="shared" si="50"/>
        <v>27964.183999999997</v>
      </c>
      <c r="O174" s="26">
        <f t="shared" si="50"/>
        <v>27763.119999999999</v>
      </c>
      <c r="P174" s="26">
        <f t="shared" si="50"/>
        <v>31856.12</v>
      </c>
      <c r="Q174" s="26">
        <f t="shared" si="50"/>
        <v>50</v>
      </c>
    </row>
    <row r="175" spans="1:17" ht="57" x14ac:dyDescent="0.25">
      <c r="A175" s="118"/>
      <c r="B175" s="118"/>
      <c r="C175" s="116"/>
      <c r="D175" s="13" t="s">
        <v>27</v>
      </c>
      <c r="E175" s="26">
        <f t="shared" ref="E175:E176" si="51">F175+G175+H175+I175+J175+K175+L175+M175+N175+O175+P175+Q175</f>
        <v>0</v>
      </c>
      <c r="F175" s="26">
        <f t="shared" si="50"/>
        <v>0</v>
      </c>
      <c r="G175" s="26">
        <f t="shared" si="50"/>
        <v>0</v>
      </c>
      <c r="H175" s="26">
        <f t="shared" si="50"/>
        <v>0</v>
      </c>
      <c r="I175" s="26">
        <f t="shared" si="50"/>
        <v>0</v>
      </c>
      <c r="J175" s="26">
        <f t="shared" si="50"/>
        <v>0</v>
      </c>
      <c r="K175" s="26">
        <f t="shared" si="50"/>
        <v>0</v>
      </c>
      <c r="L175" s="26">
        <f t="shared" si="50"/>
        <v>0</v>
      </c>
      <c r="M175" s="26">
        <f t="shared" si="50"/>
        <v>0</v>
      </c>
      <c r="N175" s="26">
        <f t="shared" si="50"/>
        <v>0</v>
      </c>
      <c r="O175" s="26">
        <f t="shared" si="50"/>
        <v>0</v>
      </c>
      <c r="P175" s="26">
        <f t="shared" si="50"/>
        <v>0</v>
      </c>
      <c r="Q175" s="26">
        <f t="shared" si="50"/>
        <v>0</v>
      </c>
    </row>
    <row r="176" spans="1:17" ht="28.5" x14ac:dyDescent="0.25">
      <c r="A176" s="118"/>
      <c r="B176" s="118"/>
      <c r="C176" s="116"/>
      <c r="D176" s="13" t="s">
        <v>64</v>
      </c>
      <c r="E176" s="26">
        <f t="shared" si="51"/>
        <v>0</v>
      </c>
      <c r="F176" s="26">
        <f t="shared" si="50"/>
        <v>0</v>
      </c>
      <c r="G176" s="26">
        <f t="shared" si="50"/>
        <v>0</v>
      </c>
      <c r="H176" s="26">
        <f t="shared" si="50"/>
        <v>0</v>
      </c>
      <c r="I176" s="26">
        <f t="shared" si="50"/>
        <v>0</v>
      </c>
      <c r="J176" s="26">
        <f t="shared" si="50"/>
        <v>0</v>
      </c>
      <c r="K176" s="26">
        <f t="shared" si="50"/>
        <v>0</v>
      </c>
      <c r="L176" s="26">
        <f t="shared" si="50"/>
        <v>0</v>
      </c>
      <c r="M176" s="26">
        <f t="shared" si="50"/>
        <v>0</v>
      </c>
      <c r="N176" s="26">
        <f t="shared" si="50"/>
        <v>0</v>
      </c>
      <c r="O176" s="26">
        <f t="shared" si="50"/>
        <v>0</v>
      </c>
      <c r="P176" s="26">
        <f t="shared" si="50"/>
        <v>0</v>
      </c>
      <c r="Q176" s="26">
        <f t="shared" si="50"/>
        <v>0</v>
      </c>
    </row>
    <row r="177" spans="1:17" ht="42.75" x14ac:dyDescent="0.25">
      <c r="A177" s="118"/>
      <c r="B177" s="118"/>
      <c r="C177" s="117"/>
      <c r="D177" s="13" t="s">
        <v>65</v>
      </c>
      <c r="E177" s="26">
        <f>F177+G177+H177+I177+J177+K177+L177+M177+N177+O177+P177+Q177</f>
        <v>105469.76400000001</v>
      </c>
      <c r="F177" s="26">
        <f t="shared" si="50"/>
        <v>0</v>
      </c>
      <c r="G177" s="26">
        <f t="shared" si="50"/>
        <v>0</v>
      </c>
      <c r="H177" s="26">
        <f t="shared" si="50"/>
        <v>0</v>
      </c>
      <c r="I177" s="26">
        <f t="shared" si="50"/>
        <v>0</v>
      </c>
      <c r="J177" s="26">
        <f t="shared" si="50"/>
        <v>0</v>
      </c>
      <c r="K177" s="26">
        <f t="shared" si="50"/>
        <v>0</v>
      </c>
      <c r="L177" s="26">
        <f t="shared" si="50"/>
        <v>0</v>
      </c>
      <c r="M177" s="26">
        <f t="shared" si="50"/>
        <v>0</v>
      </c>
      <c r="N177" s="26">
        <f t="shared" si="50"/>
        <v>0</v>
      </c>
      <c r="O177" s="26">
        <f t="shared" si="50"/>
        <v>0</v>
      </c>
      <c r="P177" s="26">
        <f t="shared" si="50"/>
        <v>0</v>
      </c>
      <c r="Q177" s="26">
        <f t="shared" si="50"/>
        <v>105469.76400000001</v>
      </c>
    </row>
    <row r="178" spans="1:17" ht="28.5" customHeight="1" x14ac:dyDescent="0.25">
      <c r="A178" s="112" t="s">
        <v>66</v>
      </c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1:17" ht="16.5" customHeight="1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M179" s="17"/>
    </row>
    <row r="180" spans="1:17" ht="16.5" customHeight="1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7" ht="16.5" customHeight="1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7" ht="16.5" customHeight="1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7" ht="16.5" customHeight="1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7" ht="16.5" customHeight="1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</row>
    <row r="185" spans="1:17" ht="16.5" customHeight="1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</row>
    <row r="186" spans="1:17" ht="16.5" customHeight="1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</row>
    <row r="187" spans="1:17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</row>
    <row r="188" spans="1:17" ht="18" customHeight="1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</row>
    <row r="189" spans="1:17" ht="16.5" customHeight="1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</row>
    <row r="190" spans="1:17" ht="22.5" customHeight="1" x14ac:dyDescent="0.25"/>
    <row r="191" spans="1:17" ht="16.5" x14ac:dyDescent="0.25">
      <c r="B191" s="58"/>
      <c r="C191" s="4" t="s">
        <v>72</v>
      </c>
      <c r="D191" s="4"/>
      <c r="E191" s="74"/>
      <c r="F191" s="74"/>
      <c r="G191" s="74"/>
      <c r="H191" s="73" t="s">
        <v>73</v>
      </c>
      <c r="I191" s="73"/>
      <c r="J191" s="73"/>
    </row>
    <row r="192" spans="1:17" ht="16.5" x14ac:dyDescent="0.25">
      <c r="B192" s="58"/>
      <c r="C192" s="4"/>
      <c r="D192" s="4"/>
      <c r="E192" s="68"/>
      <c r="F192" s="68"/>
      <c r="G192" s="68"/>
    </row>
    <row r="193" spans="2:10" ht="16.5" x14ac:dyDescent="0.25">
      <c r="B193" s="58"/>
      <c r="C193" s="4"/>
      <c r="D193" s="4"/>
      <c r="E193" s="69"/>
      <c r="F193" s="69"/>
      <c r="G193" s="69"/>
      <c r="H193" s="73"/>
      <c r="I193" s="73"/>
      <c r="J193" s="73"/>
    </row>
    <row r="194" spans="2:10" ht="16.5" x14ac:dyDescent="0.25">
      <c r="B194" s="58"/>
      <c r="C194" s="4"/>
      <c r="D194" s="4"/>
      <c r="E194" s="60"/>
      <c r="F194" s="60"/>
      <c r="G194" s="60"/>
      <c r="H194" s="59"/>
      <c r="I194" s="59"/>
      <c r="J194" s="59"/>
    </row>
    <row r="195" spans="2:10" ht="16.5" x14ac:dyDescent="0.25">
      <c r="B195" s="58"/>
      <c r="C195" s="4"/>
      <c r="D195" s="4"/>
      <c r="E195" s="69"/>
      <c r="F195" s="70"/>
      <c r="G195" s="70"/>
      <c r="H195" s="59"/>
      <c r="I195" s="59"/>
      <c r="J195" s="59"/>
    </row>
    <row r="196" spans="2:10" ht="16.5" x14ac:dyDescent="0.25">
      <c r="B196" s="58"/>
      <c r="C196" s="4"/>
      <c r="D196" s="4"/>
      <c r="E196" s="60"/>
      <c r="F196" s="60"/>
      <c r="G196" s="60"/>
      <c r="H196" s="59"/>
      <c r="I196" s="59"/>
      <c r="J196" s="59"/>
    </row>
    <row r="197" spans="2:10" ht="16.5" x14ac:dyDescent="0.25">
      <c r="B197" s="58"/>
      <c r="C197" s="4"/>
      <c r="D197" s="4"/>
      <c r="E197" s="69"/>
      <c r="F197" s="70"/>
      <c r="G197" s="70"/>
      <c r="H197" s="59"/>
      <c r="I197" s="59"/>
      <c r="J197" s="59"/>
    </row>
    <row r="198" spans="2:10" x14ac:dyDescent="0.25">
      <c r="B198" s="58"/>
      <c r="E198" s="71"/>
      <c r="F198" s="71"/>
      <c r="G198" s="71"/>
    </row>
    <row r="199" spans="2:10" ht="16.5" x14ac:dyDescent="0.25">
      <c r="B199" s="58"/>
      <c r="C199" s="4" t="s">
        <v>77</v>
      </c>
      <c r="D199" s="4"/>
      <c r="E199" s="72"/>
      <c r="F199" s="72"/>
      <c r="G199" s="72"/>
      <c r="H199" s="73" t="s">
        <v>78</v>
      </c>
      <c r="I199" s="73"/>
      <c r="J199" s="73"/>
    </row>
    <row r="200" spans="2:10" ht="16.5" x14ac:dyDescent="0.25">
      <c r="B200" s="58"/>
      <c r="C200" s="46">
        <v>250239</v>
      </c>
      <c r="D200" s="4"/>
      <c r="E200" s="68"/>
      <c r="F200" s="68"/>
      <c r="G200" s="68"/>
    </row>
  </sheetData>
  <mergeCells count="99">
    <mergeCell ref="E200:G200"/>
    <mergeCell ref="E193:G193"/>
    <mergeCell ref="H193:J193"/>
    <mergeCell ref="E195:G195"/>
    <mergeCell ref="E197:G197"/>
    <mergeCell ref="E198:G198"/>
    <mergeCell ref="E199:G199"/>
    <mergeCell ref="H199:J199"/>
    <mergeCell ref="E192:G192"/>
    <mergeCell ref="A157:A163"/>
    <mergeCell ref="B157:B163"/>
    <mergeCell ref="C157:C163"/>
    <mergeCell ref="A164:A170"/>
    <mergeCell ref="B164:B170"/>
    <mergeCell ref="C164:C170"/>
    <mergeCell ref="A171:B177"/>
    <mergeCell ref="C171:C177"/>
    <mergeCell ref="A178:J189"/>
    <mergeCell ref="E191:G191"/>
    <mergeCell ref="H191:J191"/>
    <mergeCell ref="A143:A149"/>
    <mergeCell ref="B143:B149"/>
    <mergeCell ref="C143:C149"/>
    <mergeCell ref="A150:A156"/>
    <mergeCell ref="B150:B156"/>
    <mergeCell ref="C150:C156"/>
    <mergeCell ref="A129:A135"/>
    <mergeCell ref="B129:B135"/>
    <mergeCell ref="C129:C135"/>
    <mergeCell ref="A136:A142"/>
    <mergeCell ref="B136:B142"/>
    <mergeCell ref="C136:C142"/>
    <mergeCell ref="A115:A121"/>
    <mergeCell ref="B115:B121"/>
    <mergeCell ref="C115:C121"/>
    <mergeCell ref="A122:A128"/>
    <mergeCell ref="B122:B128"/>
    <mergeCell ref="C122:C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1" fitToHeight="0" orientation="landscape" r:id="rId1"/>
  <rowBreaks count="5" manualBreakCount="5">
    <brk id="44" max="16383" man="1"/>
    <brk id="72" max="16383" man="1"/>
    <brk id="114" max="16" man="1"/>
    <brk id="149" max="16" man="1"/>
    <brk id="17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tabSelected="1" view="pageBreakPreview" zoomScale="70" zoomScaleNormal="70" zoomScaleSheetLayoutView="70" workbookViewId="0">
      <pane xSplit="10" ySplit="15" topLeftCell="K16" activePane="bottomRight" state="frozen"/>
      <selection pane="topRight" activeCell="K1" sqref="K1"/>
      <selection pane="bottomLeft" activeCell="A16" sqref="A16"/>
      <selection pane="bottomRight" activeCell="N28" sqref="N28"/>
    </sheetView>
  </sheetViews>
  <sheetFormatPr defaultRowHeight="15" x14ac:dyDescent="0.25"/>
  <cols>
    <col min="1" max="1" width="8" style="64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8.710937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01" t="s">
        <v>26</v>
      </c>
      <c r="N1" s="101"/>
      <c r="O1" s="101"/>
      <c r="P1" s="101"/>
      <c r="Q1" s="101"/>
    </row>
    <row r="2" spans="1:17" ht="16.5" x14ac:dyDescent="0.25">
      <c r="G2" s="4"/>
      <c r="M2" s="92" t="s">
        <v>51</v>
      </c>
      <c r="N2" s="92"/>
      <c r="O2" s="92"/>
      <c r="P2" s="92"/>
      <c r="Q2" s="92"/>
    </row>
    <row r="3" spans="1:17" ht="16.5" x14ac:dyDescent="0.25">
      <c r="G3" s="4"/>
      <c r="M3" s="91" t="s">
        <v>35</v>
      </c>
      <c r="N3" s="91"/>
      <c r="O3" s="91"/>
      <c r="P3" s="91"/>
      <c r="Q3" s="91"/>
    </row>
    <row r="4" spans="1:17" ht="16.5" x14ac:dyDescent="0.25">
      <c r="G4" s="4"/>
      <c r="M4" s="90"/>
      <c r="N4" s="90"/>
      <c r="O4" s="90"/>
      <c r="P4" s="90"/>
      <c r="Q4" s="90"/>
    </row>
    <row r="5" spans="1:17" ht="16.5" x14ac:dyDescent="0.25">
      <c r="G5" s="4"/>
      <c r="M5" s="91" t="s">
        <v>36</v>
      </c>
      <c r="N5" s="91"/>
      <c r="O5" s="91"/>
      <c r="P5" s="91"/>
      <c r="Q5" s="91"/>
    </row>
    <row r="6" spans="1:17" ht="16.5" x14ac:dyDescent="0.25">
      <c r="G6" s="4"/>
      <c r="M6" s="90"/>
      <c r="N6" s="90"/>
      <c r="O6" s="90"/>
      <c r="P6" s="90"/>
      <c r="Q6" s="90"/>
    </row>
    <row r="7" spans="1:17" ht="16.5" x14ac:dyDescent="0.25">
      <c r="G7" s="4"/>
      <c r="M7" s="91" t="s">
        <v>36</v>
      </c>
      <c r="N7" s="91"/>
      <c r="O7" s="91"/>
      <c r="P7" s="91"/>
      <c r="Q7" s="91"/>
    </row>
    <row r="8" spans="1:17" ht="16.5" x14ac:dyDescent="0.25">
      <c r="G8" s="4"/>
      <c r="M8" s="92"/>
      <c r="N8" s="92"/>
      <c r="O8" s="92"/>
      <c r="P8" s="92"/>
      <c r="Q8" s="92"/>
    </row>
    <row r="9" spans="1:17" ht="17.25" customHeight="1" x14ac:dyDescent="0.25">
      <c r="G9" s="4"/>
      <c r="M9" s="93" t="s">
        <v>99</v>
      </c>
      <c r="N9" s="93"/>
      <c r="O9" s="93"/>
      <c r="P9" s="93"/>
      <c r="Q9" s="93"/>
    </row>
    <row r="10" spans="1:17" ht="21" customHeight="1" x14ac:dyDescent="0.25">
      <c r="A10" s="75" t="s">
        <v>23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42" customHeight="1" x14ac:dyDescent="0.25">
      <c r="A11" s="82" t="s">
        <v>80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23.25" customHeight="1" x14ac:dyDescent="0.25">
      <c r="A12" s="83" t="s">
        <v>97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 hidden="1" x14ac:dyDescent="0.25">
      <c r="P13" s="89" t="s">
        <v>24</v>
      </c>
      <c r="Q13" s="89"/>
    </row>
    <row r="14" spans="1:17" ht="69" customHeight="1" x14ac:dyDescent="0.25">
      <c r="A14" s="84" t="s">
        <v>0</v>
      </c>
      <c r="B14" s="88" t="s">
        <v>58</v>
      </c>
      <c r="C14" s="85" t="s">
        <v>59</v>
      </c>
      <c r="D14" s="84" t="s">
        <v>19</v>
      </c>
      <c r="E14" s="84" t="s">
        <v>21</v>
      </c>
      <c r="F14" s="84" t="s">
        <v>25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7" ht="68.25" customHeight="1" x14ac:dyDescent="0.25">
      <c r="A15" s="84"/>
      <c r="B15" s="88"/>
      <c r="C15" s="86"/>
      <c r="D15" s="84"/>
      <c r="E15" s="84"/>
      <c r="F15" s="65" t="s">
        <v>7</v>
      </c>
      <c r="G15" s="65" t="s">
        <v>8</v>
      </c>
      <c r="H15" s="65" t="s">
        <v>9</v>
      </c>
      <c r="I15" s="65" t="s">
        <v>10</v>
      </c>
      <c r="J15" s="65" t="s">
        <v>11</v>
      </c>
      <c r="K15" s="65" t="s">
        <v>12</v>
      </c>
      <c r="L15" s="65" t="s">
        <v>13</v>
      </c>
      <c r="M15" s="65" t="s">
        <v>14</v>
      </c>
      <c r="N15" s="65" t="s">
        <v>15</v>
      </c>
      <c r="O15" s="65" t="s">
        <v>16</v>
      </c>
      <c r="P15" s="65" t="s">
        <v>17</v>
      </c>
      <c r="Q15" s="66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79" t="s">
        <v>1</v>
      </c>
      <c r="B17" s="76" t="s">
        <v>79</v>
      </c>
      <c r="C17" s="79"/>
      <c r="D17" s="6" t="s">
        <v>20</v>
      </c>
      <c r="E17" s="27">
        <f>E18+E19+E20+E21+E22+E23</f>
        <v>1713.171</v>
      </c>
      <c r="F17" s="26">
        <f>F18+F19+F20+F21+F22+F23</f>
        <v>0</v>
      </c>
      <c r="G17" s="26">
        <f t="shared" ref="G17:Q17" si="0">G18+G19+G20+G21+G22+G23</f>
        <v>0</v>
      </c>
      <c r="H17" s="26">
        <f t="shared" si="0"/>
        <v>272.8</v>
      </c>
      <c r="I17" s="26">
        <f t="shared" si="0"/>
        <v>0</v>
      </c>
      <c r="J17" s="26">
        <f t="shared" si="0"/>
        <v>250</v>
      </c>
      <c r="K17" s="26">
        <f t="shared" si="0"/>
        <v>300</v>
      </c>
      <c r="L17" s="26">
        <f t="shared" si="0"/>
        <v>239.19</v>
      </c>
      <c r="M17" s="26">
        <f t="shared" si="0"/>
        <v>134.92699999999999</v>
      </c>
      <c r="N17" s="26">
        <f t="shared" si="0"/>
        <v>177.06399999999999</v>
      </c>
      <c r="O17" s="26">
        <f t="shared" si="0"/>
        <v>0</v>
      </c>
      <c r="P17" s="26">
        <f t="shared" si="0"/>
        <v>100</v>
      </c>
      <c r="Q17" s="28">
        <f t="shared" si="0"/>
        <v>239.19</v>
      </c>
    </row>
    <row r="18" spans="1:17" x14ac:dyDescent="0.25">
      <c r="A18" s="80"/>
      <c r="B18" s="77"/>
      <c r="C18" s="80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80"/>
      <c r="B19" s="77"/>
      <c r="C19" s="80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80"/>
      <c r="B20" s="77"/>
      <c r="C20" s="80"/>
      <c r="D20" s="67" t="s">
        <v>6</v>
      </c>
      <c r="E20" s="27">
        <f t="shared" si="2"/>
        <v>1473.981</v>
      </c>
      <c r="F20" s="20">
        <f t="shared" si="3"/>
        <v>0</v>
      </c>
      <c r="G20" s="20"/>
      <c r="H20" s="20">
        <f t="shared" si="3"/>
        <v>272.8</v>
      </c>
      <c r="I20" s="20">
        <f t="shared" si="3"/>
        <v>0</v>
      </c>
      <c r="J20" s="20">
        <f t="shared" si="3"/>
        <v>250</v>
      </c>
      <c r="K20" s="20">
        <f t="shared" si="3"/>
        <v>300</v>
      </c>
      <c r="L20" s="20">
        <f t="shared" si="3"/>
        <v>239.19</v>
      </c>
      <c r="M20" s="20">
        <f t="shared" si="3"/>
        <v>134.92699999999999</v>
      </c>
      <c r="N20" s="20">
        <f t="shared" si="3"/>
        <v>177.06399999999999</v>
      </c>
      <c r="O20" s="20">
        <f t="shared" si="3"/>
        <v>0</v>
      </c>
      <c r="P20" s="20">
        <f t="shared" si="3"/>
        <v>100</v>
      </c>
      <c r="Q20" s="20">
        <f t="shared" si="3"/>
        <v>0</v>
      </c>
    </row>
    <row r="21" spans="1:17" ht="60" x14ac:dyDescent="0.25">
      <c r="A21" s="80"/>
      <c r="B21" s="77"/>
      <c r="C21" s="80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80"/>
      <c r="B22" s="77"/>
      <c r="C22" s="80"/>
      <c r="D22" s="12" t="s">
        <v>64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81"/>
      <c r="B23" s="78"/>
      <c r="C23" s="81"/>
      <c r="D23" s="12" t="s">
        <v>65</v>
      </c>
      <c r="E23" s="27">
        <f>F23+G23+H23+I23+J23+K23+L23+M23+N23+O23+P23+Q23</f>
        <v>239.19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239.19</v>
      </c>
    </row>
    <row r="24" spans="1:17" x14ac:dyDescent="0.25">
      <c r="A24" s="84" t="s">
        <v>2</v>
      </c>
      <c r="B24" s="96" t="s">
        <v>28</v>
      </c>
      <c r="C24" s="79" t="s">
        <v>70</v>
      </c>
      <c r="D24" s="63" t="s">
        <v>20</v>
      </c>
      <c r="E24" s="27">
        <f>E25+E26+E27+E28+E29+E30</f>
        <v>955.44399999999996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300</v>
      </c>
      <c r="L24" s="26">
        <f t="shared" si="4"/>
        <v>239.19</v>
      </c>
      <c r="M24" s="26">
        <f t="shared" si="4"/>
        <v>0</v>
      </c>
      <c r="N24" s="26">
        <f t="shared" si="4"/>
        <v>177.06399999999999</v>
      </c>
      <c r="O24" s="26">
        <f t="shared" si="4"/>
        <v>0</v>
      </c>
      <c r="P24" s="26">
        <f t="shared" si="4"/>
        <v>0</v>
      </c>
      <c r="Q24" s="28">
        <f t="shared" si="4"/>
        <v>239.19</v>
      </c>
    </row>
    <row r="25" spans="1:17" x14ac:dyDescent="0.25">
      <c r="A25" s="84"/>
      <c r="B25" s="97"/>
      <c r="C25" s="80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84"/>
      <c r="B26" s="97"/>
      <c r="C26" s="80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84"/>
      <c r="B27" s="97"/>
      <c r="C27" s="80"/>
      <c r="D27" s="7" t="s">
        <v>6</v>
      </c>
      <c r="E27" s="29">
        <f t="shared" si="5"/>
        <v>716.25400000000002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300</v>
      </c>
      <c r="L27" s="20">
        <v>239.19</v>
      </c>
      <c r="M27" s="30">
        <v>0</v>
      </c>
      <c r="N27" s="20">
        <v>177.06399999999999</v>
      </c>
      <c r="O27" s="20">
        <v>0</v>
      </c>
      <c r="P27" s="20">
        <v>0</v>
      </c>
      <c r="Q27" s="30">
        <v>0</v>
      </c>
    </row>
    <row r="28" spans="1:17" ht="60" x14ac:dyDescent="0.25">
      <c r="A28" s="84"/>
      <c r="B28" s="97"/>
      <c r="C28" s="80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84"/>
      <c r="B29" s="97"/>
      <c r="C29" s="80"/>
      <c r="D29" s="12" t="s">
        <v>64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84"/>
      <c r="B30" s="98"/>
      <c r="C30" s="81"/>
      <c r="D30" s="12" t="s">
        <v>65</v>
      </c>
      <c r="E30" s="29">
        <f t="shared" si="5"/>
        <v>239.19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239.19</v>
      </c>
    </row>
    <row r="31" spans="1:17" ht="27" customHeight="1" x14ac:dyDescent="0.25">
      <c r="A31" s="79" t="s">
        <v>54</v>
      </c>
      <c r="B31" s="79" t="s">
        <v>60</v>
      </c>
      <c r="C31" s="79" t="s">
        <v>55</v>
      </c>
      <c r="D31" s="63" t="s">
        <v>20</v>
      </c>
      <c r="E31" s="27">
        <f>E32+E33+E34+E35+E36+E37</f>
        <v>134.92699999999999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  <c r="M31" s="26">
        <f t="shared" si="6"/>
        <v>134.92699999999999</v>
      </c>
      <c r="N31" s="26">
        <f t="shared" si="6"/>
        <v>0</v>
      </c>
      <c r="O31" s="26">
        <f t="shared" si="6"/>
        <v>0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80"/>
      <c r="B32" s="80"/>
      <c r="C32" s="80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80"/>
      <c r="B33" s="80"/>
      <c r="C33" s="80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80"/>
      <c r="B34" s="80"/>
      <c r="C34" s="80"/>
      <c r="D34" s="7" t="s">
        <v>6</v>
      </c>
      <c r="E34" s="29">
        <f t="shared" si="7"/>
        <v>134.92699999999999</v>
      </c>
      <c r="F34" s="20">
        <v>0</v>
      </c>
      <c r="G34" s="20">
        <v>0</v>
      </c>
      <c r="H34" s="30">
        <v>0</v>
      </c>
      <c r="I34" s="20">
        <v>0</v>
      </c>
      <c r="J34" s="20"/>
      <c r="K34" s="30"/>
      <c r="L34" s="20"/>
      <c r="M34" s="30">
        <f>126.37+8.557</f>
        <v>134.92699999999999</v>
      </c>
      <c r="N34" s="20"/>
      <c r="O34" s="20"/>
      <c r="P34" s="20">
        <v>0</v>
      </c>
      <c r="Q34" s="30">
        <v>0</v>
      </c>
    </row>
    <row r="35" spans="1:17" ht="65.25" customHeight="1" x14ac:dyDescent="0.25">
      <c r="A35" s="80"/>
      <c r="B35" s="80"/>
      <c r="C35" s="80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80"/>
      <c r="B36" s="80"/>
      <c r="C36" s="80"/>
      <c r="D36" s="12" t="s">
        <v>64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81"/>
      <c r="B37" s="81"/>
      <c r="C37" s="81"/>
      <c r="D37" s="12" t="s">
        <v>65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79" t="s">
        <v>42</v>
      </c>
      <c r="B38" s="79" t="s">
        <v>56</v>
      </c>
      <c r="C38" s="79" t="s">
        <v>55</v>
      </c>
      <c r="D38" s="63" t="s">
        <v>20</v>
      </c>
      <c r="E38" s="27">
        <f>E39+E40+E41+E42+E43+E44</f>
        <v>22.8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22.8</v>
      </c>
      <c r="I38" s="26">
        <f t="shared" si="8"/>
        <v>0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80"/>
      <c r="B39" s="80"/>
      <c r="C39" s="80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80"/>
      <c r="B40" s="80"/>
      <c r="C40" s="80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80"/>
      <c r="B41" s="80"/>
      <c r="C41" s="80"/>
      <c r="D41" s="7" t="s">
        <v>6</v>
      </c>
      <c r="E41" s="29">
        <f t="shared" si="9"/>
        <v>22.8</v>
      </c>
      <c r="F41" s="20">
        <v>0</v>
      </c>
      <c r="G41" s="20">
        <v>0</v>
      </c>
      <c r="H41" s="30">
        <f>15.6+7.2</f>
        <v>22.8</v>
      </c>
      <c r="I41" s="20"/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80"/>
      <c r="B42" s="80"/>
      <c r="C42" s="80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80"/>
      <c r="B43" s="80"/>
      <c r="C43" s="80"/>
      <c r="D43" s="12" t="s">
        <v>64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81"/>
      <c r="B44" s="81"/>
      <c r="C44" s="81"/>
      <c r="D44" s="12" t="s">
        <v>65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84" t="s">
        <v>48</v>
      </c>
      <c r="B45" s="96" t="s">
        <v>29</v>
      </c>
      <c r="C45" s="79" t="s">
        <v>37</v>
      </c>
      <c r="D45" s="6" t="s">
        <v>20</v>
      </c>
      <c r="E45" s="31">
        <f>E46+E47+E48+E49+E50+E51</f>
        <v>500</v>
      </c>
      <c r="F45" s="31">
        <f t="shared" ref="F45:Q45" si="10">F46+F47+F48+F49+F50+F51</f>
        <v>0</v>
      </c>
      <c r="G45" s="31">
        <f t="shared" si="10"/>
        <v>0</v>
      </c>
      <c r="H45" s="31">
        <f t="shared" si="10"/>
        <v>250</v>
      </c>
      <c r="I45" s="31">
        <f t="shared" si="10"/>
        <v>0</v>
      </c>
      <c r="J45" s="31">
        <f t="shared" si="10"/>
        <v>250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2">
        <f t="shared" si="10"/>
        <v>0</v>
      </c>
    </row>
    <row r="46" spans="1:17" x14ac:dyDescent="0.25">
      <c r="A46" s="84"/>
      <c r="B46" s="97"/>
      <c r="C46" s="80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84"/>
      <c r="B47" s="97"/>
      <c r="C47" s="80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84"/>
      <c r="B48" s="97"/>
      <c r="C48" s="80"/>
      <c r="D48" s="7" t="s">
        <v>6</v>
      </c>
      <c r="E48" s="29">
        <f t="shared" si="11"/>
        <v>500</v>
      </c>
      <c r="F48" s="30">
        <v>0</v>
      </c>
      <c r="G48" s="30"/>
      <c r="H48" s="33">
        <v>250</v>
      </c>
      <c r="I48" s="33">
        <v>0</v>
      </c>
      <c r="J48" s="33">
        <v>250</v>
      </c>
      <c r="K48" s="33"/>
      <c r="L48" s="30"/>
      <c r="M48" s="30"/>
      <c r="N48" s="30"/>
      <c r="O48" s="30"/>
      <c r="P48" s="30">
        <v>0</v>
      </c>
      <c r="Q48" s="30">
        <v>0</v>
      </c>
    </row>
    <row r="49" spans="1:17" ht="60" x14ac:dyDescent="0.25">
      <c r="A49" s="84"/>
      <c r="B49" s="97"/>
      <c r="C49" s="80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84"/>
      <c r="B50" s="97"/>
      <c r="C50" s="80"/>
      <c r="D50" s="12" t="s">
        <v>64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84"/>
      <c r="B51" s="98"/>
      <c r="C51" s="81"/>
      <c r="D51" s="12" t="s">
        <v>65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79" t="s">
        <v>52</v>
      </c>
      <c r="B52" s="96" t="s">
        <v>43</v>
      </c>
      <c r="C52" s="79" t="s">
        <v>37</v>
      </c>
      <c r="D52" s="6" t="s">
        <v>20</v>
      </c>
      <c r="E52" s="29">
        <f>E53+E54+E55+E56+E57+E58</f>
        <v>100</v>
      </c>
      <c r="F52" s="29">
        <f t="shared" ref="F52:Q52" si="12">F53+F54+F55+F56+F57+F58</f>
        <v>0</v>
      </c>
      <c r="G52" s="29">
        <f t="shared" si="12"/>
        <v>0</v>
      </c>
      <c r="H52" s="29">
        <f t="shared" si="12"/>
        <v>0</v>
      </c>
      <c r="I52" s="29">
        <f t="shared" si="12"/>
        <v>0</v>
      </c>
      <c r="J52" s="29">
        <f t="shared" si="12"/>
        <v>0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0</v>
      </c>
      <c r="O52" s="29">
        <f t="shared" si="12"/>
        <v>0</v>
      </c>
      <c r="P52" s="29">
        <f t="shared" si="12"/>
        <v>100</v>
      </c>
      <c r="Q52" s="35">
        <f t="shared" si="12"/>
        <v>0</v>
      </c>
    </row>
    <row r="53" spans="1:17" x14ac:dyDescent="0.25">
      <c r="A53" s="94"/>
      <c r="B53" s="99"/>
      <c r="C53" s="80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94"/>
      <c r="B54" s="99"/>
      <c r="C54" s="80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94"/>
      <c r="B55" s="99"/>
      <c r="C55" s="80"/>
      <c r="D55" s="7" t="s">
        <v>6</v>
      </c>
      <c r="E55" s="29">
        <f t="shared" si="13"/>
        <v>100</v>
      </c>
      <c r="F55" s="20">
        <v>0</v>
      </c>
      <c r="G55" s="20">
        <v>0</v>
      </c>
      <c r="H55" s="20">
        <v>0</v>
      </c>
      <c r="I55" s="34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100</v>
      </c>
      <c r="Q55" s="30">
        <v>0</v>
      </c>
    </row>
    <row r="56" spans="1:17" ht="60" x14ac:dyDescent="0.25">
      <c r="A56" s="94"/>
      <c r="B56" s="99"/>
      <c r="C56" s="80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94"/>
      <c r="B57" s="99"/>
      <c r="C57" s="80"/>
      <c r="D57" s="12" t="s">
        <v>64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95"/>
      <c r="B58" s="100"/>
      <c r="C58" s="81"/>
      <c r="D58" s="12" t="s">
        <v>65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84" t="s">
        <v>3</v>
      </c>
      <c r="B59" s="76" t="s">
        <v>67</v>
      </c>
      <c r="C59" s="79"/>
      <c r="D59" s="6" t="s">
        <v>20</v>
      </c>
      <c r="E59" s="31">
        <f>E60+E61+E62+E63+E64+E65</f>
        <v>142761.70000000001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500</v>
      </c>
      <c r="L59" s="31">
        <f t="shared" si="14"/>
        <v>27213.119999999999</v>
      </c>
      <c r="M59" s="31">
        <f t="shared" si="14"/>
        <v>27744.219999999998</v>
      </c>
      <c r="N59" s="31">
        <f t="shared" si="14"/>
        <v>27713.119999999999</v>
      </c>
      <c r="O59" s="31">
        <f t="shared" si="14"/>
        <v>27713.119999999999</v>
      </c>
      <c r="P59" s="31">
        <f>P60+P61+P62+P63+P64+P65</f>
        <v>31806.12</v>
      </c>
      <c r="Q59" s="32">
        <f>Q60+Q61+Q62+Q63+Q64+Q65</f>
        <v>0</v>
      </c>
    </row>
    <row r="60" spans="1:17" x14ac:dyDescent="0.25">
      <c r="A60" s="84"/>
      <c r="B60" s="77"/>
      <c r="C60" s="80"/>
      <c r="D60" s="7" t="s">
        <v>4</v>
      </c>
      <c r="E60" s="29">
        <f t="shared" ref="E60:E65" si="15">F60+G60+H60+I60+J60+K60+L60+M60+N60+O60+P60+Q60</f>
        <v>0</v>
      </c>
      <c r="F60" s="20">
        <f>F67+F74+F81+F88</f>
        <v>0</v>
      </c>
      <c r="G60" s="20">
        <f t="shared" ref="G60:Q60" si="16">G67+G74+G81+G88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84"/>
      <c r="B61" s="77"/>
      <c r="C61" s="80"/>
      <c r="D61" s="7" t="s">
        <v>5</v>
      </c>
      <c r="E61" s="29">
        <f>F61+G61+H61+I61+J61+K61+L61+M61+N61+O61+P61+Q61</f>
        <v>103.1</v>
      </c>
      <c r="F61" s="20">
        <f t="shared" ref="F61:Q65" si="17">F68+F75+F82+F89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31.1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84"/>
      <c r="B62" s="77"/>
      <c r="C62" s="80"/>
      <c r="D62" s="7" t="s">
        <v>6</v>
      </c>
      <c r="E62" s="29">
        <f t="shared" si="15"/>
        <v>142658.6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500</v>
      </c>
      <c r="L62" s="20">
        <f t="shared" si="17"/>
        <v>27213.119999999999</v>
      </c>
      <c r="M62" s="20">
        <f t="shared" si="17"/>
        <v>27713.119999999999</v>
      </c>
      <c r="N62" s="20">
        <f t="shared" si="17"/>
        <v>27713.119999999999</v>
      </c>
      <c r="O62" s="20">
        <f t="shared" si="17"/>
        <v>27713.119999999999</v>
      </c>
      <c r="P62" s="20">
        <f t="shared" si="17"/>
        <v>31806.12</v>
      </c>
      <c r="Q62" s="20">
        <f t="shared" si="17"/>
        <v>0</v>
      </c>
    </row>
    <row r="63" spans="1:17" ht="60" x14ac:dyDescent="0.25">
      <c r="A63" s="84"/>
      <c r="B63" s="77"/>
      <c r="C63" s="80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84"/>
      <c r="B64" s="77"/>
      <c r="C64" s="80"/>
      <c r="D64" s="12" t="s">
        <v>64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84"/>
      <c r="B65" s="78"/>
      <c r="C65" s="81"/>
      <c r="D65" s="12" t="s">
        <v>65</v>
      </c>
      <c r="E65" s="29">
        <f t="shared" si="15"/>
        <v>0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0</v>
      </c>
    </row>
    <row r="66" spans="1:18" ht="15" customHeight="1" x14ac:dyDescent="0.25">
      <c r="A66" s="103" t="s">
        <v>39</v>
      </c>
      <c r="B66" s="85" t="s">
        <v>44</v>
      </c>
      <c r="C66" s="79" t="s">
        <v>49</v>
      </c>
      <c r="D66" s="6" t="s">
        <v>20</v>
      </c>
      <c r="E66" s="31">
        <f>F66+G66+H66+I66+J66+K66+L66+M66+N66+O66+P66+Q66</f>
        <v>103.1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31.1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04"/>
      <c r="B67" s="102"/>
      <c r="C67" s="80"/>
      <c r="D67" s="7" t="s">
        <v>4</v>
      </c>
      <c r="E67" s="31">
        <f t="shared" ref="E67:E79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04"/>
      <c r="B68" s="102"/>
      <c r="C68" s="80"/>
      <c r="D68" s="7" t="s">
        <v>5</v>
      </c>
      <c r="E68" s="25">
        <f t="shared" si="19"/>
        <v>103.1</v>
      </c>
      <c r="F68" s="25"/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31.1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04"/>
      <c r="B69" s="102"/>
      <c r="C69" s="80"/>
      <c r="D69" s="7" t="s">
        <v>6</v>
      </c>
      <c r="E69" s="31">
        <f t="shared" si="19"/>
        <v>0</v>
      </c>
      <c r="F69" s="38">
        <v>0</v>
      </c>
      <c r="G69" s="38">
        <v>0</v>
      </c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5"/>
    </row>
    <row r="70" spans="1:18" ht="60" x14ac:dyDescent="0.25">
      <c r="A70" s="104"/>
      <c r="B70" s="102"/>
      <c r="C70" s="80"/>
      <c r="D70" s="12" t="s">
        <v>27</v>
      </c>
      <c r="E70" s="31">
        <f t="shared" si="19"/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30"/>
    </row>
    <row r="71" spans="1:18" ht="30" x14ac:dyDescent="0.25">
      <c r="A71" s="104"/>
      <c r="B71" s="102"/>
      <c r="C71" s="80"/>
      <c r="D71" s="12" t="s">
        <v>64</v>
      </c>
      <c r="E71" s="31">
        <f t="shared" si="19"/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  <c r="Q71" s="30"/>
    </row>
    <row r="72" spans="1:18" ht="30" x14ac:dyDescent="0.25">
      <c r="A72" s="105"/>
      <c r="B72" s="86"/>
      <c r="C72" s="81"/>
      <c r="D72" s="12" t="s">
        <v>65</v>
      </c>
      <c r="E72" s="31">
        <f t="shared" si="19"/>
        <v>0</v>
      </c>
      <c r="F72" s="31">
        <v>0</v>
      </c>
      <c r="G72" s="31">
        <v>0</v>
      </c>
      <c r="H72" s="31"/>
      <c r="I72" s="31"/>
      <c r="J72" s="31"/>
      <c r="K72" s="31"/>
      <c r="L72" s="31"/>
      <c r="M72" s="31"/>
      <c r="N72" s="31"/>
      <c r="O72" s="31"/>
      <c r="P72" s="31"/>
      <c r="Q72" s="30"/>
    </row>
    <row r="73" spans="1:18" ht="15" customHeight="1" x14ac:dyDescent="0.25">
      <c r="A73" s="88" t="s">
        <v>40</v>
      </c>
      <c r="B73" s="106" t="s">
        <v>33</v>
      </c>
      <c r="C73" s="85" t="s">
        <v>94</v>
      </c>
      <c r="D73" s="22" t="s">
        <v>20</v>
      </c>
      <c r="E73" s="32">
        <f t="shared" si="19"/>
        <v>2100</v>
      </c>
      <c r="F73" s="28">
        <f t="shared" ref="F73:Q73" si="20">F74+F75+F76+F79</f>
        <v>0</v>
      </c>
      <c r="G73" s="28">
        <f t="shared" si="20"/>
        <v>0</v>
      </c>
      <c r="H73" s="28">
        <f t="shared" si="20"/>
        <v>0</v>
      </c>
      <c r="I73" s="28">
        <f t="shared" si="20"/>
        <v>0</v>
      </c>
      <c r="J73" s="28">
        <f t="shared" si="20"/>
        <v>0</v>
      </c>
      <c r="K73" s="28">
        <f t="shared" si="20"/>
        <v>500</v>
      </c>
      <c r="L73" s="28">
        <f t="shared" si="20"/>
        <v>0</v>
      </c>
      <c r="M73" s="28">
        <f t="shared" si="20"/>
        <v>500</v>
      </c>
      <c r="N73" s="28">
        <f t="shared" si="20"/>
        <v>500</v>
      </c>
      <c r="O73" s="28">
        <f t="shared" si="20"/>
        <v>500</v>
      </c>
      <c r="P73" s="28">
        <f t="shared" si="20"/>
        <v>100</v>
      </c>
      <c r="Q73" s="28">
        <f t="shared" si="20"/>
        <v>0</v>
      </c>
    </row>
    <row r="74" spans="1:18" x14ac:dyDescent="0.25">
      <c r="A74" s="88"/>
      <c r="B74" s="107"/>
      <c r="C74" s="102"/>
      <c r="D74" s="23" t="s">
        <v>4</v>
      </c>
      <c r="E74" s="32">
        <f t="shared" si="19"/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</row>
    <row r="75" spans="1:18" x14ac:dyDescent="0.25">
      <c r="A75" s="88"/>
      <c r="B75" s="107"/>
      <c r="C75" s="102"/>
      <c r="D75" s="23" t="s">
        <v>5</v>
      </c>
      <c r="E75" s="32">
        <f t="shared" si="19"/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</row>
    <row r="76" spans="1:18" x14ac:dyDescent="0.25">
      <c r="A76" s="88"/>
      <c r="B76" s="107"/>
      <c r="C76" s="102"/>
      <c r="D76" s="23" t="s">
        <v>6</v>
      </c>
      <c r="E76" s="32">
        <f t="shared" si="19"/>
        <v>2100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500</v>
      </c>
      <c r="L76" s="30">
        <v>0</v>
      </c>
      <c r="M76" s="30">
        <v>500</v>
      </c>
      <c r="N76" s="30">
        <v>500</v>
      </c>
      <c r="O76" s="30">
        <v>500</v>
      </c>
      <c r="P76" s="30">
        <v>100</v>
      </c>
      <c r="Q76" s="30">
        <v>0</v>
      </c>
    </row>
    <row r="77" spans="1:18" ht="60" x14ac:dyDescent="0.25">
      <c r="A77" s="88"/>
      <c r="B77" s="107"/>
      <c r="C77" s="102"/>
      <c r="D77" s="24" t="s">
        <v>27</v>
      </c>
      <c r="E77" s="32">
        <f t="shared" si="19"/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</row>
    <row r="78" spans="1:18" ht="30" x14ac:dyDescent="0.25">
      <c r="A78" s="88"/>
      <c r="B78" s="107"/>
      <c r="C78" s="102"/>
      <c r="D78" s="24" t="s">
        <v>64</v>
      </c>
      <c r="E78" s="32">
        <f t="shared" si="19"/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</row>
    <row r="79" spans="1:18" ht="30" x14ac:dyDescent="0.25">
      <c r="A79" s="88"/>
      <c r="B79" s="108"/>
      <c r="C79" s="86"/>
      <c r="D79" s="24" t="s">
        <v>65</v>
      </c>
      <c r="E79" s="32">
        <f t="shared" si="19"/>
        <v>0</v>
      </c>
      <c r="F79" s="30">
        <v>0</v>
      </c>
      <c r="G79" s="30">
        <v>0</v>
      </c>
      <c r="H79" s="30">
        <v>0</v>
      </c>
      <c r="I79" s="30">
        <v>0</v>
      </c>
      <c r="J79" s="30">
        <f>500-500</f>
        <v>0</v>
      </c>
      <c r="K79" s="30">
        <f>500-500</f>
        <v>0</v>
      </c>
      <c r="L79" s="30"/>
      <c r="M79" s="30"/>
      <c r="N79" s="30"/>
      <c r="O79" s="30"/>
      <c r="P79" s="30"/>
      <c r="Q79" s="30"/>
    </row>
    <row r="80" spans="1:18" x14ac:dyDescent="0.25">
      <c r="A80" s="85" t="s">
        <v>41</v>
      </c>
      <c r="B80" s="106" t="s">
        <v>98</v>
      </c>
      <c r="C80" s="88" t="s">
        <v>71</v>
      </c>
      <c r="D80" s="22" t="s">
        <v>20</v>
      </c>
      <c r="E80" s="32">
        <f>E81+E82+E83+E84+E85+E86</f>
        <v>136065.60000000001</v>
      </c>
      <c r="F80" s="32">
        <f t="shared" ref="F80:Q80" si="21">F81+F82+F83+F84+F85+F86</f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2">
        <f t="shared" si="21"/>
        <v>0</v>
      </c>
      <c r="K80" s="32">
        <f t="shared" si="21"/>
        <v>0</v>
      </c>
      <c r="L80" s="32">
        <f t="shared" si="21"/>
        <v>27213.119999999999</v>
      </c>
      <c r="M80" s="32">
        <f t="shared" si="21"/>
        <v>27213.119999999999</v>
      </c>
      <c r="N80" s="32">
        <f t="shared" si="21"/>
        <v>27213.119999999999</v>
      </c>
      <c r="O80" s="32">
        <f t="shared" si="21"/>
        <v>27213.119999999999</v>
      </c>
      <c r="P80" s="32">
        <f t="shared" si="21"/>
        <v>27213.119999999999</v>
      </c>
      <c r="Q80" s="32">
        <f t="shared" si="21"/>
        <v>0</v>
      </c>
    </row>
    <row r="81" spans="1:17" x14ac:dyDescent="0.25">
      <c r="A81" s="102"/>
      <c r="B81" s="107"/>
      <c r="C81" s="88"/>
      <c r="D81" s="23" t="s">
        <v>4</v>
      </c>
      <c r="E81" s="32">
        <f>F81+G81+H81+I81+J81+K81+L81+M81+N81+O81+P81+Q81</f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02"/>
      <c r="B82" s="107"/>
      <c r="C82" s="88"/>
      <c r="D82" s="23" t="s">
        <v>5</v>
      </c>
      <c r="E82" s="32">
        <f t="shared" ref="E82:E86" si="22">F82+G82+H82+I82+J82+K82+L82+M82+N82+O82+P82+Q82</f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02"/>
      <c r="B83" s="107"/>
      <c r="C83" s="88"/>
      <c r="D83" s="23" t="s">
        <v>6</v>
      </c>
      <c r="E83" s="32">
        <f t="shared" si="22"/>
        <v>136065.60000000001</v>
      </c>
      <c r="F83" s="30"/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27213.119999999999</v>
      </c>
      <c r="M83" s="30">
        <v>27213.119999999999</v>
      </c>
      <c r="N83" s="30">
        <v>27213.119999999999</v>
      </c>
      <c r="O83" s="30">
        <v>27213.119999999999</v>
      </c>
      <c r="P83" s="30">
        <v>27213.119999999999</v>
      </c>
      <c r="Q83" s="30">
        <v>0</v>
      </c>
    </row>
    <row r="84" spans="1:17" ht="60" x14ac:dyDescent="0.25">
      <c r="A84" s="102"/>
      <c r="B84" s="107"/>
      <c r="C84" s="88"/>
      <c r="D84" s="24" t="s">
        <v>27</v>
      </c>
      <c r="E84" s="32">
        <f t="shared" si="22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02"/>
      <c r="B85" s="107"/>
      <c r="C85" s="88"/>
      <c r="D85" s="24" t="s">
        <v>64</v>
      </c>
      <c r="E85" s="32">
        <f t="shared" si="22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86"/>
      <c r="B86" s="108"/>
      <c r="C86" s="88"/>
      <c r="D86" s="24" t="s">
        <v>65</v>
      </c>
      <c r="E86" s="32">
        <f t="shared" si="22"/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/>
    </row>
    <row r="87" spans="1:17" x14ac:dyDescent="0.25">
      <c r="A87" s="85" t="s">
        <v>63</v>
      </c>
      <c r="B87" s="106" t="s">
        <v>62</v>
      </c>
      <c r="C87" s="88" t="s">
        <v>38</v>
      </c>
      <c r="D87" s="22" t="s">
        <v>20</v>
      </c>
      <c r="E87" s="32">
        <f>E88+E89+E90+E91+E92+E93</f>
        <v>4493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4493</v>
      </c>
      <c r="Q87" s="32">
        <f t="shared" si="23"/>
        <v>0</v>
      </c>
    </row>
    <row r="88" spans="1:17" x14ac:dyDescent="0.25">
      <c r="A88" s="102"/>
      <c r="B88" s="107"/>
      <c r="C88" s="88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02"/>
      <c r="B89" s="107"/>
      <c r="C89" s="88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02"/>
      <c r="B90" s="107"/>
      <c r="C90" s="88"/>
      <c r="D90" s="23" t="s">
        <v>6</v>
      </c>
      <c r="E90" s="32">
        <f t="shared" si="24"/>
        <v>4493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4493</v>
      </c>
      <c r="Q90" s="30">
        <v>0</v>
      </c>
    </row>
    <row r="91" spans="1:17" ht="60" x14ac:dyDescent="0.25">
      <c r="A91" s="102"/>
      <c r="B91" s="107"/>
      <c r="C91" s="88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02"/>
      <c r="B92" s="107"/>
      <c r="C92" s="88"/>
      <c r="D92" s="24" t="s">
        <v>64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86"/>
      <c r="B93" s="108"/>
      <c r="C93" s="88"/>
      <c r="D93" s="24" t="s">
        <v>65</v>
      </c>
      <c r="E93" s="32">
        <f t="shared" si="24"/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/>
    </row>
    <row r="94" spans="1:17" x14ac:dyDescent="0.25">
      <c r="A94" s="109" t="s">
        <v>30</v>
      </c>
      <c r="B94" s="111" t="s">
        <v>68</v>
      </c>
      <c r="C94" s="80"/>
      <c r="D94" s="63" t="s">
        <v>20</v>
      </c>
      <c r="E94" s="40">
        <f>E95+E96+E97+E98+E99+E100</f>
        <v>116260.974</v>
      </c>
      <c r="F94" s="40">
        <f t="shared" ref="F94:Q94" si="25">F95+F96+F97+F98+F99+F100</f>
        <v>0</v>
      </c>
      <c r="G94" s="40">
        <f t="shared" si="25"/>
        <v>4645</v>
      </c>
      <c r="H94" s="40">
        <f t="shared" si="25"/>
        <v>0</v>
      </c>
      <c r="I94" s="40">
        <f t="shared" si="25"/>
        <v>2000</v>
      </c>
      <c r="J94" s="40">
        <f t="shared" si="25"/>
        <v>2150</v>
      </c>
      <c r="K94" s="40">
        <f t="shared" si="25"/>
        <v>1911.4</v>
      </c>
      <c r="L94" s="40">
        <f t="shared" si="25"/>
        <v>50</v>
      </c>
      <c r="M94" s="40">
        <f t="shared" si="25"/>
        <v>50</v>
      </c>
      <c r="N94" s="40">
        <f t="shared" si="25"/>
        <v>74</v>
      </c>
      <c r="O94" s="40">
        <f t="shared" si="25"/>
        <v>50</v>
      </c>
      <c r="P94" s="40">
        <f t="shared" si="25"/>
        <v>50</v>
      </c>
      <c r="Q94" s="41">
        <f t="shared" si="25"/>
        <v>105280.57400000001</v>
      </c>
    </row>
    <row r="95" spans="1:17" x14ac:dyDescent="0.25">
      <c r="A95" s="84"/>
      <c r="B95" s="77"/>
      <c r="C95" s="80"/>
      <c r="D95" s="7" t="s">
        <v>4</v>
      </c>
      <c r="E95" s="40"/>
      <c r="F95" s="20">
        <f>F102+F109+F116+F158+F123+F130+F137+F144+F151</f>
        <v>0</v>
      </c>
      <c r="G95" s="20">
        <f t="shared" ref="G95:Q95" si="26">G102+G109+G116+G158+G123+G130+G137+G144+G151</f>
        <v>0</v>
      </c>
      <c r="H95" s="20">
        <f t="shared" si="26"/>
        <v>0</v>
      </c>
      <c r="I95" s="20">
        <f t="shared" si="26"/>
        <v>0</v>
      </c>
      <c r="J95" s="20">
        <f t="shared" si="26"/>
        <v>0</v>
      </c>
      <c r="K95" s="20">
        <f t="shared" si="26"/>
        <v>0</v>
      </c>
      <c r="L95" s="20">
        <f t="shared" si="26"/>
        <v>0</v>
      </c>
      <c r="M95" s="20">
        <f t="shared" si="26"/>
        <v>0</v>
      </c>
      <c r="N95" s="20">
        <f t="shared" si="26"/>
        <v>0</v>
      </c>
      <c r="O95" s="20">
        <f t="shared" si="26"/>
        <v>0</v>
      </c>
      <c r="P95" s="20">
        <f t="shared" si="26"/>
        <v>0</v>
      </c>
      <c r="Q95" s="20">
        <f t="shared" si="26"/>
        <v>0</v>
      </c>
    </row>
    <row r="96" spans="1:17" x14ac:dyDescent="0.25">
      <c r="A96" s="84"/>
      <c r="B96" s="77"/>
      <c r="C96" s="80"/>
      <c r="D96" s="7" t="s">
        <v>5</v>
      </c>
      <c r="E96" s="33">
        <f>F96+G96+H96+I96+J96+K96+L96+M96+N96+O96+P96+Q96</f>
        <v>0</v>
      </c>
      <c r="F96" s="20">
        <f t="shared" ref="F96:Q100" si="27">F103+F110+F117+F159+F124+F131+F138+F145+F152</f>
        <v>0</v>
      </c>
      <c r="G96" s="20">
        <f t="shared" si="27"/>
        <v>0</v>
      </c>
      <c r="H96" s="20">
        <f t="shared" si="27"/>
        <v>0</v>
      </c>
      <c r="I96" s="20">
        <f t="shared" si="27"/>
        <v>0</v>
      </c>
      <c r="J96" s="20">
        <f t="shared" si="27"/>
        <v>0</v>
      </c>
      <c r="K96" s="20">
        <f t="shared" si="27"/>
        <v>0</v>
      </c>
      <c r="L96" s="20">
        <f t="shared" si="27"/>
        <v>0</v>
      </c>
      <c r="M96" s="20">
        <f t="shared" si="27"/>
        <v>0</v>
      </c>
      <c r="N96" s="20">
        <f t="shared" si="27"/>
        <v>0</v>
      </c>
      <c r="O96" s="20">
        <f t="shared" si="27"/>
        <v>0</v>
      </c>
      <c r="P96" s="20">
        <f t="shared" si="27"/>
        <v>0</v>
      </c>
      <c r="Q96" s="20">
        <f t="shared" si="27"/>
        <v>0</v>
      </c>
    </row>
    <row r="97" spans="1:17" x14ac:dyDescent="0.25">
      <c r="A97" s="84"/>
      <c r="B97" s="77"/>
      <c r="C97" s="80"/>
      <c r="D97" s="7" t="s">
        <v>6</v>
      </c>
      <c r="E97" s="33">
        <f>F97+G97+H97+I97+J97+K97+L97+M97+N97+O97+P97+Q97</f>
        <v>11030.4</v>
      </c>
      <c r="F97" s="20">
        <f t="shared" si="27"/>
        <v>0</v>
      </c>
      <c r="G97" s="20">
        <f t="shared" si="27"/>
        <v>4645</v>
      </c>
      <c r="H97" s="20">
        <f t="shared" si="27"/>
        <v>0</v>
      </c>
      <c r="I97" s="20">
        <f t="shared" si="27"/>
        <v>2000</v>
      </c>
      <c r="J97" s="20">
        <f t="shared" si="27"/>
        <v>2150</v>
      </c>
      <c r="K97" s="20">
        <f t="shared" si="27"/>
        <v>1911.4</v>
      </c>
      <c r="L97" s="20">
        <f t="shared" si="27"/>
        <v>50</v>
      </c>
      <c r="M97" s="20">
        <f t="shared" si="27"/>
        <v>50</v>
      </c>
      <c r="N97" s="20">
        <f t="shared" si="27"/>
        <v>74</v>
      </c>
      <c r="O97" s="20">
        <f t="shared" si="27"/>
        <v>50</v>
      </c>
      <c r="P97" s="20">
        <f t="shared" si="27"/>
        <v>50</v>
      </c>
      <c r="Q97" s="20">
        <f t="shared" si="27"/>
        <v>50</v>
      </c>
    </row>
    <row r="98" spans="1:17" ht="60" x14ac:dyDescent="0.25">
      <c r="A98" s="84"/>
      <c r="B98" s="77"/>
      <c r="C98" s="80"/>
      <c r="D98" s="12" t="s">
        <v>27</v>
      </c>
      <c r="E98" s="33">
        <f t="shared" ref="E98:E100" si="28">F98+G98+H98+I98+J98+K98+L98+M98+N98+O98+P98+Q98</f>
        <v>0</v>
      </c>
      <c r="F98" s="20">
        <f t="shared" si="27"/>
        <v>0</v>
      </c>
      <c r="G98" s="20">
        <f t="shared" si="27"/>
        <v>0</v>
      </c>
      <c r="H98" s="20">
        <f t="shared" si="27"/>
        <v>0</v>
      </c>
      <c r="I98" s="20">
        <f t="shared" si="27"/>
        <v>0</v>
      </c>
      <c r="J98" s="20">
        <f t="shared" si="27"/>
        <v>0</v>
      </c>
      <c r="K98" s="20">
        <f t="shared" si="27"/>
        <v>0</v>
      </c>
      <c r="L98" s="20">
        <f t="shared" si="27"/>
        <v>0</v>
      </c>
      <c r="M98" s="20">
        <f t="shared" si="27"/>
        <v>0</v>
      </c>
      <c r="N98" s="20">
        <f t="shared" si="27"/>
        <v>0</v>
      </c>
      <c r="O98" s="20">
        <f t="shared" si="27"/>
        <v>0</v>
      </c>
      <c r="P98" s="20">
        <f t="shared" si="27"/>
        <v>0</v>
      </c>
      <c r="Q98" s="20">
        <f t="shared" si="27"/>
        <v>0</v>
      </c>
    </row>
    <row r="99" spans="1:17" ht="30" x14ac:dyDescent="0.25">
      <c r="A99" s="84"/>
      <c r="B99" s="77"/>
      <c r="C99" s="80"/>
      <c r="D99" s="12" t="s">
        <v>64</v>
      </c>
      <c r="E99" s="33">
        <f t="shared" si="28"/>
        <v>0</v>
      </c>
      <c r="F99" s="20">
        <f t="shared" si="27"/>
        <v>0</v>
      </c>
      <c r="G99" s="20">
        <f t="shared" si="27"/>
        <v>0</v>
      </c>
      <c r="H99" s="20">
        <f t="shared" si="27"/>
        <v>0</v>
      </c>
      <c r="I99" s="20">
        <f t="shared" si="27"/>
        <v>0</v>
      </c>
      <c r="J99" s="20">
        <f t="shared" si="27"/>
        <v>0</v>
      </c>
      <c r="K99" s="20">
        <f t="shared" si="27"/>
        <v>0</v>
      </c>
      <c r="L99" s="20">
        <f t="shared" si="27"/>
        <v>0</v>
      </c>
      <c r="M99" s="20">
        <f t="shared" si="27"/>
        <v>0</v>
      </c>
      <c r="N99" s="20">
        <f t="shared" si="27"/>
        <v>0</v>
      </c>
      <c r="O99" s="20">
        <f t="shared" si="27"/>
        <v>0</v>
      </c>
      <c r="P99" s="20">
        <f t="shared" si="27"/>
        <v>0</v>
      </c>
      <c r="Q99" s="20">
        <f t="shared" si="27"/>
        <v>0</v>
      </c>
    </row>
    <row r="100" spans="1:17" ht="30" x14ac:dyDescent="0.25">
      <c r="A100" s="84"/>
      <c r="B100" s="78"/>
      <c r="C100" s="81"/>
      <c r="D100" s="12" t="s">
        <v>65</v>
      </c>
      <c r="E100" s="33">
        <f t="shared" si="28"/>
        <v>105230.57400000001</v>
      </c>
      <c r="F100" s="20">
        <f t="shared" si="27"/>
        <v>0</v>
      </c>
      <c r="G100" s="20">
        <f t="shared" si="27"/>
        <v>0</v>
      </c>
      <c r="H100" s="20">
        <f t="shared" si="27"/>
        <v>0</v>
      </c>
      <c r="I100" s="20">
        <f t="shared" si="27"/>
        <v>0</v>
      </c>
      <c r="J100" s="20">
        <f t="shared" si="27"/>
        <v>0</v>
      </c>
      <c r="K100" s="20">
        <f t="shared" si="27"/>
        <v>0</v>
      </c>
      <c r="L100" s="20">
        <f t="shared" si="27"/>
        <v>0</v>
      </c>
      <c r="M100" s="20">
        <f t="shared" si="27"/>
        <v>0</v>
      </c>
      <c r="N100" s="20">
        <f t="shared" si="27"/>
        <v>0</v>
      </c>
      <c r="O100" s="20">
        <f t="shared" si="27"/>
        <v>0</v>
      </c>
      <c r="P100" s="20">
        <f t="shared" si="27"/>
        <v>0</v>
      </c>
      <c r="Q100" s="20">
        <f t="shared" si="27"/>
        <v>105230.57400000001</v>
      </c>
    </row>
    <row r="101" spans="1:17" x14ac:dyDescent="0.25">
      <c r="A101" s="110" t="s">
        <v>31</v>
      </c>
      <c r="B101" s="96" t="s">
        <v>46</v>
      </c>
      <c r="C101" s="79" t="s">
        <v>34</v>
      </c>
      <c r="D101" s="6" t="s">
        <v>20</v>
      </c>
      <c r="E101" s="26">
        <f>E102+E103+E104+E105+E106+E107</f>
        <v>819</v>
      </c>
      <c r="F101" s="26">
        <f t="shared" ref="F101:Q101" si="29">F102+F103+F104+F105+F106+F107</f>
        <v>0</v>
      </c>
      <c r="G101" s="26">
        <f t="shared" si="29"/>
        <v>295</v>
      </c>
      <c r="H101" s="26">
        <f t="shared" si="29"/>
        <v>0</v>
      </c>
      <c r="I101" s="26">
        <f t="shared" si="29"/>
        <v>0</v>
      </c>
      <c r="J101" s="26">
        <f t="shared" si="29"/>
        <v>150</v>
      </c>
      <c r="K101" s="26">
        <f t="shared" si="29"/>
        <v>50</v>
      </c>
      <c r="L101" s="26">
        <f t="shared" si="29"/>
        <v>50</v>
      </c>
      <c r="M101" s="26">
        <f t="shared" si="29"/>
        <v>50</v>
      </c>
      <c r="N101" s="26">
        <f t="shared" si="29"/>
        <v>74</v>
      </c>
      <c r="O101" s="26">
        <f t="shared" si="29"/>
        <v>50</v>
      </c>
      <c r="P101" s="26">
        <f t="shared" si="29"/>
        <v>50</v>
      </c>
      <c r="Q101" s="28">
        <f t="shared" si="29"/>
        <v>50</v>
      </c>
    </row>
    <row r="102" spans="1:17" x14ac:dyDescent="0.25">
      <c r="A102" s="84"/>
      <c r="B102" s="97"/>
      <c r="C102" s="80"/>
      <c r="D102" s="7" t="s">
        <v>4</v>
      </c>
      <c r="E102" s="33">
        <f>F102+G102+H102+I102+J102+K102+L102+M102+N102+O102+P102+Q102</f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30">
        <v>0</v>
      </c>
    </row>
    <row r="103" spans="1:17" x14ac:dyDescent="0.25">
      <c r="A103" s="84"/>
      <c r="B103" s="97"/>
      <c r="C103" s="80"/>
      <c r="D103" s="7" t="s">
        <v>5</v>
      </c>
      <c r="E103" s="33">
        <f>F103+G103+H103+I103+J103+K103+L103+M103+N103+O103+P103+Q103</f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30">
        <v>0</v>
      </c>
    </row>
    <row r="104" spans="1:17" x14ac:dyDescent="0.25">
      <c r="A104" s="84"/>
      <c r="B104" s="97"/>
      <c r="C104" s="80"/>
      <c r="D104" s="7" t="s">
        <v>6</v>
      </c>
      <c r="E104" s="33">
        <f>F104+G104+H104+I104+J104+K104+L104+M104+N104+O104+P104+Q104</f>
        <v>819</v>
      </c>
      <c r="F104" s="20">
        <v>0</v>
      </c>
      <c r="G104" s="20">
        <v>295</v>
      </c>
      <c r="H104" s="20">
        <f>50-50</f>
        <v>0</v>
      </c>
      <c r="I104" s="20">
        <v>0</v>
      </c>
      <c r="J104" s="20">
        <v>150</v>
      </c>
      <c r="K104" s="20">
        <v>50</v>
      </c>
      <c r="L104" s="20">
        <v>50</v>
      </c>
      <c r="M104" s="20">
        <v>50</v>
      </c>
      <c r="N104" s="20">
        <v>74</v>
      </c>
      <c r="O104" s="20">
        <v>50</v>
      </c>
      <c r="P104" s="20">
        <v>50</v>
      </c>
      <c r="Q104" s="42">
        <v>50</v>
      </c>
    </row>
    <row r="105" spans="1:17" ht="60" x14ac:dyDescent="0.25">
      <c r="A105" s="84"/>
      <c r="B105" s="97"/>
      <c r="C105" s="80"/>
      <c r="D105" s="12" t="s">
        <v>27</v>
      </c>
      <c r="E105" s="33">
        <f>F105+G105+H105+I105+J105+K105+L105+M105+N105+O105+P105+Q105</f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30">
        <v>0</v>
      </c>
    </row>
    <row r="106" spans="1:17" ht="30" x14ac:dyDescent="0.25">
      <c r="A106" s="84"/>
      <c r="B106" s="97"/>
      <c r="C106" s="80"/>
      <c r="D106" s="12" t="s">
        <v>64</v>
      </c>
      <c r="E106" s="33">
        <f>F106+G106+H106+J106+K106+L106+M106+N106+O106+P106+Q106</f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30">
        <v>0</v>
      </c>
    </row>
    <row r="107" spans="1:17" ht="30" x14ac:dyDescent="0.25">
      <c r="A107" s="84"/>
      <c r="B107" s="98"/>
      <c r="C107" s="81"/>
      <c r="D107" s="12" t="s">
        <v>65</v>
      </c>
      <c r="E107" s="33">
        <f>F107+G107+H107+I107+J107+K107+L107+M107+N107+O107+P107+Q107</f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30">
        <v>0</v>
      </c>
    </row>
    <row r="108" spans="1:17" x14ac:dyDescent="0.25">
      <c r="A108" s="84" t="s">
        <v>32</v>
      </c>
      <c r="B108" s="106" t="s">
        <v>47</v>
      </c>
      <c r="C108" s="79" t="s">
        <v>53</v>
      </c>
      <c r="D108" s="6" t="s">
        <v>20</v>
      </c>
      <c r="E108" s="31">
        <f>E109+E110+E111+E112+E113+E114</f>
        <v>29445.233999999997</v>
      </c>
      <c r="F108" s="31">
        <f t="shared" ref="F108:Q108" si="30">F109+F110+F111+F112+F113+F114</f>
        <v>0</v>
      </c>
      <c r="G108" s="31">
        <f t="shared" si="30"/>
        <v>1500</v>
      </c>
      <c r="H108" s="31">
        <f t="shared" si="30"/>
        <v>0</v>
      </c>
      <c r="I108" s="31">
        <f t="shared" si="30"/>
        <v>2000</v>
      </c>
      <c r="J108" s="31">
        <f t="shared" si="30"/>
        <v>2000</v>
      </c>
      <c r="K108" s="31">
        <f t="shared" si="30"/>
        <v>1861.4</v>
      </c>
      <c r="L108" s="31">
        <f t="shared" si="30"/>
        <v>0</v>
      </c>
      <c r="M108" s="31">
        <f t="shared" si="30"/>
        <v>0</v>
      </c>
      <c r="N108" s="31">
        <f t="shared" si="30"/>
        <v>0</v>
      </c>
      <c r="O108" s="31">
        <f t="shared" si="30"/>
        <v>0</v>
      </c>
      <c r="P108" s="31">
        <f t="shared" si="30"/>
        <v>0</v>
      </c>
      <c r="Q108" s="32">
        <f t="shared" si="30"/>
        <v>22083.833999999999</v>
      </c>
    </row>
    <row r="109" spans="1:17" x14ac:dyDescent="0.25">
      <c r="A109" s="84"/>
      <c r="B109" s="107"/>
      <c r="C109" s="80"/>
      <c r="D109" s="7" t="s">
        <v>4</v>
      </c>
      <c r="E109" s="29">
        <f t="shared" ref="E109:E114" si="31"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84"/>
      <c r="B110" s="107"/>
      <c r="C110" s="80"/>
      <c r="D110" s="7" t="s">
        <v>5</v>
      </c>
      <c r="E110" s="29">
        <f t="shared" si="31"/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84"/>
      <c r="B111" s="107"/>
      <c r="C111" s="80"/>
      <c r="D111" s="7" t="s">
        <v>6</v>
      </c>
      <c r="E111" s="29">
        <f>Q111+P111+O111+N111+M111+L111+K111+J111+I111+H111+G111</f>
        <v>7361.4</v>
      </c>
      <c r="F111" s="20">
        <v>0</v>
      </c>
      <c r="G111" s="20">
        <v>1500</v>
      </c>
      <c r="H111" s="20">
        <f>1500-1500</f>
        <v>0</v>
      </c>
      <c r="I111" s="20">
        <v>2000</v>
      </c>
      <c r="J111" s="20">
        <v>2000</v>
      </c>
      <c r="K111" s="20">
        <f>361.4+1500</f>
        <v>1861.4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30">
        <v>0</v>
      </c>
    </row>
    <row r="112" spans="1:17" ht="60" x14ac:dyDescent="0.25">
      <c r="A112" s="84"/>
      <c r="B112" s="107"/>
      <c r="C112" s="80"/>
      <c r="D112" s="12" t="s">
        <v>27</v>
      </c>
      <c r="E112" s="29">
        <f t="shared" si="31"/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84"/>
      <c r="B113" s="107"/>
      <c r="C113" s="80"/>
      <c r="D113" s="12" t="s">
        <v>64</v>
      </c>
      <c r="E113" s="29">
        <f t="shared" si="31"/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84"/>
      <c r="B114" s="108"/>
      <c r="C114" s="81"/>
      <c r="D114" s="12" t="s">
        <v>65</v>
      </c>
      <c r="E114" s="29">
        <f t="shared" si="31"/>
        <v>22083.833999999999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f>12130.6392-7200+2091.34341-3636.5531-3385.42951</f>
        <v>0</v>
      </c>
      <c r="Q114" s="30">
        <v>22083.833999999999</v>
      </c>
    </row>
    <row r="115" spans="1:17" x14ac:dyDescent="0.25">
      <c r="A115" s="84" t="s">
        <v>45</v>
      </c>
      <c r="B115" s="96" t="s">
        <v>83</v>
      </c>
      <c r="C115" s="79" t="s">
        <v>38</v>
      </c>
      <c r="D115" s="6" t="s">
        <v>20</v>
      </c>
      <c r="E115" s="31">
        <f>E116+E117+E118+E119+E120+E121</f>
        <v>45850</v>
      </c>
      <c r="F115" s="31">
        <f>F116+F117+F118+F119+F120+F121</f>
        <v>0</v>
      </c>
      <c r="G115" s="31">
        <f t="shared" ref="G115:Q115" si="32">G116+G117+G118+G119+G120+G121</f>
        <v>2850</v>
      </c>
      <c r="H115" s="31">
        <f t="shared" si="32"/>
        <v>0</v>
      </c>
      <c r="I115" s="31">
        <f t="shared" si="32"/>
        <v>0</v>
      </c>
      <c r="J115" s="31">
        <f t="shared" si="32"/>
        <v>0</v>
      </c>
      <c r="K115" s="31">
        <f t="shared" si="32"/>
        <v>0</v>
      </c>
      <c r="L115" s="31">
        <f>L116+L117+L118+L119+L120+L121</f>
        <v>0</v>
      </c>
      <c r="M115" s="31">
        <f t="shared" si="32"/>
        <v>0</v>
      </c>
      <c r="N115" s="31">
        <f t="shared" si="32"/>
        <v>0</v>
      </c>
      <c r="O115" s="31">
        <f t="shared" si="32"/>
        <v>0</v>
      </c>
      <c r="P115" s="31">
        <f t="shared" si="32"/>
        <v>0</v>
      </c>
      <c r="Q115" s="32">
        <f t="shared" si="32"/>
        <v>43000</v>
      </c>
    </row>
    <row r="116" spans="1:17" x14ac:dyDescent="0.25">
      <c r="A116" s="84"/>
      <c r="B116" s="97"/>
      <c r="C116" s="80"/>
      <c r="D116" s="7" t="s">
        <v>4</v>
      </c>
      <c r="E116" s="31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84"/>
      <c r="B117" s="97"/>
      <c r="C117" s="80"/>
      <c r="D117" s="7" t="s">
        <v>5</v>
      </c>
      <c r="E117" s="31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84"/>
      <c r="B118" s="97"/>
      <c r="C118" s="80"/>
      <c r="D118" s="7" t="s">
        <v>6</v>
      </c>
      <c r="E118" s="31">
        <f t="shared" si="33"/>
        <v>2850</v>
      </c>
      <c r="F118" s="20">
        <v>0</v>
      </c>
      <c r="G118" s="20">
        <v>2850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34">
        <v>0</v>
      </c>
      <c r="O118" s="30">
        <v>0</v>
      </c>
      <c r="P118" s="20">
        <v>0</v>
      </c>
      <c r="Q118" s="30">
        <v>0</v>
      </c>
    </row>
    <row r="119" spans="1:17" ht="60" x14ac:dyDescent="0.25">
      <c r="A119" s="84"/>
      <c r="B119" s="97"/>
      <c r="C119" s="80"/>
      <c r="D119" s="12" t="s">
        <v>27</v>
      </c>
      <c r="E119" s="31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84"/>
      <c r="B120" s="97"/>
      <c r="C120" s="80"/>
      <c r="D120" s="12" t="s">
        <v>64</v>
      </c>
      <c r="E120" s="31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84"/>
      <c r="B121" s="98"/>
      <c r="C121" s="81"/>
      <c r="D121" s="12" t="s">
        <v>65</v>
      </c>
      <c r="E121" s="25">
        <f t="shared" si="33"/>
        <v>43000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43000</v>
      </c>
    </row>
    <row r="122" spans="1:17" x14ac:dyDescent="0.25">
      <c r="A122" s="79" t="s">
        <v>50</v>
      </c>
      <c r="B122" s="79" t="s">
        <v>87</v>
      </c>
      <c r="C122" s="79" t="s">
        <v>38</v>
      </c>
      <c r="D122" s="6" t="s">
        <v>20</v>
      </c>
      <c r="E122" s="25">
        <f>E123+E124+E125+E126+E127+E128</f>
        <v>4000</v>
      </c>
      <c r="F122" s="25">
        <f t="shared" ref="F122:Q122" si="34">F123+F124+F125+F126+F127+F128</f>
        <v>0</v>
      </c>
      <c r="G122" s="25">
        <f t="shared" si="34"/>
        <v>0</v>
      </c>
      <c r="H122" s="25">
        <f t="shared" si="34"/>
        <v>0</v>
      </c>
      <c r="I122" s="25">
        <f t="shared" si="34"/>
        <v>0</v>
      </c>
      <c r="J122" s="25">
        <f t="shared" si="34"/>
        <v>0</v>
      </c>
      <c r="K122" s="25">
        <f t="shared" si="34"/>
        <v>0</v>
      </c>
      <c r="L122" s="25">
        <f t="shared" si="34"/>
        <v>0</v>
      </c>
      <c r="M122" s="25">
        <f t="shared" si="34"/>
        <v>0</v>
      </c>
      <c r="N122" s="25">
        <f t="shared" si="34"/>
        <v>0</v>
      </c>
      <c r="O122" s="25">
        <f t="shared" si="34"/>
        <v>0</v>
      </c>
      <c r="P122" s="25">
        <f t="shared" si="34"/>
        <v>0</v>
      </c>
      <c r="Q122" s="25">
        <f t="shared" si="34"/>
        <v>4000</v>
      </c>
    </row>
    <row r="123" spans="1:17" x14ac:dyDescent="0.25">
      <c r="A123" s="80"/>
      <c r="B123" s="80"/>
      <c r="C123" s="80"/>
      <c r="D123" s="7" t="s">
        <v>4</v>
      </c>
      <c r="E123" s="25">
        <f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</row>
    <row r="124" spans="1:17" x14ac:dyDescent="0.25">
      <c r="A124" s="80"/>
      <c r="B124" s="80"/>
      <c r="C124" s="80"/>
      <c r="D124" s="7" t="s">
        <v>5</v>
      </c>
      <c r="E124" s="25">
        <f t="shared" ref="E124:E128" si="35">F124+G124+H124+I124+J124+K124+L124+M124+N124+O124+P124+Q124</f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</row>
    <row r="125" spans="1:17" x14ac:dyDescent="0.25">
      <c r="A125" s="80"/>
      <c r="B125" s="80"/>
      <c r="C125" s="80"/>
      <c r="D125" s="7" t="s">
        <v>6</v>
      </c>
      <c r="E125" s="25">
        <f t="shared" si="35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</row>
    <row r="126" spans="1:17" ht="60" x14ac:dyDescent="0.25">
      <c r="A126" s="80"/>
      <c r="B126" s="80"/>
      <c r="C126" s="80"/>
      <c r="D126" s="12" t="s">
        <v>27</v>
      </c>
      <c r="E126" s="25">
        <f t="shared" si="35"/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</row>
    <row r="127" spans="1:17" ht="30" x14ac:dyDescent="0.25">
      <c r="A127" s="80"/>
      <c r="B127" s="80"/>
      <c r="C127" s="80"/>
      <c r="D127" s="12" t="s">
        <v>64</v>
      </c>
      <c r="E127" s="25">
        <f t="shared" si="35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1:17" ht="30" x14ac:dyDescent="0.25">
      <c r="A128" s="81"/>
      <c r="B128" s="81"/>
      <c r="C128" s="81"/>
      <c r="D128" s="12" t="s">
        <v>65</v>
      </c>
      <c r="E128" s="25">
        <f t="shared" si="35"/>
        <v>4000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4000</v>
      </c>
    </row>
    <row r="129" spans="1:17" x14ac:dyDescent="0.25">
      <c r="A129" s="79" t="s">
        <v>88</v>
      </c>
      <c r="B129" s="79" t="s">
        <v>86</v>
      </c>
      <c r="C129" s="79" t="s">
        <v>38</v>
      </c>
      <c r="D129" s="6" t="s">
        <v>20</v>
      </c>
      <c r="E129" s="25">
        <f>E130+E131+E132+E133+E134+E135</f>
        <v>4000</v>
      </c>
      <c r="F129" s="25">
        <f t="shared" ref="F129:Q129" si="36">F130+F131+F132+F133+F134+F135</f>
        <v>0</v>
      </c>
      <c r="G129" s="25">
        <f t="shared" si="36"/>
        <v>0</v>
      </c>
      <c r="H129" s="25">
        <f t="shared" si="36"/>
        <v>0</v>
      </c>
      <c r="I129" s="25">
        <f t="shared" si="36"/>
        <v>0</v>
      </c>
      <c r="J129" s="25">
        <f t="shared" si="36"/>
        <v>0</v>
      </c>
      <c r="K129" s="25">
        <f t="shared" si="36"/>
        <v>0</v>
      </c>
      <c r="L129" s="25">
        <f t="shared" si="36"/>
        <v>0</v>
      </c>
      <c r="M129" s="25">
        <f t="shared" si="36"/>
        <v>0</v>
      </c>
      <c r="N129" s="25">
        <f t="shared" si="36"/>
        <v>0</v>
      </c>
      <c r="O129" s="25">
        <f t="shared" si="36"/>
        <v>0</v>
      </c>
      <c r="P129" s="25">
        <f t="shared" si="36"/>
        <v>0</v>
      </c>
      <c r="Q129" s="25">
        <f t="shared" si="36"/>
        <v>4000</v>
      </c>
    </row>
    <row r="130" spans="1:17" x14ac:dyDescent="0.25">
      <c r="A130" s="80"/>
      <c r="B130" s="80"/>
      <c r="C130" s="80"/>
      <c r="D130" s="7" t="s">
        <v>4</v>
      </c>
      <c r="E130" s="25">
        <f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x14ac:dyDescent="0.25">
      <c r="A131" s="80"/>
      <c r="B131" s="80"/>
      <c r="C131" s="80"/>
      <c r="D131" s="7" t="s">
        <v>5</v>
      </c>
      <c r="E131" s="25">
        <f t="shared" ref="E131:E134" si="37">F131+G131+H131+I131+J131+K131+L131+M131+N131+O131+P131+Q131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</row>
    <row r="132" spans="1:17" x14ac:dyDescent="0.25">
      <c r="A132" s="80"/>
      <c r="B132" s="80"/>
      <c r="C132" s="80"/>
      <c r="D132" s="7" t="s">
        <v>6</v>
      </c>
      <c r="E132" s="25">
        <f t="shared" si="37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ht="60" x14ac:dyDescent="0.25">
      <c r="A133" s="80"/>
      <c r="B133" s="80"/>
      <c r="C133" s="80"/>
      <c r="D133" s="12" t="s">
        <v>27</v>
      </c>
      <c r="E133" s="25">
        <f t="shared" si="37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ht="30" x14ac:dyDescent="0.25">
      <c r="A134" s="80"/>
      <c r="B134" s="80"/>
      <c r="C134" s="80"/>
      <c r="D134" s="12" t="s">
        <v>64</v>
      </c>
      <c r="E134" s="25">
        <f t="shared" si="37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</row>
    <row r="135" spans="1:17" ht="30" x14ac:dyDescent="0.25">
      <c r="A135" s="81"/>
      <c r="B135" s="81"/>
      <c r="C135" s="81"/>
      <c r="D135" s="12" t="s">
        <v>65</v>
      </c>
      <c r="E135" s="25">
        <f>F135+G135+H135+I135+J135+K135+L135+M135+N135+O135+P135+Q135</f>
        <v>4000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4000</v>
      </c>
    </row>
    <row r="136" spans="1:17" x14ac:dyDescent="0.25">
      <c r="A136" s="79" t="s">
        <v>89</v>
      </c>
      <c r="B136" s="79" t="s">
        <v>85</v>
      </c>
      <c r="C136" s="79" t="s">
        <v>38</v>
      </c>
      <c r="D136" s="6" t="s">
        <v>20</v>
      </c>
      <c r="E136" s="25">
        <f>E137+E138+E139+E140+E141+E142</f>
        <v>3000</v>
      </c>
      <c r="F136" s="25">
        <f t="shared" ref="F136:Q136" si="38">F137+F138+F139+F140+F141+F142</f>
        <v>0</v>
      </c>
      <c r="G136" s="25">
        <f t="shared" si="38"/>
        <v>0</v>
      </c>
      <c r="H136" s="25">
        <f t="shared" si="38"/>
        <v>0</v>
      </c>
      <c r="I136" s="25">
        <f t="shared" si="38"/>
        <v>0</v>
      </c>
      <c r="J136" s="25">
        <f t="shared" si="38"/>
        <v>0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25">
        <f t="shared" si="38"/>
        <v>0</v>
      </c>
      <c r="O136" s="25">
        <f t="shared" si="38"/>
        <v>0</v>
      </c>
      <c r="P136" s="25">
        <f t="shared" si="38"/>
        <v>0</v>
      </c>
      <c r="Q136" s="25">
        <f t="shared" si="38"/>
        <v>3000</v>
      </c>
    </row>
    <row r="137" spans="1:17" x14ac:dyDescent="0.25">
      <c r="A137" s="80"/>
      <c r="B137" s="80"/>
      <c r="C137" s="80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x14ac:dyDescent="0.25">
      <c r="A138" s="80"/>
      <c r="B138" s="80"/>
      <c r="C138" s="80"/>
      <c r="D138" s="7" t="s">
        <v>5</v>
      </c>
      <c r="E138" s="25">
        <f t="shared" ref="E138:E142" si="39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x14ac:dyDescent="0.25">
      <c r="A139" s="80"/>
      <c r="B139" s="80"/>
      <c r="C139" s="80"/>
      <c r="D139" s="7" t="s">
        <v>6</v>
      </c>
      <c r="E139" s="25">
        <f t="shared" si="39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0" x14ac:dyDescent="0.25">
      <c r="A140" s="80"/>
      <c r="B140" s="80"/>
      <c r="C140" s="80"/>
      <c r="D140" s="12" t="s">
        <v>27</v>
      </c>
      <c r="E140" s="25">
        <f t="shared" si="39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x14ac:dyDescent="0.25">
      <c r="A141" s="80"/>
      <c r="B141" s="80"/>
      <c r="C141" s="80"/>
      <c r="D141" s="12" t="s">
        <v>64</v>
      </c>
      <c r="E141" s="25">
        <f t="shared" si="39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x14ac:dyDescent="0.25">
      <c r="A142" s="81"/>
      <c r="B142" s="81"/>
      <c r="C142" s="81"/>
      <c r="D142" s="12" t="s">
        <v>65</v>
      </c>
      <c r="E142" s="25">
        <f t="shared" si="39"/>
        <v>3000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3000</v>
      </c>
    </row>
    <row r="143" spans="1:17" x14ac:dyDescent="0.25">
      <c r="A143" s="79" t="s">
        <v>90</v>
      </c>
      <c r="B143" s="79" t="s">
        <v>84</v>
      </c>
      <c r="C143" s="79" t="s">
        <v>38</v>
      </c>
      <c r="D143" s="6" t="s">
        <v>20</v>
      </c>
      <c r="E143" s="25">
        <f>E144+E145+E146+E147+E148+E149</f>
        <v>11472.74</v>
      </c>
      <c r="F143" s="25">
        <f>F144+F145+F146+F147+F148+F149</f>
        <v>0</v>
      </c>
      <c r="G143" s="25">
        <f t="shared" ref="G143:Q143" si="40">G144+G145+G146+G147+G148+G149</f>
        <v>0</v>
      </c>
      <c r="H143" s="25">
        <f t="shared" si="40"/>
        <v>0</v>
      </c>
      <c r="I143" s="25">
        <f t="shared" si="40"/>
        <v>0</v>
      </c>
      <c r="J143" s="25">
        <f t="shared" si="40"/>
        <v>0</v>
      </c>
      <c r="K143" s="25">
        <f t="shared" si="40"/>
        <v>0</v>
      </c>
      <c r="L143" s="25">
        <f t="shared" si="40"/>
        <v>0</v>
      </c>
      <c r="M143" s="25">
        <f t="shared" si="40"/>
        <v>0</v>
      </c>
      <c r="N143" s="25">
        <f t="shared" si="40"/>
        <v>0</v>
      </c>
      <c r="O143" s="25">
        <f t="shared" si="40"/>
        <v>0</v>
      </c>
      <c r="P143" s="25">
        <f t="shared" si="40"/>
        <v>0</v>
      </c>
      <c r="Q143" s="25">
        <f t="shared" si="40"/>
        <v>11472.74</v>
      </c>
    </row>
    <row r="144" spans="1:17" x14ac:dyDescent="0.25">
      <c r="A144" s="80"/>
      <c r="B144" s="80"/>
      <c r="C144" s="80"/>
      <c r="D144" s="7" t="s">
        <v>4</v>
      </c>
      <c r="E144" s="25">
        <f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1:17" x14ac:dyDescent="0.25">
      <c r="A145" s="80"/>
      <c r="B145" s="80"/>
      <c r="C145" s="80"/>
      <c r="D145" s="7" t="s">
        <v>5</v>
      </c>
      <c r="E145" s="25">
        <f t="shared" ref="E145:E149" si="41">F145+G145+H145+I145+J145+K145+L145+M145+N145+O145+P145+Q145</f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x14ac:dyDescent="0.25">
      <c r="A146" s="80"/>
      <c r="B146" s="80"/>
      <c r="C146" s="80"/>
      <c r="D146" s="7" t="s">
        <v>6</v>
      </c>
      <c r="E146" s="25">
        <f t="shared" si="41"/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</row>
    <row r="147" spans="1:17" ht="60" x14ac:dyDescent="0.25">
      <c r="A147" s="80"/>
      <c r="B147" s="80"/>
      <c r="C147" s="80"/>
      <c r="D147" s="12" t="s">
        <v>27</v>
      </c>
      <c r="E147" s="25">
        <f t="shared" si="41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x14ac:dyDescent="0.25">
      <c r="A148" s="80"/>
      <c r="B148" s="80"/>
      <c r="C148" s="80"/>
      <c r="D148" s="12" t="s">
        <v>64</v>
      </c>
      <c r="E148" s="25">
        <f t="shared" si="41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x14ac:dyDescent="0.25">
      <c r="A149" s="81"/>
      <c r="B149" s="81"/>
      <c r="C149" s="81"/>
      <c r="D149" s="12" t="s">
        <v>65</v>
      </c>
      <c r="E149" s="25">
        <f t="shared" si="41"/>
        <v>11472.74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11472.74</v>
      </c>
    </row>
    <row r="150" spans="1:17" x14ac:dyDescent="0.25">
      <c r="A150" s="79" t="s">
        <v>91</v>
      </c>
      <c r="B150" s="79" t="s">
        <v>82</v>
      </c>
      <c r="C150" s="79" t="s">
        <v>38</v>
      </c>
      <c r="D150" s="6" t="s">
        <v>20</v>
      </c>
      <c r="E150" s="25">
        <f>E151+E152+E153+E154+E155+E156</f>
        <v>15674</v>
      </c>
      <c r="F150" s="25">
        <f t="shared" ref="F150:Q150" si="42">F151+F152+F153+F154+F155+F156</f>
        <v>0</v>
      </c>
      <c r="G150" s="25">
        <f t="shared" si="42"/>
        <v>0</v>
      </c>
      <c r="H150" s="25">
        <f t="shared" si="42"/>
        <v>0</v>
      </c>
      <c r="I150" s="25">
        <f t="shared" si="42"/>
        <v>0</v>
      </c>
      <c r="J150" s="25">
        <f t="shared" si="42"/>
        <v>0</v>
      </c>
      <c r="K150" s="25">
        <f t="shared" si="42"/>
        <v>0</v>
      </c>
      <c r="L150" s="25">
        <f t="shared" si="42"/>
        <v>0</v>
      </c>
      <c r="M150" s="25">
        <f t="shared" si="42"/>
        <v>0</v>
      </c>
      <c r="N150" s="25">
        <f t="shared" si="42"/>
        <v>0</v>
      </c>
      <c r="O150" s="25">
        <f t="shared" si="42"/>
        <v>0</v>
      </c>
      <c r="P150" s="25">
        <f t="shared" si="42"/>
        <v>0</v>
      </c>
      <c r="Q150" s="25">
        <f t="shared" si="42"/>
        <v>15674</v>
      </c>
    </row>
    <row r="151" spans="1:17" x14ac:dyDescent="0.25">
      <c r="A151" s="80"/>
      <c r="B151" s="80"/>
      <c r="C151" s="80"/>
      <c r="D151" s="7" t="s">
        <v>4</v>
      </c>
      <c r="E151" s="25">
        <f>F151+G151+H151+I151+J151+K151+L151+M151+N151+O151+P151+Q151</f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</row>
    <row r="152" spans="1:17" x14ac:dyDescent="0.25">
      <c r="A152" s="80"/>
      <c r="B152" s="80"/>
      <c r="C152" s="80"/>
      <c r="D152" s="7" t="s">
        <v>5</v>
      </c>
      <c r="E152" s="25">
        <f>F152+G152+H152+I152+J152+K152+L152+M152+N152+O152+P152+Q152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x14ac:dyDescent="0.25">
      <c r="A153" s="80"/>
      <c r="B153" s="80"/>
      <c r="C153" s="80"/>
      <c r="D153" s="7" t="s">
        <v>6</v>
      </c>
      <c r="E153" s="25">
        <f t="shared" ref="E153:E156" si="43">F153+G153+H153+I153+J153+K153+L153+M153+N153+O153+P153+Q153</f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ht="60" x14ac:dyDescent="0.25">
      <c r="A154" s="80"/>
      <c r="B154" s="80"/>
      <c r="C154" s="80"/>
      <c r="D154" s="12" t="s">
        <v>27</v>
      </c>
      <c r="E154" s="25">
        <f t="shared" si="43"/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</row>
    <row r="155" spans="1:17" ht="30" x14ac:dyDescent="0.25">
      <c r="A155" s="80"/>
      <c r="B155" s="80"/>
      <c r="C155" s="80"/>
      <c r="D155" s="12" t="s">
        <v>64</v>
      </c>
      <c r="E155" s="25">
        <f t="shared" si="43"/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ht="30" x14ac:dyDescent="0.25">
      <c r="A156" s="81"/>
      <c r="B156" s="81"/>
      <c r="C156" s="81"/>
      <c r="D156" s="12" t="s">
        <v>65</v>
      </c>
      <c r="E156" s="25">
        <f t="shared" si="43"/>
        <v>15674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15674</v>
      </c>
    </row>
    <row r="157" spans="1:17" x14ac:dyDescent="0.25">
      <c r="A157" s="79" t="s">
        <v>92</v>
      </c>
      <c r="B157" s="79" t="s">
        <v>57</v>
      </c>
      <c r="C157" s="79" t="s">
        <v>38</v>
      </c>
      <c r="D157" s="6" t="s">
        <v>20</v>
      </c>
      <c r="E157" s="31">
        <f>E158+E159+E160+E161+E162+E163</f>
        <v>2000</v>
      </c>
      <c r="F157" s="31">
        <f t="shared" ref="F157:K157" si="44">F158+F159+F160+F161+F162+F163</f>
        <v>0</v>
      </c>
      <c r="G157" s="31">
        <f t="shared" si="44"/>
        <v>0</v>
      </c>
      <c r="H157" s="31">
        <f t="shared" si="44"/>
        <v>0</v>
      </c>
      <c r="I157" s="31">
        <f t="shared" si="44"/>
        <v>0</v>
      </c>
      <c r="J157" s="31">
        <f t="shared" si="44"/>
        <v>0</v>
      </c>
      <c r="K157" s="31">
        <f t="shared" si="44"/>
        <v>0</v>
      </c>
      <c r="L157" s="31">
        <f>L158+L159+L160+L161+L162+L163</f>
        <v>0</v>
      </c>
      <c r="M157" s="31">
        <f t="shared" ref="M157:Q157" si="45">M158+M159+M160+M161+M162+M163</f>
        <v>0</v>
      </c>
      <c r="N157" s="31">
        <f t="shared" si="45"/>
        <v>0</v>
      </c>
      <c r="O157" s="31">
        <f t="shared" si="45"/>
        <v>0</v>
      </c>
      <c r="P157" s="31">
        <f t="shared" si="45"/>
        <v>0</v>
      </c>
      <c r="Q157" s="32">
        <f t="shared" si="45"/>
        <v>2000</v>
      </c>
    </row>
    <row r="158" spans="1:17" x14ac:dyDescent="0.25">
      <c r="A158" s="80"/>
      <c r="B158" s="80"/>
      <c r="C158" s="80"/>
      <c r="D158" s="7" t="s">
        <v>4</v>
      </c>
      <c r="E158" s="31">
        <f t="shared" ref="E158:E163" si="46">F158+G158+H158+I158+J158+K158+L158+M158+N158+O158+P158+Q158</f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30">
        <v>0</v>
      </c>
    </row>
    <row r="159" spans="1:17" x14ac:dyDescent="0.25">
      <c r="A159" s="80"/>
      <c r="B159" s="80"/>
      <c r="C159" s="80"/>
      <c r="D159" s="7" t="s">
        <v>5</v>
      </c>
      <c r="E159" s="31">
        <f t="shared" si="46"/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30">
        <v>0</v>
      </c>
    </row>
    <row r="160" spans="1:17" x14ac:dyDescent="0.25">
      <c r="A160" s="80"/>
      <c r="B160" s="80"/>
      <c r="C160" s="80"/>
      <c r="D160" s="7" t="s">
        <v>6</v>
      </c>
      <c r="E160" s="31">
        <f t="shared" si="46"/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34">
        <v>0</v>
      </c>
      <c r="O160" s="30">
        <v>0</v>
      </c>
      <c r="P160" s="20">
        <v>0</v>
      </c>
      <c r="Q160" s="30">
        <v>0</v>
      </c>
    </row>
    <row r="161" spans="1:17" ht="60" x14ac:dyDescent="0.25">
      <c r="A161" s="80"/>
      <c r="B161" s="80"/>
      <c r="C161" s="80"/>
      <c r="D161" s="12" t="s">
        <v>27</v>
      </c>
      <c r="E161" s="31">
        <f t="shared" si="46"/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30">
        <v>0</v>
      </c>
    </row>
    <row r="162" spans="1:17" ht="30" x14ac:dyDescent="0.25">
      <c r="A162" s="80"/>
      <c r="B162" s="80"/>
      <c r="C162" s="80"/>
      <c r="D162" s="12" t="s">
        <v>64</v>
      </c>
      <c r="E162" s="31">
        <f t="shared" si="46"/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30">
        <v>0</v>
      </c>
    </row>
    <row r="163" spans="1:17" ht="30" x14ac:dyDescent="0.25">
      <c r="A163" s="81"/>
      <c r="B163" s="81"/>
      <c r="C163" s="81"/>
      <c r="D163" s="12" t="s">
        <v>65</v>
      </c>
      <c r="E163" s="25">
        <f t="shared" si="46"/>
        <v>2000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2000</v>
      </c>
    </row>
    <row r="164" spans="1:17" ht="30" customHeight="1" x14ac:dyDescent="0.25">
      <c r="A164" s="79" t="s">
        <v>93</v>
      </c>
      <c r="B164" s="76" t="s">
        <v>69</v>
      </c>
      <c r="C164" s="79"/>
      <c r="D164" s="6" t="s">
        <v>20</v>
      </c>
      <c r="E164" s="31">
        <f>E165+E166+E167+E168+E169+E170</f>
        <v>0</v>
      </c>
      <c r="F164" s="25">
        <f t="shared" ref="F164:Q164" si="47">F165+F166+F167+F168+F169+F170</f>
        <v>0</v>
      </c>
      <c r="G164" s="25">
        <f t="shared" si="47"/>
        <v>0</v>
      </c>
      <c r="H164" s="25">
        <f t="shared" si="47"/>
        <v>0</v>
      </c>
      <c r="I164" s="25">
        <f t="shared" si="47"/>
        <v>0</v>
      </c>
      <c r="J164" s="25">
        <f t="shared" si="47"/>
        <v>0</v>
      </c>
      <c r="K164" s="25">
        <f t="shared" si="47"/>
        <v>0</v>
      </c>
      <c r="L164" s="25">
        <f t="shared" si="47"/>
        <v>0</v>
      </c>
      <c r="M164" s="25">
        <f t="shared" si="47"/>
        <v>0</v>
      </c>
      <c r="N164" s="25">
        <f t="shared" si="47"/>
        <v>0</v>
      </c>
      <c r="O164" s="25">
        <f t="shared" si="47"/>
        <v>0</v>
      </c>
      <c r="P164" s="25">
        <f t="shared" si="47"/>
        <v>0</v>
      </c>
      <c r="Q164" s="25">
        <f t="shared" si="47"/>
        <v>0</v>
      </c>
    </row>
    <row r="165" spans="1:17" ht="30" customHeight="1" x14ac:dyDescent="0.25">
      <c r="A165" s="80"/>
      <c r="B165" s="97"/>
      <c r="C165" s="80"/>
      <c r="D165" s="7" t="s">
        <v>4</v>
      </c>
      <c r="E165" s="25">
        <f>F165+G165+H165+I165+J165+K165+L165+M165+N165+O165+P165+Q165</f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</row>
    <row r="166" spans="1:17" ht="30" customHeight="1" x14ac:dyDescent="0.25">
      <c r="A166" s="80"/>
      <c r="B166" s="97"/>
      <c r="C166" s="80"/>
      <c r="D166" s="7" t="s">
        <v>5</v>
      </c>
      <c r="E166" s="25">
        <f t="shared" ref="E166:E172" si="48">F166+G166+H166+I166+J166+K166+L166+M166+N166+O166+P166+Q166</f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</row>
    <row r="167" spans="1:17" ht="30" customHeight="1" x14ac:dyDescent="0.25">
      <c r="A167" s="80"/>
      <c r="B167" s="97"/>
      <c r="C167" s="80"/>
      <c r="D167" s="7" t="s">
        <v>6</v>
      </c>
      <c r="E167" s="25">
        <f t="shared" si="48"/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</row>
    <row r="168" spans="1:17" ht="63.75" customHeight="1" x14ac:dyDescent="0.25">
      <c r="A168" s="80"/>
      <c r="B168" s="97"/>
      <c r="C168" s="80"/>
      <c r="D168" s="12" t="s">
        <v>27</v>
      </c>
      <c r="E168" s="25">
        <f t="shared" si="48"/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</row>
    <row r="169" spans="1:17" ht="30" customHeight="1" x14ac:dyDescent="0.25">
      <c r="A169" s="80"/>
      <c r="B169" s="97"/>
      <c r="C169" s="80"/>
      <c r="D169" s="12" t="s">
        <v>64</v>
      </c>
      <c r="E169" s="25">
        <f t="shared" si="48"/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</row>
    <row r="170" spans="1:17" ht="30" customHeight="1" x14ac:dyDescent="0.25">
      <c r="A170" s="81"/>
      <c r="B170" s="98"/>
      <c r="C170" s="81"/>
      <c r="D170" s="12" t="s">
        <v>65</v>
      </c>
      <c r="E170" s="25">
        <f t="shared" si="48"/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x14ac:dyDescent="0.25">
      <c r="A171" s="118" t="s">
        <v>22</v>
      </c>
      <c r="B171" s="118"/>
      <c r="C171" s="115"/>
      <c r="D171" s="6" t="s">
        <v>20</v>
      </c>
      <c r="E171" s="26">
        <f t="shared" si="48"/>
        <v>260735.84499999997</v>
      </c>
      <c r="F171" s="26">
        <f>F172+F173+F174+F175+F176+F177</f>
        <v>0</v>
      </c>
      <c r="G171" s="26">
        <f t="shared" ref="G171:Q171" si="49">G172+G173+G174+G175+G176+G177</f>
        <v>4645</v>
      </c>
      <c r="H171" s="26">
        <f t="shared" si="49"/>
        <v>308.8</v>
      </c>
      <c r="I171" s="26">
        <f t="shared" si="49"/>
        <v>2000</v>
      </c>
      <c r="J171" s="26">
        <f t="shared" si="49"/>
        <v>2436</v>
      </c>
      <c r="K171" s="26">
        <f t="shared" si="49"/>
        <v>2711.4</v>
      </c>
      <c r="L171" s="26">
        <f t="shared" si="49"/>
        <v>27502.309999999998</v>
      </c>
      <c r="M171" s="26">
        <f t="shared" si="49"/>
        <v>27929.146999999997</v>
      </c>
      <c r="N171" s="26">
        <f t="shared" si="49"/>
        <v>27964.183999999997</v>
      </c>
      <c r="O171" s="26">
        <f t="shared" si="49"/>
        <v>27763.119999999999</v>
      </c>
      <c r="P171" s="26">
        <f t="shared" si="49"/>
        <v>31956.12</v>
      </c>
      <c r="Q171" s="26">
        <f t="shared" si="49"/>
        <v>105519.76400000001</v>
      </c>
    </row>
    <row r="172" spans="1:17" x14ac:dyDescent="0.25">
      <c r="A172" s="118"/>
      <c r="B172" s="118"/>
      <c r="C172" s="116"/>
      <c r="D172" s="6" t="s">
        <v>4</v>
      </c>
      <c r="E172" s="26">
        <f t="shared" si="48"/>
        <v>0</v>
      </c>
      <c r="F172" s="26">
        <f t="shared" ref="F172:Q177" si="50">F95+F60+F18+F165</f>
        <v>0</v>
      </c>
      <c r="G172" s="26">
        <f t="shared" si="50"/>
        <v>0</v>
      </c>
      <c r="H172" s="26">
        <f t="shared" si="50"/>
        <v>0</v>
      </c>
      <c r="I172" s="26">
        <f t="shared" si="50"/>
        <v>0</v>
      </c>
      <c r="J172" s="26">
        <f t="shared" si="50"/>
        <v>0</v>
      </c>
      <c r="K172" s="26">
        <f t="shared" si="50"/>
        <v>0</v>
      </c>
      <c r="L172" s="26">
        <f t="shared" si="50"/>
        <v>0</v>
      </c>
      <c r="M172" s="26">
        <f t="shared" si="50"/>
        <v>0</v>
      </c>
      <c r="N172" s="26">
        <f t="shared" si="50"/>
        <v>0</v>
      </c>
      <c r="O172" s="26">
        <f t="shared" si="50"/>
        <v>0</v>
      </c>
      <c r="P172" s="26">
        <f t="shared" si="50"/>
        <v>0</v>
      </c>
      <c r="Q172" s="26">
        <f t="shared" si="50"/>
        <v>0</v>
      </c>
    </row>
    <row r="173" spans="1:17" x14ac:dyDescent="0.25">
      <c r="A173" s="118"/>
      <c r="B173" s="118"/>
      <c r="C173" s="116"/>
      <c r="D173" s="6" t="s">
        <v>5</v>
      </c>
      <c r="E173" s="26">
        <f>F173+G173+H173+I173+J173+K173+L173+M173+N173+O173+P173+Q173</f>
        <v>103.1</v>
      </c>
      <c r="F173" s="26">
        <f t="shared" si="50"/>
        <v>0</v>
      </c>
      <c r="G173" s="26">
        <f t="shared" si="50"/>
        <v>0</v>
      </c>
      <c r="H173" s="26">
        <f t="shared" si="50"/>
        <v>36</v>
      </c>
      <c r="I173" s="26">
        <f t="shared" si="50"/>
        <v>0</v>
      </c>
      <c r="J173" s="26">
        <f t="shared" si="50"/>
        <v>36</v>
      </c>
      <c r="K173" s="26">
        <f t="shared" si="50"/>
        <v>0</v>
      </c>
      <c r="L173" s="26">
        <f t="shared" si="50"/>
        <v>0</v>
      </c>
      <c r="M173" s="26">
        <f t="shared" si="50"/>
        <v>31.1</v>
      </c>
      <c r="N173" s="26">
        <f t="shared" si="50"/>
        <v>0</v>
      </c>
      <c r="O173" s="26">
        <f t="shared" si="50"/>
        <v>0</v>
      </c>
      <c r="P173" s="26">
        <f t="shared" si="50"/>
        <v>0</v>
      </c>
      <c r="Q173" s="26">
        <f t="shared" si="50"/>
        <v>0</v>
      </c>
    </row>
    <row r="174" spans="1:17" x14ac:dyDescent="0.25">
      <c r="A174" s="118"/>
      <c r="B174" s="118"/>
      <c r="C174" s="116"/>
      <c r="D174" s="6" t="s">
        <v>6</v>
      </c>
      <c r="E174" s="26">
        <f>F174+G174+H174+I174+J174+K174+L174+M174+N174+O174+P174+Q174</f>
        <v>155162.981</v>
      </c>
      <c r="F174" s="26">
        <f t="shared" si="50"/>
        <v>0</v>
      </c>
      <c r="G174" s="26">
        <f t="shared" si="50"/>
        <v>4645</v>
      </c>
      <c r="H174" s="26">
        <f t="shared" si="50"/>
        <v>272.8</v>
      </c>
      <c r="I174" s="26">
        <f t="shared" si="50"/>
        <v>2000</v>
      </c>
      <c r="J174" s="26">
        <f t="shared" si="50"/>
        <v>2400</v>
      </c>
      <c r="K174" s="26">
        <f t="shared" si="50"/>
        <v>2711.4</v>
      </c>
      <c r="L174" s="26">
        <f t="shared" si="50"/>
        <v>27502.309999999998</v>
      </c>
      <c r="M174" s="26">
        <f t="shared" si="50"/>
        <v>27898.046999999999</v>
      </c>
      <c r="N174" s="26">
        <f t="shared" si="50"/>
        <v>27964.183999999997</v>
      </c>
      <c r="O174" s="26">
        <f t="shared" si="50"/>
        <v>27763.119999999999</v>
      </c>
      <c r="P174" s="26">
        <f t="shared" si="50"/>
        <v>31956.12</v>
      </c>
      <c r="Q174" s="26">
        <f t="shared" si="50"/>
        <v>50</v>
      </c>
    </row>
    <row r="175" spans="1:17" ht="57" x14ac:dyDescent="0.25">
      <c r="A175" s="118"/>
      <c r="B175" s="118"/>
      <c r="C175" s="116"/>
      <c r="D175" s="13" t="s">
        <v>27</v>
      </c>
      <c r="E175" s="26">
        <f t="shared" ref="E175:E176" si="51">F175+G175+H175+I175+J175+K175+L175+M175+N175+O175+P175+Q175</f>
        <v>0</v>
      </c>
      <c r="F175" s="26">
        <f t="shared" si="50"/>
        <v>0</v>
      </c>
      <c r="G175" s="26">
        <f t="shared" si="50"/>
        <v>0</v>
      </c>
      <c r="H175" s="26">
        <f t="shared" si="50"/>
        <v>0</v>
      </c>
      <c r="I175" s="26">
        <f t="shared" si="50"/>
        <v>0</v>
      </c>
      <c r="J175" s="26">
        <f t="shared" si="50"/>
        <v>0</v>
      </c>
      <c r="K175" s="26">
        <f t="shared" si="50"/>
        <v>0</v>
      </c>
      <c r="L175" s="26">
        <f t="shared" si="50"/>
        <v>0</v>
      </c>
      <c r="M175" s="26">
        <f t="shared" si="50"/>
        <v>0</v>
      </c>
      <c r="N175" s="26">
        <f t="shared" si="50"/>
        <v>0</v>
      </c>
      <c r="O175" s="26">
        <f t="shared" si="50"/>
        <v>0</v>
      </c>
      <c r="P175" s="26">
        <f t="shared" si="50"/>
        <v>0</v>
      </c>
      <c r="Q175" s="26">
        <f t="shared" si="50"/>
        <v>0</v>
      </c>
    </row>
    <row r="176" spans="1:17" ht="28.5" x14ac:dyDescent="0.25">
      <c r="A176" s="118"/>
      <c r="B176" s="118"/>
      <c r="C176" s="116"/>
      <c r="D176" s="13" t="s">
        <v>64</v>
      </c>
      <c r="E176" s="26">
        <f t="shared" si="51"/>
        <v>0</v>
      </c>
      <c r="F176" s="26">
        <f t="shared" si="50"/>
        <v>0</v>
      </c>
      <c r="G176" s="26">
        <f t="shared" si="50"/>
        <v>0</v>
      </c>
      <c r="H176" s="26">
        <f t="shared" si="50"/>
        <v>0</v>
      </c>
      <c r="I176" s="26">
        <f t="shared" si="50"/>
        <v>0</v>
      </c>
      <c r="J176" s="26">
        <f t="shared" si="50"/>
        <v>0</v>
      </c>
      <c r="K176" s="26">
        <f t="shared" si="50"/>
        <v>0</v>
      </c>
      <c r="L176" s="26">
        <f t="shared" si="50"/>
        <v>0</v>
      </c>
      <c r="M176" s="26">
        <f t="shared" si="50"/>
        <v>0</v>
      </c>
      <c r="N176" s="26">
        <f t="shared" si="50"/>
        <v>0</v>
      </c>
      <c r="O176" s="26">
        <f t="shared" si="50"/>
        <v>0</v>
      </c>
      <c r="P176" s="26">
        <f t="shared" si="50"/>
        <v>0</v>
      </c>
      <c r="Q176" s="26">
        <f t="shared" si="50"/>
        <v>0</v>
      </c>
    </row>
    <row r="177" spans="1:17" ht="42.75" x14ac:dyDescent="0.25">
      <c r="A177" s="118"/>
      <c r="B177" s="118"/>
      <c r="C177" s="117"/>
      <c r="D177" s="13" t="s">
        <v>65</v>
      </c>
      <c r="E177" s="26">
        <f>F177+G177+H177+I177+J177+K177+L177+M177+N177+O177+P177+Q177</f>
        <v>105469.76400000001</v>
      </c>
      <c r="F177" s="26">
        <f t="shared" si="50"/>
        <v>0</v>
      </c>
      <c r="G177" s="26">
        <f t="shared" si="50"/>
        <v>0</v>
      </c>
      <c r="H177" s="26">
        <f t="shared" si="50"/>
        <v>0</v>
      </c>
      <c r="I177" s="26">
        <f t="shared" si="50"/>
        <v>0</v>
      </c>
      <c r="J177" s="26">
        <f t="shared" si="50"/>
        <v>0</v>
      </c>
      <c r="K177" s="26">
        <f t="shared" si="50"/>
        <v>0</v>
      </c>
      <c r="L177" s="26">
        <f t="shared" si="50"/>
        <v>0</v>
      </c>
      <c r="M177" s="26">
        <f t="shared" si="50"/>
        <v>0</v>
      </c>
      <c r="N177" s="26">
        <f t="shared" si="50"/>
        <v>0</v>
      </c>
      <c r="O177" s="26">
        <f t="shared" si="50"/>
        <v>0</v>
      </c>
      <c r="P177" s="26">
        <f t="shared" si="50"/>
        <v>0</v>
      </c>
      <c r="Q177" s="26">
        <f t="shared" si="50"/>
        <v>105469.76400000001</v>
      </c>
    </row>
    <row r="178" spans="1:17" ht="28.5" customHeight="1" x14ac:dyDescent="0.25">
      <c r="A178" s="112" t="s">
        <v>66</v>
      </c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1:17" ht="16.5" customHeight="1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M179" s="17"/>
    </row>
    <row r="180" spans="1:17" ht="16.5" customHeight="1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7" ht="16.5" customHeight="1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7" ht="16.5" customHeight="1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7" ht="16.5" customHeight="1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7" ht="16.5" customHeight="1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</row>
    <row r="185" spans="1:17" ht="16.5" customHeight="1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</row>
    <row r="186" spans="1:17" ht="16.5" customHeight="1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</row>
    <row r="187" spans="1:17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</row>
    <row r="188" spans="1:17" ht="18" customHeight="1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</row>
    <row r="189" spans="1:17" ht="16.5" customHeight="1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</row>
    <row r="190" spans="1:17" ht="22.5" customHeight="1" x14ac:dyDescent="0.25"/>
    <row r="191" spans="1:17" ht="16.5" x14ac:dyDescent="0.25">
      <c r="B191" s="64"/>
      <c r="C191" s="4" t="s">
        <v>72</v>
      </c>
      <c r="D191" s="4"/>
      <c r="E191" s="74"/>
      <c r="F191" s="74"/>
      <c r="G191" s="74"/>
      <c r="H191" s="73" t="s">
        <v>73</v>
      </c>
      <c r="I191" s="73"/>
      <c r="J191" s="73"/>
    </row>
    <row r="192" spans="1:17" ht="16.5" x14ac:dyDescent="0.25">
      <c r="B192" s="64"/>
      <c r="C192" s="4"/>
      <c r="D192" s="4"/>
      <c r="E192" s="68"/>
      <c r="F192" s="68"/>
      <c r="G192" s="68"/>
    </row>
    <row r="193" spans="2:10" ht="16.5" x14ac:dyDescent="0.25">
      <c r="B193" s="64"/>
      <c r="C193" s="4"/>
      <c r="D193" s="4"/>
      <c r="E193" s="69"/>
      <c r="F193" s="69"/>
      <c r="G193" s="69"/>
      <c r="H193" s="73"/>
      <c r="I193" s="73"/>
      <c r="J193" s="73"/>
    </row>
    <row r="194" spans="2:10" ht="16.5" x14ac:dyDescent="0.25">
      <c r="B194" s="64"/>
      <c r="C194" s="4"/>
      <c r="D194" s="4"/>
      <c r="E194" s="61"/>
      <c r="F194" s="61"/>
      <c r="G194" s="61"/>
      <c r="H194" s="62"/>
      <c r="I194" s="62"/>
      <c r="J194" s="62"/>
    </row>
    <row r="195" spans="2:10" ht="16.5" x14ac:dyDescent="0.25">
      <c r="B195" s="64"/>
      <c r="C195" s="4"/>
      <c r="D195" s="4"/>
      <c r="E195" s="69"/>
      <c r="F195" s="70"/>
      <c r="G195" s="70"/>
      <c r="H195" s="62"/>
      <c r="I195" s="62"/>
      <c r="J195" s="62"/>
    </row>
    <row r="196" spans="2:10" ht="16.5" x14ac:dyDescent="0.25">
      <c r="B196" s="64"/>
      <c r="C196" s="4"/>
      <c r="D196" s="4"/>
      <c r="E196" s="61"/>
      <c r="F196" s="61"/>
      <c r="G196" s="61"/>
      <c r="H196" s="62"/>
      <c r="I196" s="62"/>
      <c r="J196" s="62"/>
    </row>
    <row r="197" spans="2:10" ht="16.5" x14ac:dyDescent="0.25">
      <c r="B197" s="64"/>
      <c r="C197" s="4"/>
      <c r="D197" s="4"/>
      <c r="E197" s="69"/>
      <c r="F197" s="70"/>
      <c r="G197" s="70"/>
      <c r="H197" s="62"/>
      <c r="I197" s="62"/>
      <c r="J197" s="62"/>
    </row>
    <row r="198" spans="2:10" x14ac:dyDescent="0.25">
      <c r="B198" s="64"/>
      <c r="E198" s="71"/>
      <c r="F198" s="71"/>
      <c r="G198" s="71"/>
    </row>
    <row r="199" spans="2:10" ht="16.5" x14ac:dyDescent="0.25">
      <c r="B199" s="64"/>
      <c r="C199" s="4" t="s">
        <v>77</v>
      </c>
      <c r="D199" s="4"/>
      <c r="E199" s="72"/>
      <c r="F199" s="72"/>
      <c r="G199" s="72"/>
      <c r="H199" s="73" t="s">
        <v>78</v>
      </c>
      <c r="I199" s="73"/>
      <c r="J199" s="73"/>
    </row>
    <row r="200" spans="2:10" ht="16.5" x14ac:dyDescent="0.25">
      <c r="B200" s="64"/>
      <c r="C200" s="46">
        <v>250239</v>
      </c>
      <c r="D200" s="4"/>
      <c r="E200" s="68"/>
      <c r="F200" s="68"/>
      <c r="G200" s="68"/>
    </row>
  </sheetData>
  <mergeCells count="99"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  <mergeCell ref="P13:Q13"/>
    <mergeCell ref="A14:A15"/>
    <mergeCell ref="B14:B15"/>
    <mergeCell ref="C14:C15"/>
    <mergeCell ref="D14:D15"/>
    <mergeCell ref="E14:E15"/>
    <mergeCell ref="F14:Q14"/>
    <mergeCell ref="A17:A23"/>
    <mergeCell ref="B17:B23"/>
    <mergeCell ref="C17:C23"/>
    <mergeCell ref="A24:A30"/>
    <mergeCell ref="B24:B30"/>
    <mergeCell ref="C24:C30"/>
    <mergeCell ref="A31:A37"/>
    <mergeCell ref="B31:B37"/>
    <mergeCell ref="C31:C37"/>
    <mergeCell ref="A38:A44"/>
    <mergeCell ref="B38:B44"/>
    <mergeCell ref="C38:C44"/>
    <mergeCell ref="A45:A51"/>
    <mergeCell ref="B45:B51"/>
    <mergeCell ref="C45:C51"/>
    <mergeCell ref="A52:A58"/>
    <mergeCell ref="B52:B58"/>
    <mergeCell ref="C52:C58"/>
    <mergeCell ref="A59:A65"/>
    <mergeCell ref="B59:B65"/>
    <mergeCell ref="C59:C65"/>
    <mergeCell ref="A66:A72"/>
    <mergeCell ref="B66:B72"/>
    <mergeCell ref="C66:C72"/>
    <mergeCell ref="A73:A79"/>
    <mergeCell ref="B73:B79"/>
    <mergeCell ref="C73:C79"/>
    <mergeCell ref="A80:A86"/>
    <mergeCell ref="B80:B86"/>
    <mergeCell ref="C80:C86"/>
    <mergeCell ref="A87:A93"/>
    <mergeCell ref="B87:B93"/>
    <mergeCell ref="C87:C93"/>
    <mergeCell ref="A94:A100"/>
    <mergeCell ref="B94:B100"/>
    <mergeCell ref="C94:C100"/>
    <mergeCell ref="A101:A107"/>
    <mergeCell ref="B101:B107"/>
    <mergeCell ref="C101:C107"/>
    <mergeCell ref="A108:A114"/>
    <mergeCell ref="B108:B114"/>
    <mergeCell ref="C108:C114"/>
    <mergeCell ref="A115:A121"/>
    <mergeCell ref="B115:B121"/>
    <mergeCell ref="C115:C121"/>
    <mergeCell ref="A122:A128"/>
    <mergeCell ref="B122:B128"/>
    <mergeCell ref="C122:C128"/>
    <mergeCell ref="A129:A135"/>
    <mergeCell ref="B129:B135"/>
    <mergeCell ref="C129:C135"/>
    <mergeCell ref="A136:A142"/>
    <mergeCell ref="B136:B142"/>
    <mergeCell ref="C136:C142"/>
    <mergeCell ref="A143:A149"/>
    <mergeCell ref="B143:B149"/>
    <mergeCell ref="C143:C149"/>
    <mergeCell ref="A150:A156"/>
    <mergeCell ref="B150:B156"/>
    <mergeCell ref="C150:C156"/>
    <mergeCell ref="E192:G192"/>
    <mergeCell ref="A157:A163"/>
    <mergeCell ref="B157:B163"/>
    <mergeCell ref="C157:C163"/>
    <mergeCell ref="A164:A170"/>
    <mergeCell ref="B164:B170"/>
    <mergeCell ref="C164:C170"/>
    <mergeCell ref="A171:B177"/>
    <mergeCell ref="C171:C177"/>
    <mergeCell ref="A178:J189"/>
    <mergeCell ref="E191:G191"/>
    <mergeCell ref="H191:J191"/>
    <mergeCell ref="E200:G200"/>
    <mergeCell ref="E193:G193"/>
    <mergeCell ref="H193:J193"/>
    <mergeCell ref="E195:G195"/>
    <mergeCell ref="E197:G197"/>
    <mergeCell ref="E198:G198"/>
    <mergeCell ref="E199:G199"/>
    <mergeCell ref="H199:J199"/>
  </mergeCells>
  <pageMargins left="0.11811023622047245" right="0" top="0.39370078740157483" bottom="0" header="0" footer="0"/>
  <pageSetup paperSize="9" scale="41" fitToHeight="0" orientation="landscape" r:id="rId1"/>
  <rowBreaks count="5" manualBreakCount="5">
    <brk id="44" max="16383" man="1"/>
    <brk id="86" max="16" man="1"/>
    <brk id="128" max="16" man="1"/>
    <brk id="170" max="16" man="1"/>
    <brk id="20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по РД</vt:lpstr>
      <vt:lpstr>январь</vt:lpstr>
      <vt:lpstr>март</vt:lpstr>
      <vt:lpstr>апрель</vt:lpstr>
      <vt:lpstr>апрель!Заголовки_для_печати</vt:lpstr>
      <vt:lpstr>март!Заголовки_для_печати</vt:lpstr>
      <vt:lpstr>'по РД'!Заголовки_для_печати</vt:lpstr>
      <vt:lpstr>январь!Заголовки_для_печати</vt:lpstr>
      <vt:lpstr>апрель!Область_печати</vt:lpstr>
      <vt:lpstr>март!Область_печати</vt:lpstr>
      <vt:lpstr>'по РД'!Область_печати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2023-04-25T07:27:48Z</dcterms:modified>
</cp:coreProperties>
</file>